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'декабрь'!$A$1:$E$106</definedName>
  </definedNames>
  <calcPr fullCalcOnLoad="1"/>
</workbook>
</file>

<file path=xl/sharedStrings.xml><?xml version="1.0" encoding="utf-8"?>
<sst xmlns="http://schemas.openxmlformats.org/spreadsheetml/2006/main" count="190" uniqueCount="149">
  <si>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</si>
  <si>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</si>
  <si>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</si>
  <si>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</si>
  <si>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</si>
  <si>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</si>
  <si>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</si>
  <si>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</si>
  <si>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</si>
  <si>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</si>
  <si>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</si>
  <si>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</si>
  <si>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</si>
  <si>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</si>
  <si>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</si>
  <si>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</si>
  <si>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</si>
  <si>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</si>
  <si>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</si>
  <si>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</si>
  <si>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</si>
  <si>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</si>
  <si>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</si>
  <si>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</si>
  <si>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</si>
  <si>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</si>
  <si>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</si>
  <si>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</si>
  <si>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</si>
  <si>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</si>
  <si>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</si>
  <si>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</si>
  <si>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</si>
  <si>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</si>
  <si>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</si>
  <si>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</si>
  <si>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</si>
  <si>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</si>
  <si>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</si>
  <si>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</si>
  <si>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</si>
  <si>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</si>
  <si>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</si>
  <si>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</si>
  <si>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</si>
  <si>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</si>
  <si>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</si>
  <si>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</si>
  <si>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</si>
  <si>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</si>
  <si>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</si>
  <si>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</si>
  <si>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</si>
  <si>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</si>
  <si>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</si>
  <si>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</si>
  <si>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</si>
  <si>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</si>
  <si>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</si>
  <si>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</si>
  <si>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</si>
  <si>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</si>
  <si>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</si>
  <si>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</si>
  <si>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</si>
  <si>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</si>
  <si>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</si>
  <si>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</si>
  <si>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</si>
  <si>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</si>
  <si>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</si>
  <si>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</si>
  <si>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</si>
  <si>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</si>
  <si>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</si>
  <si>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</si>
  <si>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</si>
  <si>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</si>
  <si>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</si>
  <si>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</si>
  <si>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</si>
  <si>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</si>
  <si>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</si>
  <si>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</si>
  <si>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</si>
  <si>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</si>
  <si>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</si>
  <si>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</si>
  <si>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</si>
  <si>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</si>
  <si>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</si>
  <si>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</si>
  <si>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</si>
  <si>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</si>
  <si>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</si>
  <si>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</si>
  <si>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</si>
  <si>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</si>
  <si>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</si>
  <si>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</si>
  <si>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</si>
  <si>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</si>
  <si>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</si>
  <si>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</si>
  <si>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</si>
  <si>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</si>
  <si>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</si>
  <si>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</si>
  <si>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</si>
  <si>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</si>
  <si>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</si>
  <si>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</si>
  <si>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</si>
  <si>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</si>
  <si>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</si>
  <si>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</si>
  <si>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</si>
  <si>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</si>
  <si>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</si>
  <si>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</si>
  <si>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</si>
  <si>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</si>
  <si>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Субсидии бюджетам муниципальных образований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</si>
  <si>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2024 год</t>
  </si>
  <si>
    <t>Субсидии на реализацию мероприятий по обеспечению безопасности жизни и здоровья детей в муниципальных образовательных организациях. Реализующих образовательные программы дошкольного образования</t>
  </si>
  <si>
    <t xml:space="preserve">2 02 25576 05 0000 150                </t>
  </si>
  <si>
    <t>Субсидии местным бюджетам на реализацию мероприятий по модернизации библиотек в части комплектования книжных фондов библиотек муниципальных образований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на 2022 год и плановый период 2023 и 2024 годов</t>
  </si>
  <si>
    <t>Субсидии на реализацию проекта "Народный бюджет"</t>
  </si>
  <si>
    <t>Объем  доходов районного бюджета, формируемый за счет налоговых и неналоговых доходов, а также безвозмездных поступлений на 2023 год и плановый период 2024 и 2025 годов</t>
  </si>
  <si>
    <t>2025 год</t>
  </si>
  <si>
    <t xml:space="preserve">«О районном бюджете на 2023 год 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</si>
  <si>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  </r>
  </si>
  <si>
    <t>Субсидии местным бюджетам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программам,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</si>
  <si>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2021-2025 годы"</t>
  </si>
  <si>
    <t xml:space="preserve">Субсидии на проведение работ по сохранению объектов культурного наследияв рамках подпрограммы "Обеспечение сохранности и популяризация объектов культурного наследия" государственной программы "Наследие Вологодчины (на 2018-2025 годы)" </t>
  </si>
  <si>
    <t>Субсидии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 - технологическим оборудованием в рамках государственной программы "Развитие физической культуры и спорта в Вологодской области на 2021-2025 годы"</t>
  </si>
  <si>
    <t xml:space="preserve">Субсидии на улучшение жилищных условий граждан, проживающих на сельских территориях, в рамках подпрограммы "Обеспечение доступным и комфортным жильем сельского населения" государственной программы "Комплексное развитие сельских территорий Вологодской области на 2021-2025 годы" </t>
  </si>
  <si>
    <t>Субсидии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</si>
  <si>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 xml:space="preserve">Субсидии на реализацию мероприятий по благоустройству общественных пространств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 </t>
  </si>
  <si>
    <t xml:space="preserve">Иные межбюджетные трансферты на государственную поддержку лучших сельских учреждений культуры и лучших работников сельских учреждений культуры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</si>
  <si>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Распределение субсидий местным бюджетам на комплектование книжных фондов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</si>
  <si>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Единая субвенция местным бюджетам в соответствии с законом области от 06 декабря 2013 года № 3222-ОЗ "О межбюджетных трансфертах в Вологодской области"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</si>
  <si>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</si>
  <si>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Субсидии местным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</si>
  <si>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Субсидия местным бюджетам на обеспечение развития и укрепление материально-технической базы муниципальных учреждений отрасли культуры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</si>
  <si>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местным бюджетам на строительство, реконструкцию, капитальный ремонт и ремонт образовательных организаций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</si>
  <si>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Субсидия местным бюджетам на разработку проекта рекультивации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</si>
  <si>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 xml:space="preserve">Приложение  2 </t>
  </si>
  <si>
    <t>и плановый период 2024 и 2025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</si>
</sst>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top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51" fillId="33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1" fillId="33" borderId="0" xfId="0" applyFont="1" applyFill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5"/>
  <sheetViews>
    <sheetView tabSelected="1" view="pageBreakPreview" zoomScaleNormal="119" zoomScaleSheetLayoutView="100" zoomScalePageLayoutView="0" workbookViewId="0" topLeftCell="A81">
      <selection activeCell="C101" sqref="C101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spans="1:5" ht="15">
      <c r="A2"/>
      <c r="B2" s="49" t="s">
        <v>147</v>
      </c>
      <c r="C2" s="49"/>
      <c r="D2" s="49"/>
      <c r="E2" s="50"/>
    </row>
    <row r="3" spans="1:5" ht="15">
      <c r="A3"/>
      <c r="B3" s="49" t="s">
        <v>27</v>
      </c>
      <c r="C3" s="49"/>
      <c r="D3" s="49"/>
      <c r="E3" s="50"/>
    </row>
    <row r="4" spans="1:5" ht="15">
      <c r="A4"/>
      <c r="B4" s="49" t="s">
        <v>28</v>
      </c>
      <c r="C4" s="49"/>
      <c r="D4" s="49"/>
      <c r="E4" s="50"/>
    </row>
    <row r="5" spans="1:5" ht="15">
      <c r="A5"/>
      <c r="B5" s="49" t="s">
        <v>130</v>
      </c>
      <c r="C5" s="49"/>
      <c r="D5" s="49"/>
      <c r="E5" s="50"/>
    </row>
    <row r="6" spans="1:5" ht="15">
      <c r="A6"/>
      <c r="B6" s="49" t="s">
        <v>148</v>
      </c>
      <c r="C6" s="49"/>
      <c r="D6" s="49"/>
      <c r="E6" s="50"/>
    </row>
    <row r="7" spans="1:2" ht="15">
      <c r="A7"/>
      <c r="B7" s="7"/>
    </row>
    <row r="8" spans="1:5" s="2" customFormat="1" ht="46.5" customHeight="1">
      <c r="A8" s="56" t="s">
        <v>128</v>
      </c>
      <c r="B8" s="56"/>
      <c r="C8" s="56"/>
      <c r="D8" s="56"/>
      <c r="E8" s="57"/>
    </row>
    <row r="9" spans="1:5" s="2" customFormat="1" ht="15">
      <c r="A9" s="25"/>
      <c r="B9" s="26"/>
      <c r="C9" s="27"/>
      <c r="D9" s="27"/>
      <c r="E9" s="22" t="s">
        <v>30</v>
      </c>
    </row>
    <row r="10" spans="1:5" ht="19.5" customHeight="1">
      <c r="A10" s="51" t="s">
        <v>0</v>
      </c>
      <c r="B10" s="53" t="s">
        <v>1</v>
      </c>
      <c r="C10" s="53" t="s">
        <v>29</v>
      </c>
      <c r="D10" s="55"/>
      <c r="E10" s="55"/>
    </row>
    <row r="11" spans="1:5" ht="44.25" customHeight="1">
      <c r="A11" s="52"/>
      <c r="B11" s="54"/>
      <c r="C11" s="23" t="s">
        <v>94</v>
      </c>
      <c r="D11" s="24" t="s">
        <v>123</v>
      </c>
      <c r="E11" s="24" t="s">
        <v>129</v>
      </c>
    </row>
    <row r="12" spans="1:5" ht="20.25" customHeight="1">
      <c r="A12" s="5" t="s">
        <v>2</v>
      </c>
      <c r="B12" s="16" t="s">
        <v>3</v>
      </c>
      <c r="C12" s="37">
        <v>217054.1</v>
      </c>
      <c r="D12" s="37">
        <v>229994</v>
      </c>
      <c r="E12" s="37">
        <v>253156</v>
      </c>
    </row>
    <row r="13" spans="1:5" ht="21" customHeight="1">
      <c r="A13" s="5" t="s">
        <v>4</v>
      </c>
      <c r="B13" s="16" t="s">
        <v>5</v>
      </c>
      <c r="C13" s="37">
        <f>C14+C104</f>
        <v>786676.8</v>
      </c>
      <c r="D13" s="37">
        <f>D14</f>
        <v>703685.3999999999</v>
      </c>
      <c r="E13" s="37">
        <f>E14</f>
        <v>677262.8</v>
      </c>
    </row>
    <row r="14" spans="1:5" s="4" customFormat="1" ht="25.5">
      <c r="A14" s="3" t="s">
        <v>6</v>
      </c>
      <c r="B14" s="15" t="s">
        <v>7</v>
      </c>
      <c r="C14" s="37">
        <f>C15+C20+C72+C89</f>
        <v>786676.8</v>
      </c>
      <c r="D14" s="37">
        <f>D15+D20+D72+D89</f>
        <v>703685.3999999999</v>
      </c>
      <c r="E14" s="37">
        <f>E15+E20+E72+E89</f>
        <v>677262.8</v>
      </c>
    </row>
    <row r="15" spans="1:5" s="4" customFormat="1" ht="21" customHeight="1">
      <c r="A15" s="5" t="s">
        <v>39</v>
      </c>
      <c r="B15" s="16" t="s">
        <v>21</v>
      </c>
      <c r="C15" s="37">
        <f>SUM(C16+C19+C18)</f>
        <v>250529.9</v>
      </c>
      <c r="D15" s="37">
        <f>SUM(D16+D19)</f>
        <v>254986.5</v>
      </c>
      <c r="E15" s="37">
        <f>SUM(E16+E19)</f>
        <v>226983.3</v>
      </c>
    </row>
    <row r="16" spans="1:5" s="4" customFormat="1" ht="25.5">
      <c r="A16" s="28" t="s">
        <v>40</v>
      </c>
      <c r="B16" s="15" t="s">
        <v>8</v>
      </c>
      <c r="C16" s="37">
        <v>111728</v>
      </c>
      <c r="D16" s="37">
        <v>111967.9</v>
      </c>
      <c r="E16" s="37">
        <v>79625.4</v>
      </c>
    </row>
    <row r="17" spans="1:5" s="4" customFormat="1" ht="26.25" customHeight="1" hidden="1">
      <c r="A17" s="3" t="s">
        <v>41</v>
      </c>
      <c r="B17" s="15" t="s">
        <v>19</v>
      </c>
      <c r="C17" s="37"/>
      <c r="D17" s="37"/>
      <c r="E17" s="37"/>
    </row>
    <row r="18" spans="1:5" s="4" customFormat="1" ht="26.25" customHeight="1" hidden="1">
      <c r="A18" s="40" t="s">
        <v>41</v>
      </c>
      <c r="B18" s="15" t="s">
        <v>83</v>
      </c>
      <c r="C18" s="37"/>
      <c r="D18" s="37"/>
      <c r="E18" s="37"/>
    </row>
    <row r="19" spans="1:5" s="4" customFormat="1" ht="39" customHeight="1">
      <c r="A19" s="3" t="s">
        <v>79</v>
      </c>
      <c r="B19" s="29" t="s">
        <v>80</v>
      </c>
      <c r="C19" s="37">
        <v>138801.9</v>
      </c>
      <c r="D19" s="37">
        <v>143018.6</v>
      </c>
      <c r="E19" s="37">
        <v>147357.9</v>
      </c>
    </row>
    <row r="20" spans="1:5" s="4" customFormat="1" ht="30" customHeight="1">
      <c r="A20" s="5" t="s">
        <v>42</v>
      </c>
      <c r="B20" s="16" t="s">
        <v>20</v>
      </c>
      <c r="C20" s="37">
        <f>SUM(C22+C29+C30+C32+C35+C36+C37+C42+C50+C34+C47+C49)</f>
        <v>151655.7</v>
      </c>
      <c r="D20" s="37">
        <f>SUM(D22+D29+D30+D32+D35+D36+D37+D42+D47+D50)</f>
        <v>45816</v>
      </c>
      <c r="E20" s="37">
        <f>SUM(E21+E22+E29+E30+E32+E35+E36+E37+E42+E47+E50)</f>
        <v>28452.9</v>
      </c>
    </row>
    <row r="21" spans="1:5" s="4" customFormat="1" ht="69" customHeight="1" hidden="1">
      <c r="A21" s="3" t="s">
        <v>62</v>
      </c>
      <c r="B21" s="18" t="s">
        <v>101</v>
      </c>
      <c r="C21" s="37"/>
      <c r="D21" s="37"/>
      <c r="E21" s="37">
        <v>0</v>
      </c>
    </row>
    <row r="22" spans="1:5" s="4" customFormat="1" ht="80.25" customHeight="1">
      <c r="A22" s="3" t="s">
        <v>62</v>
      </c>
      <c r="B22" s="15" t="s">
        <v>146</v>
      </c>
      <c r="C22" s="38">
        <v>3000</v>
      </c>
      <c r="D22" s="37">
        <v>4332.6</v>
      </c>
      <c r="E22" s="37"/>
    </row>
    <row r="23" spans="1:5" s="4" customFormat="1" ht="82.5" customHeight="1" hidden="1">
      <c r="A23" s="3"/>
      <c r="B23" s="17" t="s">
        <v>50</v>
      </c>
      <c r="C23" s="37"/>
      <c r="D23" s="37"/>
      <c r="E23" s="37"/>
    </row>
    <row r="24" spans="1:5" s="4" customFormat="1" ht="66" customHeight="1" hidden="1">
      <c r="A24" s="3"/>
      <c r="B24" s="18" t="s">
        <v>51</v>
      </c>
      <c r="C24" s="39"/>
      <c r="D24" s="39"/>
      <c r="E24" s="38"/>
    </row>
    <row r="25" spans="1:5" s="4" customFormat="1" ht="75" customHeight="1" hidden="1">
      <c r="A25" s="3"/>
      <c r="B25" s="18" t="s">
        <v>52</v>
      </c>
      <c r="C25" s="38"/>
      <c r="D25" s="38"/>
      <c r="E25" s="38"/>
    </row>
    <row r="26" spans="1:5" s="4" customFormat="1" ht="75" customHeight="1" hidden="1">
      <c r="A26" s="3"/>
      <c r="B26" s="18" t="s">
        <v>26</v>
      </c>
      <c r="C26" s="38"/>
      <c r="D26" s="38"/>
      <c r="E26" s="38"/>
    </row>
    <row r="27" spans="1:5" s="4" customFormat="1" ht="70.5" customHeight="1" hidden="1">
      <c r="A27" s="3" t="s">
        <v>62</v>
      </c>
      <c r="B27" s="20" t="s">
        <v>103</v>
      </c>
      <c r="C27" s="38"/>
      <c r="D27" s="38"/>
      <c r="E27" s="38"/>
    </row>
    <row r="28" spans="1:5" s="4" customFormat="1" ht="77.25" customHeight="1" hidden="1">
      <c r="A28" s="3" t="s">
        <v>62</v>
      </c>
      <c r="B28" s="44" t="s">
        <v>117</v>
      </c>
      <c r="C28" s="38"/>
      <c r="D28" s="38"/>
      <c r="E28" s="38"/>
    </row>
    <row r="29" spans="1:5" s="4" customFormat="1" ht="79.5" customHeight="1">
      <c r="A29" s="19" t="s">
        <v>74</v>
      </c>
      <c r="B29" s="15" t="s">
        <v>122</v>
      </c>
      <c r="C29" s="38">
        <v>2195.1</v>
      </c>
      <c r="D29" s="38">
        <v>8839.5</v>
      </c>
      <c r="E29" s="38"/>
    </row>
    <row r="30" spans="1:5" s="4" customFormat="1" ht="64.5" customHeight="1">
      <c r="A30" s="3" t="s">
        <v>75</v>
      </c>
      <c r="B30" s="20" t="s">
        <v>143</v>
      </c>
      <c r="C30" s="38">
        <v>3196.9</v>
      </c>
      <c r="D30" s="38">
        <v>3478.1</v>
      </c>
      <c r="E30" s="38"/>
    </row>
    <row r="31" spans="1:5" s="4" customFormat="1" ht="65.25" customHeight="1" hidden="1">
      <c r="A31" s="3" t="s">
        <v>76</v>
      </c>
      <c r="B31" s="15" t="s">
        <v>66</v>
      </c>
      <c r="C31" s="38"/>
      <c r="D31" s="38"/>
      <c r="E31" s="38"/>
    </row>
    <row r="32" spans="1:5" s="4" customFormat="1" ht="78" customHeight="1">
      <c r="A32" s="3" t="s">
        <v>85</v>
      </c>
      <c r="B32" s="20" t="s">
        <v>100</v>
      </c>
      <c r="C32" s="38">
        <v>12468.8</v>
      </c>
      <c r="D32" s="38">
        <v>12468.8</v>
      </c>
      <c r="E32" s="38">
        <v>12343.8</v>
      </c>
    </row>
    <row r="33" spans="1:5" s="4" customFormat="1" ht="78" customHeight="1" hidden="1">
      <c r="A33" s="3" t="s">
        <v>110</v>
      </c>
      <c r="B33" s="20" t="s">
        <v>111</v>
      </c>
      <c r="C33" s="38"/>
      <c r="D33" s="38"/>
      <c r="E33" s="38"/>
    </row>
    <row r="34" spans="1:5" s="4" customFormat="1" ht="71.25" customHeight="1">
      <c r="A34" s="3" t="s">
        <v>110</v>
      </c>
      <c r="B34" s="20" t="s">
        <v>144</v>
      </c>
      <c r="C34" s="38">
        <v>1372.5</v>
      </c>
      <c r="D34" s="38"/>
      <c r="E34" s="38"/>
    </row>
    <row r="35" spans="1:5" s="4" customFormat="1" ht="65.25" customHeight="1">
      <c r="A35" s="28" t="s">
        <v>38</v>
      </c>
      <c r="B35" s="35" t="s">
        <v>102</v>
      </c>
      <c r="C35" s="38">
        <v>1557.9</v>
      </c>
      <c r="D35" s="38">
        <v>1484.5</v>
      </c>
      <c r="E35" s="38">
        <v>1447.7</v>
      </c>
    </row>
    <row r="36" spans="1:5" s="4" customFormat="1" ht="81.75" customHeight="1" hidden="1">
      <c r="A36" s="3" t="s">
        <v>78</v>
      </c>
      <c r="B36" s="15" t="s">
        <v>71</v>
      </c>
      <c r="C36" s="38"/>
      <c r="D36" s="38"/>
      <c r="E36" s="38"/>
    </row>
    <row r="37" spans="1:5" s="4" customFormat="1" ht="66.75" customHeight="1">
      <c r="A37" s="3" t="s">
        <v>65</v>
      </c>
      <c r="B37" s="15" t="s">
        <v>140</v>
      </c>
      <c r="C37" s="38">
        <v>340</v>
      </c>
      <c r="D37" s="38">
        <v>340</v>
      </c>
      <c r="E37" s="38">
        <v>340</v>
      </c>
    </row>
    <row r="38" spans="1:5" s="4" customFormat="1" ht="65.25" customHeight="1" hidden="1">
      <c r="A38" s="3" t="s">
        <v>65</v>
      </c>
      <c r="B38" s="16" t="s">
        <v>67</v>
      </c>
      <c r="C38" s="38"/>
      <c r="D38" s="42"/>
      <c r="E38" s="42"/>
    </row>
    <row r="39" spans="1:5" s="4" customFormat="1" ht="28.5" customHeight="1" hidden="1">
      <c r="A39" s="5" t="s">
        <v>59</v>
      </c>
      <c r="B39" s="30" t="s">
        <v>56</v>
      </c>
      <c r="C39" s="37"/>
      <c r="D39" s="37"/>
      <c r="E39" s="37"/>
    </row>
    <row r="40" spans="1:5" s="4" customFormat="1" ht="28.5" customHeight="1" hidden="1">
      <c r="A40" s="31" t="s">
        <v>63</v>
      </c>
      <c r="B40" s="32" t="s">
        <v>64</v>
      </c>
      <c r="C40" s="37"/>
      <c r="D40" s="37"/>
      <c r="E40" s="37"/>
    </row>
    <row r="41" spans="1:5" s="4" customFormat="1" ht="42" customHeight="1" hidden="1">
      <c r="A41" s="5" t="s">
        <v>57</v>
      </c>
      <c r="B41" s="33" t="s">
        <v>58</v>
      </c>
      <c r="C41" s="38"/>
      <c r="D41" s="38"/>
      <c r="E41" s="38"/>
    </row>
    <row r="42" spans="1:5" s="4" customFormat="1" ht="71.25" customHeight="1">
      <c r="A42" s="3" t="s">
        <v>60</v>
      </c>
      <c r="B42" s="15" t="s">
        <v>131</v>
      </c>
      <c r="C42" s="38">
        <v>546</v>
      </c>
      <c r="D42" s="38">
        <v>551.1</v>
      </c>
      <c r="E42" s="38"/>
    </row>
    <row r="43" spans="1:5" s="4" customFormat="1" ht="65.25" customHeight="1" hidden="1">
      <c r="A43" s="3" t="s">
        <v>60</v>
      </c>
      <c r="B43" s="15" t="s">
        <v>93</v>
      </c>
      <c r="C43" s="38"/>
      <c r="D43" s="38"/>
      <c r="E43" s="38"/>
    </row>
    <row r="44" spans="1:5" s="4" customFormat="1" ht="30" customHeight="1" hidden="1">
      <c r="A44" s="5" t="s">
        <v>43</v>
      </c>
      <c r="B44" s="34" t="s">
        <v>24</v>
      </c>
      <c r="C44" s="37"/>
      <c r="D44" s="37"/>
      <c r="E44" s="37"/>
    </row>
    <row r="45" spans="1:5" s="4" customFormat="1" ht="36.75" customHeight="1" hidden="1">
      <c r="A45" s="3" t="s">
        <v>25</v>
      </c>
      <c r="B45" s="34" t="s">
        <v>24</v>
      </c>
      <c r="C45" s="37"/>
      <c r="D45" s="37"/>
      <c r="E45" s="37"/>
    </row>
    <row r="46" spans="1:5" s="4" customFormat="1" ht="36.75" customHeight="1" hidden="1">
      <c r="A46" s="3" t="s">
        <v>25</v>
      </c>
      <c r="B46" s="34" t="s">
        <v>24</v>
      </c>
      <c r="C46" s="37"/>
      <c r="D46" s="37"/>
      <c r="E46" s="37"/>
    </row>
    <row r="47" spans="1:5" s="4" customFormat="1" ht="60.75" customHeight="1">
      <c r="A47" s="3" t="s">
        <v>60</v>
      </c>
      <c r="B47" s="20" t="s">
        <v>138</v>
      </c>
      <c r="C47" s="38">
        <v>1950</v>
      </c>
      <c r="D47" s="38"/>
      <c r="E47" s="38"/>
    </row>
    <row r="48" spans="1:5" s="4" customFormat="1" ht="60" customHeight="1" hidden="1">
      <c r="A48" s="3" t="s">
        <v>91</v>
      </c>
      <c r="B48" s="48" t="s">
        <v>88</v>
      </c>
      <c r="C48" s="38"/>
      <c r="D48" s="38"/>
      <c r="E48" s="38"/>
    </row>
    <row r="49" spans="1:5" s="4" customFormat="1" ht="60" customHeight="1">
      <c r="A49" s="3" t="s">
        <v>125</v>
      </c>
      <c r="B49" s="20" t="s">
        <v>136</v>
      </c>
      <c r="C49" s="38">
        <v>1731.1</v>
      </c>
      <c r="D49" s="38"/>
      <c r="E49" s="38"/>
    </row>
    <row r="50" spans="1:5" s="4" customFormat="1" ht="19.5" customHeight="1">
      <c r="A50" s="5" t="s">
        <v>44</v>
      </c>
      <c r="B50" s="16" t="s">
        <v>17</v>
      </c>
      <c r="C50" s="37">
        <f>SUM(C54:C71)</f>
        <v>123297.4</v>
      </c>
      <c r="D50" s="37">
        <f>SUM(D54:D70)</f>
        <v>14321.4</v>
      </c>
      <c r="E50" s="37">
        <f>SUM(E54:E70)</f>
        <v>14321.4</v>
      </c>
    </row>
    <row r="51" spans="1:5" s="4" customFormat="1" ht="84" customHeight="1" hidden="1">
      <c r="A51" s="3" t="s">
        <v>44</v>
      </c>
      <c r="B51" s="15" t="s">
        <v>77</v>
      </c>
      <c r="C51" s="38"/>
      <c r="D51" s="37">
        <v>0</v>
      </c>
      <c r="E51" s="37">
        <v>0</v>
      </c>
    </row>
    <row r="52" spans="1:5" s="4" customFormat="1" ht="63" customHeight="1" hidden="1">
      <c r="A52" s="3" t="s">
        <v>44</v>
      </c>
      <c r="B52" s="15" t="s">
        <v>81</v>
      </c>
      <c r="C52" s="38">
        <v>-728.7</v>
      </c>
      <c r="D52" s="37"/>
      <c r="E52" s="37"/>
    </row>
    <row r="53" spans="1:5" s="4" customFormat="1" ht="88.5" customHeight="1" hidden="1">
      <c r="A53" s="3" t="s">
        <v>44</v>
      </c>
      <c r="B53" s="15" t="s">
        <v>82</v>
      </c>
      <c r="C53" s="38">
        <v>-5000</v>
      </c>
      <c r="D53" s="37"/>
      <c r="E53" s="37"/>
    </row>
    <row r="54" spans="1:6" s="4" customFormat="1" ht="89.25" customHeight="1" hidden="1">
      <c r="A54" s="3" t="s">
        <v>44</v>
      </c>
      <c r="B54" s="20" t="s">
        <v>105</v>
      </c>
      <c r="C54" s="38"/>
      <c r="D54" s="37">
        <v>0</v>
      </c>
      <c r="E54" s="37">
        <v>0</v>
      </c>
      <c r="F54" s="4" t="s">
        <v>108</v>
      </c>
    </row>
    <row r="55" spans="1:6" s="4" customFormat="1" ht="89.25" customHeight="1" hidden="1">
      <c r="A55" s="43" t="s">
        <v>44</v>
      </c>
      <c r="B55" s="20" t="s">
        <v>106</v>
      </c>
      <c r="C55" s="37"/>
      <c r="D55" s="37">
        <v>0</v>
      </c>
      <c r="E55" s="37">
        <v>0</v>
      </c>
      <c r="F55" s="4" t="s">
        <v>107</v>
      </c>
    </row>
    <row r="56" spans="1:5" s="4" customFormat="1" ht="70.5" customHeight="1">
      <c r="A56" s="3" t="s">
        <v>44</v>
      </c>
      <c r="B56" s="18" t="s">
        <v>145</v>
      </c>
      <c r="C56" s="37">
        <v>48269.1</v>
      </c>
      <c r="D56" s="37"/>
      <c r="E56" s="37"/>
    </row>
    <row r="57" spans="1:5" s="4" customFormat="1" ht="64.5" customHeight="1">
      <c r="A57" s="3" t="s">
        <v>44</v>
      </c>
      <c r="B57" s="20" t="s">
        <v>70</v>
      </c>
      <c r="C57" s="37">
        <v>833.6</v>
      </c>
      <c r="D57" s="37">
        <v>220.6</v>
      </c>
      <c r="E57" s="37">
        <v>220.6</v>
      </c>
    </row>
    <row r="58" spans="1:5" s="4" customFormat="1" ht="56.25" customHeight="1">
      <c r="A58" s="3" t="s">
        <v>44</v>
      </c>
      <c r="B58" s="17" t="s">
        <v>119</v>
      </c>
      <c r="C58" s="37">
        <v>5475.4</v>
      </c>
      <c r="D58" s="37">
        <v>5475.4</v>
      </c>
      <c r="E58" s="37">
        <v>5475.4</v>
      </c>
    </row>
    <row r="59" spans="1:5" s="4" customFormat="1" ht="78.75" customHeight="1">
      <c r="A59" s="3" t="s">
        <v>44</v>
      </c>
      <c r="B59" s="17" t="s">
        <v>69</v>
      </c>
      <c r="C59" s="37">
        <v>1413.7</v>
      </c>
      <c r="D59" s="45">
        <v>1413.7</v>
      </c>
      <c r="E59" s="37">
        <v>1413.7</v>
      </c>
    </row>
    <row r="60" spans="1:5" s="4" customFormat="1" ht="105" customHeight="1">
      <c r="A60" s="3" t="s">
        <v>44</v>
      </c>
      <c r="B60" s="18" t="s">
        <v>68</v>
      </c>
      <c r="C60" s="38">
        <v>1500</v>
      </c>
      <c r="D60" s="38"/>
      <c r="E60" s="38"/>
    </row>
    <row r="61" spans="1:5" s="4" customFormat="1" ht="53.25" customHeight="1" hidden="1">
      <c r="A61" s="3" t="s">
        <v>44</v>
      </c>
      <c r="B61" s="17" t="s">
        <v>72</v>
      </c>
      <c r="C61" s="38"/>
      <c r="D61" s="38"/>
      <c r="E61" s="38"/>
    </row>
    <row r="62" spans="1:5" s="4" customFormat="1" ht="51.75" customHeight="1">
      <c r="A62" s="3" t="s">
        <v>44</v>
      </c>
      <c r="B62" s="17" t="s">
        <v>120</v>
      </c>
      <c r="C62" s="37">
        <v>941.4</v>
      </c>
      <c r="D62" s="37">
        <v>941.4</v>
      </c>
      <c r="E62" s="37">
        <v>941.4</v>
      </c>
    </row>
    <row r="63" spans="1:5" s="4" customFormat="1" ht="70.5" customHeight="1">
      <c r="A63" s="3" t="s">
        <v>44</v>
      </c>
      <c r="B63" s="20" t="s">
        <v>137</v>
      </c>
      <c r="C63" s="37">
        <v>2200</v>
      </c>
      <c r="D63" s="37"/>
      <c r="E63" s="37"/>
    </row>
    <row r="64" spans="1:5" s="4" customFormat="1" ht="68.25" customHeight="1">
      <c r="A64" s="3" t="s">
        <v>44</v>
      </c>
      <c r="B64" s="20" t="s">
        <v>133</v>
      </c>
      <c r="C64" s="37">
        <v>3599.3</v>
      </c>
      <c r="D64" s="37">
        <v>3599.3</v>
      </c>
      <c r="E64" s="37">
        <v>3599.3</v>
      </c>
    </row>
    <row r="65" spans="1:5" s="4" customFormat="1" ht="81" customHeight="1">
      <c r="A65" s="3" t="s">
        <v>44</v>
      </c>
      <c r="B65" s="20" t="s">
        <v>104</v>
      </c>
      <c r="C65" s="37">
        <v>600</v>
      </c>
      <c r="D65" s="37">
        <v>300</v>
      </c>
      <c r="E65" s="37">
        <v>300</v>
      </c>
    </row>
    <row r="66" spans="1:5" s="4" customFormat="1" ht="75.75" customHeight="1">
      <c r="A66" s="3" t="s">
        <v>44</v>
      </c>
      <c r="B66" s="20" t="s">
        <v>132</v>
      </c>
      <c r="C66" s="37">
        <v>2371</v>
      </c>
      <c r="D66" s="37">
        <v>2371</v>
      </c>
      <c r="E66" s="37">
        <v>2371</v>
      </c>
    </row>
    <row r="67" spans="1:5" s="4" customFormat="1" ht="54" customHeight="1">
      <c r="A67" s="3" t="s">
        <v>44</v>
      </c>
      <c r="B67" s="20" t="s">
        <v>134</v>
      </c>
      <c r="C67" s="37">
        <v>6093.9</v>
      </c>
      <c r="D67" s="37"/>
      <c r="E67" s="37"/>
    </row>
    <row r="68" spans="1:5" s="4" customFormat="1" ht="63" customHeight="1">
      <c r="A68" s="3" t="s">
        <v>44</v>
      </c>
      <c r="B68" s="20" t="s">
        <v>135</v>
      </c>
      <c r="C68" s="37">
        <v>50000</v>
      </c>
      <c r="D68" s="37"/>
      <c r="E68" s="37"/>
    </row>
    <row r="69" spans="1:5" s="4" customFormat="1" ht="40.5" customHeight="1" hidden="1">
      <c r="A69" s="3" t="s">
        <v>44</v>
      </c>
      <c r="B69" s="20" t="s">
        <v>124</v>
      </c>
      <c r="C69" s="37"/>
      <c r="D69" s="37"/>
      <c r="E69" s="37"/>
    </row>
    <row r="70" spans="1:5" s="4" customFormat="1" ht="84.75" customHeight="1" hidden="1">
      <c r="A70" s="3" t="s">
        <v>44</v>
      </c>
      <c r="B70" s="20" t="s">
        <v>126</v>
      </c>
      <c r="C70" s="37"/>
      <c r="D70" s="37"/>
      <c r="E70" s="37"/>
    </row>
    <row r="71" spans="1:5" s="4" customFormat="1" ht="33" customHeight="1" hidden="1">
      <c r="A71" s="3" t="s">
        <v>44</v>
      </c>
      <c r="B71" s="20" t="s">
        <v>127</v>
      </c>
      <c r="C71" s="37"/>
      <c r="D71" s="37"/>
      <c r="E71" s="37"/>
    </row>
    <row r="72" spans="1:5" ht="33" customHeight="1">
      <c r="A72" s="5" t="s">
        <v>45</v>
      </c>
      <c r="B72" s="16" t="s">
        <v>9</v>
      </c>
      <c r="C72" s="37">
        <f>SUM(C75+C83+C85+C88)</f>
        <v>380064.7</v>
      </c>
      <c r="D72" s="37">
        <f>SUM(D75+D83+D85+D88)</f>
        <v>398761.39999999997</v>
      </c>
      <c r="E72" s="37">
        <f>SUM(E75+E85+E88+E83)</f>
        <v>417901.10000000003</v>
      </c>
    </row>
    <row r="73" spans="1:5" ht="28.5" customHeight="1" hidden="1">
      <c r="A73" s="5" t="s">
        <v>10</v>
      </c>
      <c r="B73" s="16" t="s">
        <v>11</v>
      </c>
      <c r="C73" s="37" t="e">
        <f>SUM(#REF!+#REF!)</f>
        <v>#REF!</v>
      </c>
      <c r="D73" s="37" t="e">
        <f>SUM(#REF!+#REF!)</f>
        <v>#REF!</v>
      </c>
      <c r="E73" s="37" t="e">
        <f>SUM(#REF!+#REF!)</f>
        <v>#REF!</v>
      </c>
    </row>
    <row r="74" spans="1:5" ht="28.5" customHeight="1" hidden="1">
      <c r="A74" s="3" t="s">
        <v>86</v>
      </c>
      <c r="B74" s="15" t="s">
        <v>87</v>
      </c>
      <c r="C74" s="37"/>
      <c r="D74" s="37"/>
      <c r="E74" s="37"/>
    </row>
    <row r="75" spans="1:5" ht="29.25" customHeight="1">
      <c r="A75" s="5" t="s">
        <v>46</v>
      </c>
      <c r="B75" s="16" t="s">
        <v>18</v>
      </c>
      <c r="C75" s="37">
        <f>SUM(C76:C82)</f>
        <v>361101.80000000005</v>
      </c>
      <c r="D75" s="37">
        <f>SUM(D76:D82)</f>
        <v>379798.89999999997</v>
      </c>
      <c r="E75" s="37">
        <f>SUM(E76:E82)</f>
        <v>398938.70000000007</v>
      </c>
    </row>
    <row r="76" spans="1:5" s="4" customFormat="1" ht="53.25" customHeight="1">
      <c r="A76" s="3" t="s">
        <v>46</v>
      </c>
      <c r="B76" s="15" t="s">
        <v>96</v>
      </c>
      <c r="C76" s="37">
        <v>19580.4</v>
      </c>
      <c r="D76" s="37">
        <v>19580.4</v>
      </c>
      <c r="E76" s="37">
        <v>19580.4</v>
      </c>
    </row>
    <row r="77" spans="1:5" ht="69" customHeight="1">
      <c r="A77" s="3" t="s">
        <v>46</v>
      </c>
      <c r="B77" s="20" t="s">
        <v>112</v>
      </c>
      <c r="C77" s="37">
        <v>551.5</v>
      </c>
      <c r="D77" s="37">
        <v>551.5</v>
      </c>
      <c r="E77" s="37">
        <v>551.5</v>
      </c>
    </row>
    <row r="78" spans="1:5" s="4" customFormat="1" ht="64.5" customHeight="1">
      <c r="A78" s="3" t="s">
        <v>46</v>
      </c>
      <c r="B78" s="15" t="s">
        <v>99</v>
      </c>
      <c r="C78" s="37">
        <v>329962.9</v>
      </c>
      <c r="D78" s="37">
        <v>348845.1</v>
      </c>
      <c r="E78" s="37">
        <v>367744.2</v>
      </c>
    </row>
    <row r="79" spans="1:5" s="4" customFormat="1" ht="66.75" customHeight="1">
      <c r="A79" s="3" t="s">
        <v>46</v>
      </c>
      <c r="B79" s="20" t="s">
        <v>95</v>
      </c>
      <c r="C79" s="37">
        <v>5275.5</v>
      </c>
      <c r="D79" s="37">
        <v>5275.5</v>
      </c>
      <c r="E79" s="37">
        <v>5275.5</v>
      </c>
    </row>
    <row r="80" spans="1:5" s="4" customFormat="1" ht="54" customHeight="1">
      <c r="A80" s="3" t="s">
        <v>46</v>
      </c>
      <c r="B80" s="15" t="s">
        <v>97</v>
      </c>
      <c r="C80" s="37">
        <v>301.2</v>
      </c>
      <c r="D80" s="37">
        <v>301.8</v>
      </c>
      <c r="E80" s="37">
        <v>302.4</v>
      </c>
    </row>
    <row r="81" spans="1:5" s="4" customFormat="1" ht="68.25" customHeight="1">
      <c r="A81" s="3" t="s">
        <v>46</v>
      </c>
      <c r="B81" s="15" t="s">
        <v>113</v>
      </c>
      <c r="C81" s="37">
        <v>4274.3</v>
      </c>
      <c r="D81" s="37">
        <v>4088.6</v>
      </c>
      <c r="E81" s="37">
        <v>4328.7</v>
      </c>
    </row>
    <row r="82" spans="1:5" s="4" customFormat="1" ht="78" customHeight="1">
      <c r="A82" s="3" t="s">
        <v>46</v>
      </c>
      <c r="B82" s="21" t="s">
        <v>98</v>
      </c>
      <c r="C82" s="38">
        <v>1156</v>
      </c>
      <c r="D82" s="38">
        <v>1156</v>
      </c>
      <c r="E82" s="38">
        <v>1156</v>
      </c>
    </row>
    <row r="83" spans="1:5" s="4" customFormat="1" ht="51" customHeight="1">
      <c r="A83" s="3" t="s">
        <v>114</v>
      </c>
      <c r="B83" s="15" t="s">
        <v>116</v>
      </c>
      <c r="C83" s="38">
        <v>15901.3</v>
      </c>
      <c r="D83" s="38">
        <v>15901.3</v>
      </c>
      <c r="E83" s="38">
        <v>15901.3</v>
      </c>
    </row>
    <row r="84" spans="1:5" s="4" customFormat="1" ht="69.75" customHeight="1" hidden="1">
      <c r="A84" s="3" t="s">
        <v>115</v>
      </c>
      <c r="B84" s="21" t="s">
        <v>109</v>
      </c>
      <c r="C84" s="38"/>
      <c r="D84" s="38"/>
      <c r="E84" s="38"/>
    </row>
    <row r="85" spans="1:5" s="4" customFormat="1" ht="48" customHeight="1">
      <c r="A85" s="16" t="s">
        <v>47</v>
      </c>
      <c r="B85" s="16" t="s">
        <v>142</v>
      </c>
      <c r="C85" s="37">
        <v>0.8</v>
      </c>
      <c r="D85" s="37">
        <v>0.9</v>
      </c>
      <c r="E85" s="37">
        <v>0.8</v>
      </c>
    </row>
    <row r="86" spans="1:5" s="6" customFormat="1" ht="63.75" customHeight="1" hidden="1">
      <c r="A86" s="16" t="s">
        <v>89</v>
      </c>
      <c r="B86" s="16" t="s">
        <v>12</v>
      </c>
      <c r="C86" s="37"/>
      <c r="D86" s="37"/>
      <c r="E86" s="37"/>
    </row>
    <row r="87" spans="1:5" s="6" customFormat="1" ht="51.75" customHeight="1" hidden="1">
      <c r="A87" s="16" t="s">
        <v>90</v>
      </c>
      <c r="B87" s="16" t="s">
        <v>92</v>
      </c>
      <c r="C87" s="37"/>
      <c r="D87" s="37"/>
      <c r="E87" s="37"/>
    </row>
    <row r="88" spans="1:5" s="6" customFormat="1" ht="42.75" customHeight="1">
      <c r="A88" s="41" t="s">
        <v>84</v>
      </c>
      <c r="B88" s="47" t="s">
        <v>141</v>
      </c>
      <c r="C88" s="37">
        <v>3060.8</v>
      </c>
      <c r="D88" s="37">
        <v>3060.3</v>
      </c>
      <c r="E88" s="37">
        <v>3060.3</v>
      </c>
    </row>
    <row r="89" spans="1:5" ht="21" customHeight="1">
      <c r="A89" s="5" t="s">
        <v>48</v>
      </c>
      <c r="B89" s="16" t="s">
        <v>13</v>
      </c>
      <c r="C89" s="37">
        <f>SUM(C90+C103+C101+C102)</f>
        <v>4426.5</v>
      </c>
      <c r="D89" s="37">
        <f>SUM(D90+D102)</f>
        <v>4121.5</v>
      </c>
      <c r="E89" s="37">
        <f>SUM(E90+E102)</f>
        <v>3925.5</v>
      </c>
    </row>
    <row r="90" spans="1:5" ht="40.5" customHeight="1">
      <c r="A90" s="5" t="s">
        <v>49</v>
      </c>
      <c r="B90" s="15" t="s">
        <v>14</v>
      </c>
      <c r="C90" s="37">
        <v>4322.3</v>
      </c>
      <c r="D90" s="37">
        <v>4121.5</v>
      </c>
      <c r="E90" s="37">
        <v>3925.5</v>
      </c>
    </row>
    <row r="91" spans="1:5" ht="28.5" customHeight="1" hidden="1">
      <c r="A91" s="3"/>
      <c r="B91" s="15" t="s">
        <v>31</v>
      </c>
      <c r="C91" s="37"/>
      <c r="D91" s="37"/>
      <c r="E91" s="37"/>
    </row>
    <row r="92" spans="1:5" ht="27.75" customHeight="1" hidden="1">
      <c r="A92" s="3"/>
      <c r="B92" s="15" t="s">
        <v>32</v>
      </c>
      <c r="C92" s="37"/>
      <c r="D92" s="37"/>
      <c r="E92" s="37"/>
    </row>
    <row r="93" spans="1:5" ht="28.5" customHeight="1" hidden="1">
      <c r="A93" s="3"/>
      <c r="B93" s="15" t="s">
        <v>33</v>
      </c>
      <c r="C93" s="37"/>
      <c r="D93" s="37"/>
      <c r="E93" s="37"/>
    </row>
    <row r="94" spans="1:5" ht="35.25" customHeight="1" hidden="1">
      <c r="A94" s="3"/>
      <c r="B94" s="15" t="s">
        <v>34</v>
      </c>
      <c r="C94" s="37"/>
      <c r="D94" s="37"/>
      <c r="E94" s="37"/>
    </row>
    <row r="95" spans="1:5" ht="27" customHeight="1" hidden="1">
      <c r="A95" s="3"/>
      <c r="B95" s="20" t="s">
        <v>35</v>
      </c>
      <c r="C95" s="37"/>
      <c r="D95" s="37"/>
      <c r="E95" s="37"/>
    </row>
    <row r="96" spans="1:5" ht="27" customHeight="1" hidden="1">
      <c r="A96" s="3"/>
      <c r="B96" s="15" t="s">
        <v>36</v>
      </c>
      <c r="C96" s="37"/>
      <c r="D96" s="37"/>
      <c r="E96" s="37"/>
    </row>
    <row r="97" spans="1:5" ht="30" customHeight="1" hidden="1">
      <c r="A97" s="3"/>
      <c r="B97" s="15" t="s">
        <v>37</v>
      </c>
      <c r="C97" s="37"/>
      <c r="D97" s="37"/>
      <c r="E97" s="37"/>
    </row>
    <row r="98" spans="1:5" ht="30" customHeight="1" hidden="1">
      <c r="A98" s="3"/>
      <c r="B98" s="15" t="s">
        <v>61</v>
      </c>
      <c r="C98" s="37"/>
      <c r="D98" s="37"/>
      <c r="E98" s="37"/>
    </row>
    <row r="99" spans="1:8" ht="30.75" customHeight="1" hidden="1">
      <c r="A99" s="3"/>
      <c r="B99" s="15" t="s">
        <v>53</v>
      </c>
      <c r="C99" s="37"/>
      <c r="D99" s="37"/>
      <c r="E99" s="37"/>
      <c r="F99" s="9"/>
      <c r="G99" s="10"/>
      <c r="H99" s="11"/>
    </row>
    <row r="100" spans="1:5" ht="44.25" customHeight="1" hidden="1">
      <c r="A100" s="3"/>
      <c r="B100" s="15" t="s">
        <v>54</v>
      </c>
      <c r="C100" s="37"/>
      <c r="D100" s="37"/>
      <c r="E100" s="37"/>
    </row>
    <row r="101" spans="1:5" ht="71.25" customHeight="1">
      <c r="A101" s="5" t="s">
        <v>118</v>
      </c>
      <c r="B101" s="46" t="s">
        <v>139</v>
      </c>
      <c r="C101" s="37">
        <v>104.2</v>
      </c>
      <c r="D101" s="37"/>
      <c r="E101" s="37"/>
    </row>
    <row r="102" spans="1:5" ht="66" customHeight="1" hidden="1">
      <c r="A102" s="3" t="s">
        <v>118</v>
      </c>
      <c r="B102" s="36" t="s">
        <v>73</v>
      </c>
      <c r="C102" s="37"/>
      <c r="D102" s="37"/>
      <c r="E102" s="37"/>
    </row>
    <row r="103" spans="1:8" ht="145.5" customHeight="1" hidden="1">
      <c r="A103" s="3" t="s">
        <v>118</v>
      </c>
      <c r="B103" s="15" t="s">
        <v>121</v>
      </c>
      <c r="C103" s="37"/>
      <c r="D103" s="37"/>
      <c r="E103" s="37"/>
      <c r="F103" s="9"/>
      <c r="G103" s="10"/>
      <c r="H103" s="11"/>
    </row>
    <row r="104" spans="1:5" ht="25.5" hidden="1">
      <c r="A104" s="5" t="s">
        <v>23</v>
      </c>
      <c r="B104" s="30" t="s">
        <v>22</v>
      </c>
      <c r="C104" s="37">
        <f>SUM(C105)</f>
        <v>0</v>
      </c>
      <c r="D104" s="37">
        <f>SUM(D105)</f>
        <v>0</v>
      </c>
      <c r="E104" s="37">
        <f>SUM(E105)</f>
        <v>0</v>
      </c>
    </row>
    <row r="105" spans="1:8" ht="24" customHeight="1" hidden="1">
      <c r="A105" s="35" t="s">
        <v>55</v>
      </c>
      <c r="B105" s="36" t="s">
        <v>16</v>
      </c>
      <c r="C105" s="37"/>
      <c r="D105" s="37"/>
      <c r="E105" s="37"/>
      <c r="F105" s="9"/>
      <c r="G105" s="10"/>
      <c r="H105" s="11"/>
    </row>
    <row r="106" spans="1:5" ht="21.75" customHeight="1">
      <c r="A106" s="5"/>
      <c r="B106" s="16" t="s">
        <v>15</v>
      </c>
      <c r="C106" s="37">
        <f>C12+C13</f>
        <v>1003730.9</v>
      </c>
      <c r="D106" s="37">
        <f>D12+D13</f>
        <v>933679.3999999999</v>
      </c>
      <c r="E106" s="37">
        <f>E12+E13</f>
        <v>930418.8</v>
      </c>
    </row>
    <row r="107" spans="2:5" ht="12.75">
      <c r="B107" s="13"/>
      <c r="C107" s="14"/>
      <c r="D107" s="14"/>
      <c r="E107" s="14"/>
    </row>
    <row r="108" spans="2:5" ht="12.75">
      <c r="B108" s="13"/>
      <c r="C108" s="14"/>
      <c r="D108" s="14"/>
      <c r="E108" s="14"/>
    </row>
    <row r="109" spans="3:5" ht="12.75">
      <c r="C109" s="12"/>
      <c r="D109" s="12"/>
      <c r="E109" s="12"/>
    </row>
    <row r="110" spans="3:5" ht="12.75">
      <c r="C110" s="12"/>
      <c r="D110" s="12"/>
      <c r="E110" s="12"/>
    </row>
    <row r="111" spans="3:5" ht="12.75">
      <c r="C111" s="12"/>
      <c r="D111" s="12"/>
      <c r="E111" s="12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</sheetData>
  <sheetProtection/>
  <mergeCells count="9">
    <mergeCell ref="B2:E2"/>
    <mergeCell ref="B3:E3"/>
    <mergeCell ref="B5:E5"/>
    <mergeCell ref="B6:E6"/>
    <mergeCell ref="B4:E4"/>
    <mergeCell ref="A10:A11"/>
    <mergeCell ref="B10:B11"/>
    <mergeCell ref="C10:E10"/>
    <mergeCell ref="A8:E8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2022-11-11T06:50:11Z</dcterms:modified>
  <cp:category/>
  <cp:version/>
  <cp:contentType/>
  <cp:contentStatus/>
</cp:coreProperties>
</file>