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0"/>
  </bookViews>
  <sheets>
    <sheet name="8 ведомственная" sheetId="1" r:id="rId1"/>
    <sheet name="Лист1" sheetId="2" r:id="rId2"/>
  </sheets>
  <definedNames>
    <definedName name="_xlnm.Print_Titles" localSheetId="0">'8 ведомственная'!$12:$12</definedName>
    <definedName name="_xlnm.Print_Area" localSheetId="0">'8 ведомственная'!$A$1:$J$678</definedName>
  </definedNames>
  <calcPr fullCalcOnLoad="1"/>
</workbook>
</file>

<file path=xl/sharedStrings.xml><?xml version="1.0" encoding="utf-8"?>
<sst xmlns="http://schemas.openxmlformats.org/spreadsheetml/2006/main" count="2927" uniqueCount="630">
  <si>
    <t>Основное мероприятие "Физическая культура и массовый спорт"</t>
  </si>
  <si>
    <t>02 0 01 00000</t>
  </si>
  <si>
    <t>02 0 01 21600</t>
  </si>
  <si>
    <t>02 0 01 00590</t>
  </si>
  <si>
    <t>Основное мероприятие "Подготовка спортивного резерва"</t>
  </si>
  <si>
    <t>02 0 02 00000</t>
  </si>
  <si>
    <t>02 0 02 21600</t>
  </si>
  <si>
    <t>02 0 03 00000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</si>
  <si>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</si>
  <si>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</si>
  <si>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</si>
  <si>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</si>
  <si>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</si>
  <si>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</si>
  <si>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</si>
  <si>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</si>
  <si>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</si>
  <si>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</si>
  <si>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</si>
  <si>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</si>
  <si>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</si>
  <si>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</si>
  <si>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</si>
  <si>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</si>
  <si>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</si>
  <si>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 xml:space="preserve">Осуществление части полномочий по внутреннему муниципальному финансовому контролю 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</si>
  <si>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</si>
  <si>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</si>
  <si>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</si>
  <si>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43 0 00 00000</t>
  </si>
  <si>
    <t>43 0 00 21860</t>
  </si>
  <si>
    <t>04 4 00 00000</t>
  </si>
  <si>
    <t>03 3 03 00000</t>
  </si>
  <si>
    <t>03 3 03 21960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</si>
  <si>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</si>
  <si>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</si>
  <si>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</si>
  <si>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</si>
  <si>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</si>
  <si>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</si>
  <si>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03 1 04 00000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</si>
  <si>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</si>
  <si>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</si>
  <si>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</si>
  <si>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</si>
  <si>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</si>
  <si>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</si>
  <si>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</si>
  <si>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</si>
  <si>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</si>
  <si>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</si>
  <si>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</si>
  <si>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</si>
  <si>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</si>
  <si>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</si>
  <si>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</si>
  <si>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</si>
  <si>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</si>
  <si>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</si>
  <si>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</si>
  <si>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</si>
  <si>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</si>
  <si>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81 2 00 00000</t>
  </si>
  <si>
    <t>11 0 07 00000</t>
  </si>
  <si>
    <t>03 3 01 S1030</t>
  </si>
  <si>
    <t>81 2 00 21770</t>
  </si>
  <si>
    <t>05 1 01 72010</t>
  </si>
  <si>
    <t>05 2 05 00000</t>
  </si>
  <si>
    <t>05 2 05 72020</t>
  </si>
  <si>
    <t>05 1 02 00000</t>
  </si>
  <si>
    <t>05 1 02 72020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</si>
  <si>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</si>
  <si>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</si>
  <si>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Основное мероприятие  "Привлечение общественности к охране общественного порядка"</t>
  </si>
  <si>
    <t>05 1 04 72020</t>
  </si>
  <si>
    <t>Основное мероприятие "Развитие инфраструктуры физической культуры и спорта"</t>
  </si>
  <si>
    <t>02 0 02 21601</t>
  </si>
  <si>
    <t>02 0 01 21601</t>
  </si>
  <si>
    <t>01 2 01 00000</t>
  </si>
  <si>
    <t>Основное мероприятие "Охрана и рациональное использование водных ресурсов"</t>
  </si>
  <si>
    <t>КУЛЬТУРА , КИНЕМАТОГРАФИЯ</t>
  </si>
  <si>
    <t>05 1 04 00000</t>
  </si>
  <si>
    <t>31 0 00 21390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</si>
  <si>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</si>
  <si>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</si>
  <si>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</si>
  <si>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</si>
  <si>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</si>
  <si>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</si>
  <si>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Подпрограмма "Развитие дополнительного художественного образования детей"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</si>
  <si>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</si>
  <si>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 отдельных государственных полномочий в соответствии с законом области  от 10 декабря 2014 года  № 3526-ОЗ "О наделении органов местного самоуправления отдельными государственными полномочиями по 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</si>
  <si>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</si>
  <si>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</si>
  <si>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Функционирование высшего должностного лица субъекта Российской Федерации и муниципального образования</t>
  </si>
  <si>
    <t>81 2 00 21790</t>
  </si>
  <si>
    <t>08 0 00 00000</t>
  </si>
  <si>
    <t>08 0 01 00000</t>
  </si>
  <si>
    <t>Прочие мероприятия по профилактике употребления психоактивных веществ</t>
  </si>
  <si>
    <t>06 1 03 00000</t>
  </si>
  <si>
    <t>Основное мероприятие  "Предупреждение экстремизма и терроризма "</t>
  </si>
  <si>
    <t>Дополнительное образование детей</t>
  </si>
  <si>
    <t xml:space="preserve">Молодежная политика </t>
  </si>
  <si>
    <t>Молодежная политика</t>
  </si>
  <si>
    <t>Общее образование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</si>
  <si>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</si>
  <si>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</si>
  <si>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</si>
  <si>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</si>
  <si>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</si>
  <si>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</si>
  <si>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</si>
  <si>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</si>
  <si>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81 1 00 21710</t>
  </si>
  <si>
    <t>Наименование</t>
  </si>
  <si>
    <t>01</t>
  </si>
  <si>
    <t>04</t>
  </si>
  <si>
    <t>03</t>
  </si>
  <si>
    <t>02</t>
  </si>
  <si>
    <t>09</t>
  </si>
  <si>
    <t>10</t>
  </si>
  <si>
    <t>НАЦИОНАЛЬНАЯ ЭКОНОМИКА</t>
  </si>
  <si>
    <t>05</t>
  </si>
  <si>
    <t>07</t>
  </si>
  <si>
    <t>ОБРАЗОВАНИЕ</t>
  </si>
  <si>
    <t>Дошкольное образование</t>
  </si>
  <si>
    <t>Детские дошкольные учреждения</t>
  </si>
  <si>
    <t>08</t>
  </si>
  <si>
    <t>Культура</t>
  </si>
  <si>
    <t>Библиотеки</t>
  </si>
  <si>
    <t>06</t>
  </si>
  <si>
    <t>СОЦИАЛЬНАЯ ПОЛИТИКА</t>
  </si>
  <si>
    <t>Социальное обеспечение населения</t>
  </si>
  <si>
    <t>ОХРАНА ОКРУЖАЮЩЕЙ СРЕДЫ</t>
  </si>
  <si>
    <t>Пенсионное обеспечение</t>
  </si>
  <si>
    <t>11</t>
  </si>
  <si>
    <t>Другие общегосударственные вопросы</t>
  </si>
  <si>
    <t>Глава местной администрации</t>
  </si>
  <si>
    <t>14</t>
  </si>
  <si>
    <t>Охрана семьи и детства</t>
  </si>
  <si>
    <t>Резервные фонды местных администраций</t>
  </si>
  <si>
    <t>Выполнение других обязательств государства</t>
  </si>
  <si>
    <t>Учреждения по внешкольной работе с детьми</t>
  </si>
  <si>
    <t>ЗДРАВООХРАНЕНИЕ</t>
  </si>
  <si>
    <t>110</t>
  </si>
  <si>
    <t xml:space="preserve">Другие вопросы в области образования </t>
  </si>
  <si>
    <t>098</t>
  </si>
  <si>
    <t>Бюджетные инвестиции</t>
  </si>
  <si>
    <t>Коммунальное хозяйство</t>
  </si>
  <si>
    <t>13</t>
  </si>
  <si>
    <t>Дорожное хозяйство (дорожные фонды)</t>
  </si>
  <si>
    <t>ФИЗИЧЕСКАЯ КУЛЬТУРА И СПОРТ</t>
  </si>
  <si>
    <t>Массовый спорт</t>
  </si>
  <si>
    <t>Другие вопросы в области культуры, кинематографии</t>
  </si>
  <si>
    <t>Осуществление отдельных государственных полномочий</t>
  </si>
  <si>
    <t>Другие вопросы в области охраны окружающей среды</t>
  </si>
  <si>
    <t>ЖИЛИЩНО-КОММУНАЛЬНОЕ ХОЗЯЙСТВО</t>
  </si>
  <si>
    <t>Жилищное хозяйство</t>
  </si>
  <si>
    <t>Судебная система</t>
  </si>
  <si>
    <t>Другие вопросы в области национальной экономики</t>
  </si>
  <si>
    <t>12</t>
  </si>
  <si>
    <t>Администрация Никольского муниципального района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</si>
  <si>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</si>
  <si>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</si>
  <si>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</si>
  <si>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</si>
  <si>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</si>
  <si>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 xml:space="preserve"> 850</t>
  </si>
  <si>
    <t>Расходы на выплату персонала казенных учреждений</t>
  </si>
  <si>
    <t>Проведение мероприятий для детей и молодежи</t>
  </si>
  <si>
    <t>360</t>
  </si>
  <si>
    <t>410</t>
  </si>
  <si>
    <t>Иные выплаты населению</t>
  </si>
  <si>
    <t>ГРБС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</si>
  <si>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</si>
  <si>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</si>
  <si>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</si>
  <si>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</si>
  <si>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</si>
  <si>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</si>
  <si>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</si>
  <si>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</si>
  <si>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</si>
  <si>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Представительное Собрание Никольского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</si>
  <si>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</si>
  <si>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управление Никольского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</si>
  <si>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</si>
  <si>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510</t>
  </si>
  <si>
    <t xml:space="preserve">Иные дотации 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</si>
  <si>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</si>
  <si>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</si>
  <si>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</si>
  <si>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</si>
  <si>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</si>
  <si>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310</t>
  </si>
  <si>
    <t>Обеспечение деятельности органов местного самоуправления</t>
  </si>
  <si>
    <t>Расходы на обеспечение функций представительных органов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</si>
  <si>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</si>
  <si>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</si>
  <si>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ОБЩЕГОСУДАРСТВЕННЫЕ ВОПРОСЫ</t>
  </si>
  <si>
    <t xml:space="preserve"> Осуществление отдельных государственных полномочий</t>
  </si>
  <si>
    <t>Дотации на выравнивание бюджетной обеспеченности субъектов Российской Федерации и муниципальных образований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</si>
  <si>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</si>
  <si>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</si>
  <si>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</si>
  <si>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</si>
  <si>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</si>
  <si>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Мероприятия по предупреждению и ликвидации последствий чрезвычайных ситуаций и стихийных бедствий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</si>
  <si>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</si>
  <si>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</si>
  <si>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</si>
  <si>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</si>
  <si>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Обеспечение системы здравоохранения медицинскими кадрами</t>
  </si>
  <si>
    <t xml:space="preserve">Другие вопросы в области здравоохранения </t>
  </si>
  <si>
    <t>Иные межбюджетные трансферты, передаваемые районному бюджету из бюджетов поселений</t>
  </si>
  <si>
    <t xml:space="preserve">Иные межбюджетные трансферты, передаваемые районному бюджету из бюджетов поселений </t>
  </si>
  <si>
    <t xml:space="preserve">Иные межбюджетные трансферты бюджетам городских, сельских поселений из бюджета муниципального района </t>
  </si>
  <si>
    <t>92 0 00 00000</t>
  </si>
  <si>
    <t>92 0 00 00190</t>
  </si>
  <si>
    <t>73 0 00 00000</t>
  </si>
  <si>
    <t>73 0 00 72190</t>
  </si>
  <si>
    <t>81 0 00 00000</t>
  </si>
  <si>
    <t>81 1 00 00000</t>
  </si>
  <si>
    <t>81 1 00 21720</t>
  </si>
  <si>
    <t>81 1 00 21730</t>
  </si>
  <si>
    <t>81 1 00 21740</t>
  </si>
  <si>
    <t>91 0 00 00000</t>
  </si>
  <si>
    <t>91 0 00 00190</t>
  </si>
  <si>
    <t>91 2 00 00190</t>
  </si>
  <si>
    <t>73 0 00 51200</t>
  </si>
  <si>
    <t>70 0 00 00000</t>
  </si>
  <si>
    <t>70 5 00 00000</t>
  </si>
  <si>
    <t>06 0 00 00000</t>
  </si>
  <si>
    <t>07 0 00 00000</t>
  </si>
  <si>
    <t>73 0 00 72250</t>
  </si>
  <si>
    <t>97 0 00 00000</t>
  </si>
  <si>
    <t>31 0 00 00000</t>
  </si>
  <si>
    <t>81 1 00 21750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</si>
  <si>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</si>
  <si>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</si>
  <si>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</si>
  <si>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</si>
  <si>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</si>
  <si>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</si>
  <si>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</si>
  <si>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</si>
  <si>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</si>
  <si>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</si>
  <si>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</si>
  <si>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</si>
  <si>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</si>
  <si>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</si>
  <si>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</si>
  <si>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</si>
  <si>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</si>
  <si>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</si>
  <si>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</si>
  <si>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</si>
  <si>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</si>
  <si>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</si>
  <si>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</si>
  <si>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12 0 00 00000</t>
  </si>
  <si>
    <t>97 0 00 21990</t>
  </si>
  <si>
    <t>11 0 00 00000</t>
  </si>
  <si>
    <t>11 0 08 00000</t>
  </si>
  <si>
    <t>11 0 06 00000</t>
  </si>
  <si>
    <t>Основное мероприятие "Выравнивание бюджетной обеспеченности муниципальных образований района"</t>
  </si>
  <si>
    <t>11 0 04 00000</t>
  </si>
  <si>
    <t>Основное мероприятие "Поддержка мер по обеспечению сбалансированности бюджетов поселений"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</si>
  <si>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</si>
  <si>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</si>
  <si>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</si>
  <si>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</si>
  <si>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</si>
  <si>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</si>
  <si>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</si>
  <si>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</si>
  <si>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</si>
  <si>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</si>
  <si>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</si>
  <si>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</si>
  <si>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</si>
  <si>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</si>
  <si>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</si>
  <si>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</si>
  <si>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</si>
  <si>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</si>
  <si>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</si>
  <si>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</si>
  <si>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</si>
  <si>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Внедрение и (или) эксплуатация аппаратно-программного комплекса "Безопасный город" </t>
  </si>
  <si>
    <t>Содержание и ремонт муниципального имущества</t>
  </si>
  <si>
    <t xml:space="preserve">91 2 00 00000 </t>
  </si>
  <si>
    <t xml:space="preserve">02 </t>
  </si>
  <si>
    <t>547</t>
  </si>
  <si>
    <t>12 0 02 00000</t>
  </si>
  <si>
    <t>12 0 02 21840</t>
  </si>
  <si>
    <t>07 1 00 00000</t>
  </si>
  <si>
    <t>07 1 06 20470</t>
  </si>
  <si>
    <t>07 1 06 00000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</si>
  <si>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</si>
  <si>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</si>
  <si>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Управление культуры администрации Никольского муниципального района</t>
  </si>
  <si>
    <t>Управление образования  администрации Никольского муниципального района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</si>
  <si>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</si>
  <si>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ИТОГО РАСХОДОВ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</si>
  <si>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</si>
  <si>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</si>
  <si>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</si>
  <si>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</si>
  <si>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</si>
  <si>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</si>
  <si>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</si>
  <si>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Резервный фонд района</t>
  </si>
  <si>
    <t>Иные межбюджетные трансферты муниципального уровня</t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</si>
  <si>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</si>
  <si>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t xml:space="preserve">43 0 00 21860 </t>
  </si>
  <si>
    <t>81 1 00 21920</t>
  </si>
  <si>
    <t>07 2 00 00000</t>
  </si>
  <si>
    <t>Развитие мобильной торговли в малонаселенных и труднодоступных населенных пунктах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</si>
  <si>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</si>
  <si>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Центр бюджетного учета и отчетности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</si>
  <si>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</si>
  <si>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</si>
  <si>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</si>
  <si>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</si>
  <si>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</si>
  <si>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</si>
  <si>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</si>
  <si>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</si>
  <si>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>05 1 03 00000</t>
  </si>
  <si>
    <t>Расходы на обеспечение деятельности (оказание услуг) муниципальных учреждений</t>
  </si>
  <si>
    <t>Основное мероприятие "Сохранение уровня охвата детей всеми формами отдыха, оздоровления и занятости"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</si>
  <si>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</si>
  <si>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</si>
  <si>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Подпрограмма "Рациональное природопользование и охрана окружающей среды Никольского муниципального района на 2015-2021 годы"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</si>
  <si>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</si>
  <si>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</si>
  <si>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</si>
  <si>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04 6 00 00000</t>
  </si>
  <si>
    <t>04 6 01 00000</t>
  </si>
  <si>
    <t>04 6 01 00190</t>
  </si>
  <si>
    <t>04 5 01 02590</t>
  </si>
  <si>
    <t>Музеи</t>
  </si>
  <si>
    <t>Основное мероприятие "Публичный показ музейных предметов, музейных коллекций"</t>
  </si>
  <si>
    <t>Прочие мероприятия по профилактике употребления алкоголизма и психоактивных веществ</t>
  </si>
  <si>
    <t>01 1 02 00000</t>
  </si>
  <si>
    <t>01 1 02 21350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</si>
  <si>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</si>
  <si>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</si>
  <si>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</si>
  <si>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Осуществление части полномочий по ведению бухгалтерского (бюджетного) учета и составлению отчетности</t>
  </si>
  <si>
    <t>01 1 04 21350</t>
  </si>
  <si>
    <t>04 2 01 21800</t>
  </si>
  <si>
    <t>Осуществление части полномочий по организации определения поставщиков (подрядчиков, исполнителей) для муниципальных нужд поселений</t>
  </si>
  <si>
    <t>Капитальный ремонт объектов социальной и коммунальной инфраструктур муниципальной собственности</t>
  </si>
  <si>
    <t>Центр обслуживания бюджетных учреждений</t>
  </si>
  <si>
    <t>05 3 01 19590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</si>
  <si>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</si>
  <si>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</si>
  <si>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</si>
  <si>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Осуществление части полномочий по созданию условий для предоставления транспортных услуг  населению и организацию транспортного обслуживания населения</t>
  </si>
  <si>
    <t>КУЛЬТУРА, КИНЕМАТОГРАФИЯ</t>
  </si>
  <si>
    <t>00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</si>
  <si>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</si>
  <si>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КЦСР</t>
  </si>
  <si>
    <t>КВР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</si>
  <si>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</si>
  <si>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</si>
  <si>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</si>
  <si>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</si>
  <si>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>Реализация мероприятий по обеспечению жильем молодых семей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</si>
  <si>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</si>
  <si>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</si>
  <si>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Основное мероприятие «Создание условий для функционирования и  обеспечения системы персонифицированного финансирования дополнительного образования детей»</t>
  </si>
  <si>
    <t>Подпрограмма "Организация музейной деятельности на территории Никольского муниципального района"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</si>
  <si>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</si>
  <si>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Благоустройство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</si>
  <si>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</si>
  <si>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</si>
  <si>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</si>
  <si>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</si>
  <si>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</si>
  <si>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</si>
  <si>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</si>
  <si>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05 2 11 00000</t>
  </si>
  <si>
    <t>Основное мероприятие  «Пристройка, реконструкция, капитальный ремонт (ремонт) общеобразовательных организаций Никольского муниципального района»</t>
  </si>
  <si>
    <t>04 3 01 74090</t>
  </si>
  <si>
    <t>Комплектование книжных фондов муниципальных библиотек</t>
  </si>
  <si>
    <t>03 1 Р1 72300</t>
  </si>
  <si>
    <t>03 1 Р1 00000</t>
  </si>
  <si>
    <t>03 1 P1 00000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</si>
  <si>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</si>
  <si>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</si>
  <si>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</si>
  <si>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</si>
  <si>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</si>
  <si>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</t>
  </si>
  <si>
    <t>73 0 00 72312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</si>
  <si>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</si>
  <si>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</si>
  <si>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01 2 03 72314</t>
  </si>
  <si>
    <t>Другие вопросы в области социальной политики</t>
  </si>
  <si>
    <t xml:space="preserve">05 2 06 21850 </t>
  </si>
  <si>
    <t>05 2 06 21850</t>
  </si>
  <si>
    <t>Реализация мероприятий по обеспечению системы образования профессиональными  кадрами</t>
  </si>
  <si>
    <t>Улучшение жилищных условий граждан, проживающих на сельских территориях</t>
  </si>
  <si>
    <t>05 1 01 70030</t>
  </si>
  <si>
    <t>05 2 01 70030</t>
  </si>
  <si>
    <t>05 2 04 70030</t>
  </si>
  <si>
    <t>04 4 01 70030</t>
  </si>
  <si>
    <t>Реализация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</si>
  <si>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05 2 08 70030</t>
  </si>
  <si>
    <t>03 3 01 70030</t>
  </si>
  <si>
    <t>05 3 01 70030</t>
  </si>
  <si>
    <t>04 1 01 70030</t>
  </si>
  <si>
    <t>04 1 02 70030</t>
  </si>
  <si>
    <t>04 2 01 70030</t>
  </si>
  <si>
    <t>04 3 01 70030</t>
  </si>
  <si>
    <t>04 5 01 70030</t>
  </si>
  <si>
    <t>04 6 03 70030</t>
  </si>
  <si>
    <t>02 0 01 70030</t>
  </si>
  <si>
    <t>05 3 02 70030</t>
  </si>
  <si>
    <t>04 6 01 70030</t>
  </si>
  <si>
    <t>91 0 00 70030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</si>
  <si>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</si>
  <si>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Подпрограмма "Энергосбережение Никольского муниципального района на 2020-2025 годы"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</si>
  <si>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</si>
  <si>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Подпрограмма "Рациональное природопользование и охрана окружающей среды Никольского муниципального района на 2020-2025 годы"</t>
  </si>
  <si>
    <t>Основное мероприятие "Реализация государственных полномочий по осуществлению регионального государственного экологического надзора"</t>
  </si>
  <si>
    <t>Муниципальная программа "Развитие физической культуры и спорта в Никольском муниципальном районе на 2020-2025 годы"</t>
  </si>
  <si>
    <t xml:space="preserve">Мероприятия в области  физической культуры и спорта </t>
  </si>
  <si>
    <t>Основное мероприятие "Реализация и внедрение комплекса ГТО на территории района"</t>
  </si>
  <si>
    <t>02 0 03 21601</t>
  </si>
  <si>
    <t>02 0 05 00000</t>
  </si>
  <si>
    <t>02 0 05 21601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</si>
  <si>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</si>
  <si>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>Муниципальная программа "Управление муниципальными финансами Никольского муниципального района на 2020-2025 годы"</t>
  </si>
  <si>
    <t>11 0 03 00000</t>
  </si>
  <si>
    <t>11 0 03 70010</t>
  </si>
  <si>
    <t>Дотации на выравнивание бюджетной обеспеченности муниципальных районов (городских округов)</t>
  </si>
  <si>
    <t>11 0 03 72220</t>
  </si>
  <si>
    <t>11 0 04 70020</t>
  </si>
  <si>
    <t>Дотации на поддержку мер по обеспечению сбалансированности бюджетов муниципальных районов (городских округов)</t>
  </si>
  <si>
    <t>11 0 06 21760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</si>
  <si>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</si>
  <si>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11 0 07 00190</t>
  </si>
  <si>
    <t>11 0 08 12590</t>
  </si>
  <si>
    <t>11 0 08 21780</t>
  </si>
  <si>
    <t>Муниципальная  программа "Реализация молодежной политики на территории Никольского муниципального района на 2020-2025 годы"</t>
  </si>
  <si>
    <t>Основное мероприятие "Активизация и развитие волонтерского движения на территории района"</t>
  </si>
  <si>
    <t>10 0 01 00000</t>
  </si>
  <si>
    <t>10 0 01 21970</t>
  </si>
  <si>
    <t>Муниципальная программа "Развитие сферы культуры Никольского муниципального района на 2020-2025 годы"</t>
  </si>
  <si>
    <t>Муниципальная программа "Развитие образования Никольского муниципального района на 2020-2025 годы"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</si>
  <si>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хозяйственной, методической и правовой деятельности образовательных организаций"</t>
  </si>
  <si>
    <t>Муниципальная  программа "Экономическое развитие Никольского муниципального района на 2020-2025 годы"</t>
  </si>
  <si>
    <t>Подпрограмма "Поддержка и развитие малого и среднего предпринимательства в Никольском муниципальном районе на 2020-2025 годы"</t>
  </si>
  <si>
    <t>Обеспечение развития и укрепления материально-технической базы сельских библиотек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</si>
  <si>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</si>
  <si>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08 0 01 L5764</t>
  </si>
  <si>
    <t xml:space="preserve">МЕЖБЮДЖЕТНЫЕ ТРАНСФЕРТЫ ОБЩЕГО ХАРАКТЕРА БЮДЖЕТАМ БЮДЖЕТНОЙ СИСТЕМЫ РОССИЙСКОЙ ФЕДЕРАЦИИ </t>
  </si>
  <si>
    <t>Муниципальная программа  "Кадровая политика в сфере здравоохранения Никольского муниципального района на 2020-2025 годы"</t>
  </si>
  <si>
    <t>05 2 Е1 51690</t>
  </si>
  <si>
    <t>05 2 Е1 00000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</si>
  <si>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</si>
  <si>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05 2 Е4 00000</t>
  </si>
  <si>
    <t>05 2 Е4 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</si>
  <si>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</si>
  <si>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Проведение мероприятий по антитеррористической защищенности мест массового пребывания людей</t>
  </si>
  <si>
    <t xml:space="preserve">04 3 01 S1900 </t>
  </si>
  <si>
    <t>04 3 01 S1900</t>
  </si>
  <si>
    <t>Строительство, реконструкция объектов социальной и коммунальной инфраструктур муниципальной собственности</t>
  </si>
  <si>
    <t>07 2 01 00000</t>
  </si>
  <si>
    <t>07 2 01 S1050</t>
  </si>
  <si>
    <t>07 2 01 S1250</t>
  </si>
  <si>
    <t>Проведение комплексных кадастровых работ</t>
  </si>
  <si>
    <t>Основное мероприятие "Организация проведения кадастровых  работ"</t>
  </si>
  <si>
    <t xml:space="preserve">Основное мероприятие "Реализация регионального проекта "Формирование комфортной городской среды"  </t>
  </si>
  <si>
    <t>Муниципальная программа "Социальная поддержка граждан Никольского муниципального района на 2020-2025 годы"</t>
  </si>
  <si>
    <t>03 1 02 00000</t>
  </si>
  <si>
    <t xml:space="preserve">03 1 02 21810 </t>
  </si>
  <si>
    <t>03 1 02 21820</t>
  </si>
  <si>
    <t xml:space="preserve">03 1 02 21820 </t>
  </si>
  <si>
    <t>03 1 02 L4970</t>
  </si>
  <si>
    <t>Подпрограмма  "Организация  отдыха детей, их оздоровления и занятости в Никольском муниципальном районе на 2020-2025 годы"</t>
  </si>
  <si>
    <t>03 2 01 00000</t>
  </si>
  <si>
    <t>03 2 01 72315</t>
  </si>
  <si>
    <t>03 3 02 00000</t>
  </si>
  <si>
    <t>03 3 02 21960</t>
  </si>
  <si>
    <t xml:space="preserve">05 2 11 S3230 </t>
  </si>
  <si>
    <t>06 3 02 21890</t>
  </si>
  <si>
    <t>06 3 02 00000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</si>
  <si>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</si>
  <si>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06 1 02 00000</t>
  </si>
  <si>
    <t>06 1 02 23060</t>
  </si>
  <si>
    <t>06 1 02 S1130</t>
  </si>
  <si>
    <t>06 1 03 S1060</t>
  </si>
  <si>
    <t>06 1 04 23060</t>
  </si>
  <si>
    <t>06 1 05 00000</t>
  </si>
  <si>
    <t>Основное мероприятие "Предупреждение преступлений, связанных с мошенничеством"</t>
  </si>
  <si>
    <t>06 1 05 23060</t>
  </si>
  <si>
    <t>06 2 01 00000</t>
  </si>
  <si>
    <t>06 2 01 20300</t>
  </si>
  <si>
    <t>14 0 00 00000</t>
  </si>
  <si>
    <t>Основное мероприятие "Финансовая поддержка СОНКО"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</si>
  <si>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</si>
  <si>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>14 0 01 00000</t>
  </si>
  <si>
    <t>Основное мероприятие "Модернизация региональных систем дошкольного образования"</t>
  </si>
  <si>
    <t>05 2 11 41220</t>
  </si>
  <si>
    <t>Основное мероприятие "Строительство (приобретение) жилья для граждан, проживающих на сельских территориях Муниципального района"</t>
  </si>
  <si>
    <t>14 0 01 21980</t>
  </si>
  <si>
    <t>Проведение работ по межеванию земельных участков</t>
  </si>
  <si>
    <t>Финансовое обеспечение социально ориентированных некоммерческих  организаций из районного бюджета</t>
  </si>
  <si>
    <t>Дотации на реализацию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</si>
  <si>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11 0 04 70030</t>
  </si>
  <si>
    <t>Осуществление части полномочий контрольно-счетного органа по  осуществлению внешнего муниципального финансового контроля</t>
  </si>
  <si>
    <t>Основное мероприятие "Оказание социальной поддержки студентам, специалистам сферы здравоохранения"</t>
  </si>
  <si>
    <t>Основное мероприятие  "Пристройка, реконструкция, капитальный ремонт (ремонт) общеобразовательных организаций Никольского муниципального района"</t>
  </si>
  <si>
    <t>Пр</t>
  </si>
  <si>
    <t>07 1 07 00000</t>
  </si>
  <si>
    <t>07 1 07 S1910</t>
  </si>
  <si>
    <t>07 1 07 21910</t>
  </si>
  <si>
    <t>Основное мероприятие "Обеспечение бюджетного процесса в части учета операций со средствами муниципальных учреждений района"</t>
  </si>
  <si>
    <t>05 2 E2 00000</t>
  </si>
  <si>
    <t>05 2 E2 54910</t>
  </si>
  <si>
    <t>Основное мероприятие "Реализация регионального проекта "Успех каждого ребенка"</t>
  </si>
  <si>
    <t>05 2 11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</si>
  <si>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</si>
  <si>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Основное мероприятие "Реализация проектов по современному облику сельских территорий Муниципального района"</t>
  </si>
  <si>
    <t>Обеспечение комплексного развития сельских территорий</t>
  </si>
  <si>
    <t>08 0 03 L5769</t>
  </si>
  <si>
    <t>08 0 03 00000</t>
  </si>
  <si>
    <t>11 0 07 70030</t>
  </si>
  <si>
    <t>91 2 00 70030</t>
  </si>
  <si>
    <t>91 2 0070030</t>
  </si>
  <si>
    <t>92 0 00 70030</t>
  </si>
  <si>
    <t>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</si>
  <si>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 xml:space="preserve">Иные межбюджетные трансферты на обеспечение выполнения  части полномочия  по подготовке градостроительных планов земельных участков в соответствии с градостроительным законодательством </t>
  </si>
  <si>
    <t>Иные межбюджетные трансферты на обеспечение выполнения  части полномочия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</t>
  </si>
  <si>
    <t>Осуществление части полномочий по созданию условий для организации досуга и обеспечения жителей МО г.Никольск услугами организаций культуры</t>
  </si>
  <si>
    <t>Муниципальная программа "Формирование современной городской среды на территории Никольского муниципального района на 2018-2024 годы"</t>
  </si>
  <si>
    <t>15 0 00 00000</t>
  </si>
  <si>
    <t>15 0 01 00000</t>
  </si>
  <si>
    <t>15 0 01 41600</t>
  </si>
  <si>
    <t>Мероприятия по обеспечению устойчивой сотовой связи</t>
  </si>
  <si>
    <t>06 2 03 20300</t>
  </si>
  <si>
    <t>06 2 03 00000</t>
  </si>
  <si>
    <t>Основное мероприятие "Разработка комплекса мероприятий, направленных на обеспечение организации безопасности дорожного движения"</t>
  </si>
  <si>
    <t>02 0 05 22280</t>
  </si>
  <si>
    <t>Обустройство площадки и установка оборудования ГТО</t>
  </si>
  <si>
    <t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документации)</t>
  </si>
  <si>
    <t>04 3 01 41200</t>
  </si>
  <si>
    <t>04 1 01 21800</t>
  </si>
  <si>
    <t>05 1 03 43230</t>
  </si>
  <si>
    <t>Строительство, реконструкция объектов социальной и коммунальной инфраструктур муниципальной собственности (разработка, изготовление и экспертиза проектно-сметной документации)</t>
  </si>
  <si>
    <t>Основное мероприятие "Реализация регионального проекта "Современная школа"</t>
  </si>
  <si>
    <t>Основное мероприятие "Реализация регионального проекта "Цифровая образовательная среда"</t>
  </si>
  <si>
    <t>Муниципальная программа "Развитие информационного общества в Никольском районе на 2020-2025 годы"</t>
  </si>
  <si>
    <t>Основное мероприятие "Содействие развитию связи  и ИТ-отрасли на территории Никольского района"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</si>
  <si>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</t>
  </si>
  <si>
    <t>Транспорт</t>
  </si>
  <si>
    <t>07 3 00 00000</t>
  </si>
  <si>
    <t>Основное мероприятие «Создание условий для предоставления транспортных услуг населению»</t>
  </si>
  <si>
    <t>07 3 01 00000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</si>
  <si>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</si>
  <si>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07 3 01 S1370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</si>
  <si>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</si>
  <si>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05 2 01 53031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</si>
  <si>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</si>
  <si>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Основное мероприятие «Реализация регионального проекта «Культурная среда»</t>
  </si>
  <si>
    <t>04 2 A1 00000</t>
  </si>
  <si>
    <t>04 2 A1 55198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</si>
  <si>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</si>
  <si>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11 0 08 70030</t>
  </si>
  <si>
    <t>06 1 06 00000</t>
  </si>
  <si>
    <t>06 1 06 23060</t>
  </si>
  <si>
    <t>06 1 01 23060</t>
  </si>
  <si>
    <t>05 2 10 70030</t>
  </si>
  <si>
    <t>Основное мероприятие «Формирование условий для социальной адаптации и реабилитации лиц, осужденных без изоляции от общества, а также лиц, отбывших наказание в местах лишения свободы осужденных. Предупреждение рецидивной преступности»</t>
  </si>
  <si>
    <t>Реализация проекта  "Народный бюджет"</t>
  </si>
  <si>
    <t xml:space="preserve">01 2 01 S2270 </t>
  </si>
  <si>
    <t xml:space="preserve">Подпрограмма «Транспортное обслуживание населения Никольского муниципального района» </t>
  </si>
  <si>
    <t>Подпрограмма «Развитие торговли  и обеспечение прав потребителей в Никольском муниципальном районе на 2020-2025 годы»</t>
  </si>
  <si>
    <t>Осуществление мероприятий по  организации  деятельности аварийно-спасательных служб и (или) аварийно-спасательных формирований ,иные мероприятия по защите населения и территории от чрезвычайных ситуаций природного и техногенного характера</t>
  </si>
  <si>
    <t>Прочие мероприятия по антитеррористической защищенности мест массового пребывания людей</t>
  </si>
  <si>
    <t>06 1 02 21130</t>
  </si>
  <si>
    <t>Государственная поддержка лучших сельских учреждений культуры и государственная поддержка лучших работников сельских учреждений культуры</t>
  </si>
  <si>
    <t>04 3 01 L5191</t>
  </si>
  <si>
    <t xml:space="preserve">Капитальный ремонт объектов социальной и коммунальной инфраструктур муниципальной собственности </t>
  </si>
  <si>
    <t>05 1 03 41200</t>
  </si>
  <si>
    <t>830</t>
  </si>
  <si>
    <t>Исполнение судебных актов</t>
  </si>
  <si>
    <t>350</t>
  </si>
  <si>
    <t>Премии и гранты</t>
  </si>
  <si>
    <t>Реализация мероприятий по соблюдению санитарно-эпидемиологических требований в условиях распространения новой коронавирусной инфекции (COVID-2019) в общеобразовательных организациях области</t>
  </si>
  <si>
    <t>05 2 16 S1070</t>
  </si>
  <si>
    <t>05 2 16 00000</t>
  </si>
  <si>
    <t>05 2 15 00000</t>
  </si>
  <si>
    <t>Основное мероприятие "Предоставление бесплатного горячего питания обучающимся, получающим начальное общее образование в муниципальных образовательных организациях "</t>
  </si>
  <si>
    <t>05 2 15 L3041</t>
  </si>
  <si>
    <t>Основное мероприятие «Создание условий для обеспечения образовательного процесса в части нераспространения новой короновирусной инфекции»</t>
  </si>
  <si>
    <t>Муниципальная программа "Комплексное развитие сельских территорий Никольского муниципального района Вологодской области на 2020-2025 годы"</t>
  </si>
  <si>
    <t>05 1 03 S1220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</si>
  <si>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</si>
  <si>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03 1 02 51350</t>
  </si>
  <si>
    <t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документации, услуги строительного контроля)</t>
  </si>
  <si>
    <t>09 0 01 S1350</t>
  </si>
  <si>
    <t>Осуществление части полномочий по участию в предупреждении и ликвидации последствий чрезвычайных ситуаций в границах поселения; организации и осуществлении мероприятий по территориальной обороне и гражданской обороне, защите населения и территории муниципального образования  город Никольск от чрезвычайных ситуаций природного и техногенного характера</t>
  </si>
  <si>
    <t>Муниципальная программа "Развитие сферы культуры и архивного дела Никольского муниципального района на 2020-2025 годы"</t>
  </si>
  <si>
    <t>Руководство и управление в сфере установленных функций органов местного самоуправления (Глава района)</t>
  </si>
  <si>
    <t>Осуществление части полномочий по информационно-техническому обеспечению деятельности органов местного самоуправления поселений</t>
  </si>
  <si>
    <t>Осуществление части полномочий по правовому обеспечению деятельности органов местного самоуправления поселений</t>
  </si>
  <si>
    <t>Осуществление части полномочий по созданию условий для организации досуга и обеспечения жителей муниципального образования  город Никольск услугами организаций культуры</t>
  </si>
  <si>
    <t>Осуществление части полномочий по обеспечению условий для развития на территории муниципального образования город Никольск физической культуры, школьного спорта  и массового спорта, организации проведения официальных физкультурно-оздоровительных и спортивных мероприятий</t>
  </si>
  <si>
    <t>91 2 00 5549F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</si>
  <si>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дотации (гранта) за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</t>
  </si>
  <si>
    <t>91 0 00 5549F</t>
  </si>
  <si>
    <t>05 3 02 5549F</t>
  </si>
  <si>
    <t>04 6 01 5549F</t>
  </si>
  <si>
    <t>Приложение 2</t>
  </si>
  <si>
    <t>Приложение  3</t>
  </si>
  <si>
    <t>к решению Представительного Собрания</t>
  </si>
  <si>
    <t>Никольского муниципального района</t>
  </si>
  <si>
    <t>"Об исполнении районного бюджета за 2019 год"</t>
  </si>
  <si>
    <t>"Об исполнении районного бюджета за 2020 год"</t>
  </si>
  <si>
    <t>Кассовое исполнение</t>
  </si>
  <si>
    <t>РАСХОДЫ  БЮДЖЕТА  ПО  ВЕДОМСТВЕННОЙ  СТРУКТУРЕ  РАСХОДОВ  РАЙОННОГО  БЮДЖЕТА  ЗА  2020  ГОД</t>
  </si>
  <si>
    <t>Рз</t>
  </si>
  <si>
    <t>(тыс. рублей)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</si>
</sst>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  <numFmt numFmtId="183" formatCode="#,##0.00;[Red]\-#,##0.00;0.00"/>
    <numFmt numFmtId="184" formatCode="000"/>
    <numFmt numFmtId="185" formatCode="00\.00\.000"/>
    <numFmt numFmtId="186" formatCode="0\.00"/>
    <numFmt numFmtId="187" formatCode="00\.00\.00"/>
    <numFmt numFmtId="188" formatCode="000\.00\.00"/>
    <numFmt numFmtId="189" formatCode="000\.00\.000\.0"/>
    <numFmt numFmtId="190" formatCode="0000000000"/>
    <numFmt numFmtId="191" formatCode="0000"/>
    <numFmt numFmtId="192" formatCode="00\.00\.0"/>
  </numFmts>
  <fonts count="53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4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42" fillId="0" borderId="7" applyNumberFormat="0" applyFill="0" applyAlignment="0" applyProtection="0"/>
    <xf numFmtId="0" fontId="43" fillId="33" borderId="8" applyNumberFormat="0" applyAlignment="0" applyProtection="0"/>
    <xf numFmtId="0" fontId="44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77">
    <xf numFmtId="0" fontId="0" fillId="0" borderId="0" xfId="0" applyAlignment="1">
      <alignment/>
    </xf>
    <xf numFmtId="0" fontId="0" fillId="39" borderId="0" xfId="0" applyFont="1" applyFill="1" applyAlignment="1">
      <alignment/>
    </xf>
    <xf numFmtId="0" fontId="7" fillId="39" borderId="12" xfId="97" applyNumberFormat="1" applyFont="1" applyFill="1" applyBorder="1" applyAlignment="1" applyProtection="1">
      <alignment horizontal="right"/>
      <protection hidden="1"/>
    </xf>
    <xf numFmtId="0" fontId="0" fillId="7" borderId="0" xfId="0" applyFont="1" applyFill="1" applyAlignment="1">
      <alignment/>
    </xf>
    <xf numFmtId="0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0" fillId="39" borderId="0" xfId="0" applyFont="1" applyFill="1" applyAlignment="1">
      <alignment wrapText="1"/>
    </xf>
    <xf numFmtId="0" fontId="7" fillId="39" borderId="13" xfId="0" applyFont="1" applyFill="1" applyBorder="1" applyAlignment="1">
      <alignment wrapText="1"/>
    </xf>
    <xf numFmtId="174" fontId="7" fillId="39" borderId="13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/>
    </xf>
    <xf numFmtId="49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 horizontal="center" vertical="center"/>
    </xf>
    <xf numFmtId="49" fontId="7" fillId="39" borderId="13" xfId="0" applyNumberFormat="1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/>
    </xf>
    <xf numFmtId="0" fontId="7" fillId="39" borderId="0" xfId="0" applyFont="1" applyFill="1" applyAlignment="1">
      <alignment/>
    </xf>
    <xf numFmtId="0" fontId="8" fillId="39" borderId="0" xfId="0" applyFont="1" applyFill="1" applyAlignment="1">
      <alignment/>
    </xf>
    <xf numFmtId="0" fontId="7" fillId="39" borderId="0" xfId="0" applyFont="1" applyFill="1" applyAlignment="1">
      <alignment wrapText="1"/>
    </xf>
    <xf numFmtId="49" fontId="7" fillId="39" borderId="13" xfId="0" applyNumberFormat="1" applyFont="1" applyFill="1" applyBorder="1" applyAlignment="1">
      <alignment horizontal="center" vertical="center"/>
    </xf>
    <xf numFmtId="172" fontId="7" fillId="39" borderId="13" xfId="0" applyNumberFormat="1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vertical="center" wrapText="1"/>
    </xf>
    <xf numFmtId="0" fontId="0" fillId="40" borderId="0" xfId="0" applyFont="1" applyFill="1" applyAlignment="1">
      <alignment/>
    </xf>
    <xf numFmtId="172" fontId="7" fillId="39" borderId="13" xfId="0" applyNumberFormat="1" applyFont="1" applyFill="1" applyBorder="1" applyAlignment="1">
      <alignment vertical="top" wrapText="1"/>
    </xf>
    <xf numFmtId="0" fontId="10" fillId="40" borderId="0" xfId="0" applyFont="1" applyFill="1" applyAlignment="1">
      <alignment/>
    </xf>
    <xf numFmtId="0" fontId="10" fillId="7" borderId="0" xfId="0" applyFont="1" applyFill="1" applyAlignment="1">
      <alignment/>
    </xf>
    <xf numFmtId="0" fontId="7" fillId="39" borderId="13" xfId="0" applyFont="1" applyFill="1" applyBorder="1" applyAlignment="1">
      <alignment horizontal="center" vertical="center"/>
    </xf>
    <xf numFmtId="174" fontId="7" fillId="39" borderId="13" xfId="0" applyNumberFormat="1" applyFont="1" applyFill="1" applyBorder="1" applyAlignment="1">
      <alignment/>
    </xf>
    <xf numFmtId="174" fontId="7" fillId="39" borderId="13" xfId="0" applyNumberFormat="1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vertical="center" wrapText="1"/>
    </xf>
    <xf numFmtId="3" fontId="7" fillId="39" borderId="13" xfId="0" applyNumberFormat="1" applyFont="1" applyFill="1" applyBorder="1" applyAlignment="1">
      <alignment horizontal="center" vertical="center" wrapText="1"/>
    </xf>
    <xf numFmtId="174" fontId="7" fillId="39" borderId="13" xfId="0" applyNumberFormat="1" applyFont="1" applyFill="1" applyBorder="1" applyAlignment="1">
      <alignment vertical="center"/>
    </xf>
    <xf numFmtId="4" fontId="7" fillId="39" borderId="13" xfId="0" applyNumberFormat="1" applyFont="1" applyFill="1" applyBorder="1" applyAlignment="1">
      <alignment/>
    </xf>
    <xf numFmtId="49" fontId="9" fillId="39" borderId="13" xfId="0" applyNumberFormat="1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horizontal="center" vertical="center" wrapText="1"/>
    </xf>
    <xf numFmtId="174" fontId="7" fillId="39" borderId="14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vertical="top" wrapText="1"/>
    </xf>
    <xf numFmtId="0" fontId="8" fillId="39" borderId="13" xfId="0" applyFont="1" applyFill="1" applyBorder="1" applyAlignment="1">
      <alignment vertical="top" wrapText="1"/>
    </xf>
    <xf numFmtId="0" fontId="7" fillId="39" borderId="15" xfId="0" applyNumberFormat="1" applyFont="1" applyFill="1" applyBorder="1" applyAlignment="1" applyProtection="1">
      <alignment vertical="top" wrapText="1"/>
      <protection/>
    </xf>
    <xf numFmtId="0" fontId="7" fillId="39" borderId="0" xfId="0" applyFont="1" applyFill="1" applyAlignment="1">
      <alignment vertical="top" wrapText="1"/>
    </xf>
    <xf numFmtId="0" fontId="7" fillId="39" borderId="13" xfId="97" applyNumberFormat="1" applyFont="1" applyFill="1" applyBorder="1" applyAlignment="1" applyProtection="1">
      <alignment vertical="top" wrapText="1"/>
      <protection hidden="1"/>
    </xf>
    <xf numFmtId="0" fontId="7" fillId="39" borderId="16" xfId="97" applyNumberFormat="1" applyFont="1" applyFill="1" applyBorder="1" applyAlignment="1" applyProtection="1">
      <alignment vertical="top" wrapText="1"/>
      <protection hidden="1"/>
    </xf>
    <xf numFmtId="2" fontId="7" fillId="39" borderId="13" xfId="0" applyNumberFormat="1" applyFont="1" applyFill="1" applyBorder="1" applyAlignment="1">
      <alignment vertical="top" wrapText="1"/>
    </xf>
    <xf numFmtId="0" fontId="7" fillId="39" borderId="13" xfId="0" applyNumberFormat="1" applyFont="1" applyFill="1" applyBorder="1" applyAlignment="1">
      <alignment vertical="top" wrapText="1"/>
    </xf>
    <xf numFmtId="0" fontId="7" fillId="39" borderId="17" xfId="0" applyFont="1" applyFill="1" applyBorder="1" applyAlignment="1">
      <alignment vertical="top" wrapText="1"/>
    </xf>
    <xf numFmtId="0" fontId="7" fillId="39" borderId="13" xfId="0" applyFont="1" applyFill="1" applyBorder="1" applyAlignment="1">
      <alignment vertical="top"/>
    </xf>
    <xf numFmtId="174" fontId="7" fillId="39" borderId="13" xfId="0" applyNumberFormat="1" applyFont="1" applyFill="1" applyBorder="1" applyAlignment="1">
      <alignment vertical="top" wrapText="1"/>
    </xf>
    <xf numFmtId="0" fontId="7" fillId="39" borderId="13" xfId="0" applyFont="1" applyFill="1" applyBorder="1" applyAlignment="1">
      <alignment horizontal="center"/>
    </xf>
    <xf numFmtId="0" fontId="7" fillId="39" borderId="13" xfId="0" applyNumberFormat="1" applyFont="1" applyFill="1" applyBorder="1" applyAlignment="1" applyProtection="1">
      <alignment vertical="top" wrapText="1"/>
      <protection/>
    </xf>
    <xf numFmtId="174" fontId="51" fillId="41" borderId="0" xfId="0" applyNumberFormat="1" applyFont="1" applyFill="1" applyAlignment="1">
      <alignment/>
    </xf>
    <xf numFmtId="0" fontId="7" fillId="39" borderId="0" xfId="0" applyFont="1" applyFill="1" applyAlignment="1">
      <alignment horizontal="center" vertical="center"/>
    </xf>
    <xf numFmtId="0" fontId="0" fillId="42" borderId="0" xfId="0" applyFont="1" applyFill="1" applyAlignment="1">
      <alignment/>
    </xf>
    <xf numFmtId="174" fontId="8" fillId="39" borderId="17" xfId="0" applyNumberFormat="1" applyFont="1" applyFill="1" applyBorder="1" applyAlignment="1">
      <alignment horizontal="center" vertical="center"/>
    </xf>
    <xf numFmtId="0" fontId="7" fillId="39" borderId="0" xfId="0" applyFont="1" applyFill="1" applyAlignment="1">
      <alignment horizontal="left"/>
    </xf>
    <xf numFmtId="0" fontId="7" fillId="39" borderId="15" xfId="0" applyNumberFormat="1" applyFont="1" applyFill="1" applyBorder="1" applyAlignment="1" applyProtection="1">
      <alignment horizontal="left" wrapText="1"/>
      <protection/>
    </xf>
    <xf numFmtId="0" fontId="8" fillId="39" borderId="17" xfId="97" applyNumberFormat="1" applyFont="1" applyFill="1" applyBorder="1" applyAlignment="1" applyProtection="1">
      <alignment horizontal="center" vertical="center" wrapText="1"/>
      <protection hidden="1"/>
    </xf>
    <xf numFmtId="49" fontId="8" fillId="39" borderId="13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vertical="center"/>
    </xf>
    <xf numFmtId="0" fontId="8" fillId="39" borderId="13" xfId="0" applyFont="1" applyFill="1" applyBorder="1" applyAlignment="1">
      <alignment horizontal="justify" vertical="top" wrapText="1"/>
    </xf>
    <xf numFmtId="0" fontId="7" fillId="39" borderId="13" xfId="0" applyFont="1" applyFill="1" applyBorder="1" applyAlignment="1">
      <alignment horizontal="justify" vertical="top" wrapText="1"/>
    </xf>
    <xf numFmtId="0" fontId="7" fillId="39" borderId="13" xfId="0" applyFont="1" applyFill="1" applyBorder="1" applyAlignment="1">
      <alignment horizontal="center" wrapText="1"/>
    </xf>
    <xf numFmtId="174" fontId="12" fillId="39" borderId="13" xfId="0" applyNumberFormat="1" applyFont="1" applyFill="1" applyBorder="1" applyAlignment="1">
      <alignment horizontal="center" vertical="center"/>
    </xf>
    <xf numFmtId="174" fontId="0" fillId="40" borderId="0" xfId="0" applyNumberFormat="1" applyFont="1" applyFill="1" applyAlignment="1">
      <alignment/>
    </xf>
    <xf numFmtId="0" fontId="7" fillId="39" borderId="18" xfId="0" applyNumberFormat="1" applyFont="1" applyFill="1" applyBorder="1" applyAlignment="1" applyProtection="1">
      <alignment vertical="top" wrapText="1"/>
      <protection/>
    </xf>
    <xf numFmtId="0" fontId="8" fillId="39" borderId="13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center"/>
    </xf>
    <xf numFmtId="0" fontId="13" fillId="39" borderId="0" xfId="0" applyFont="1" applyFill="1" applyBorder="1" applyAlignment="1">
      <alignment horizontal="right" vertical="top"/>
    </xf>
    <xf numFmtId="0" fontId="14" fillId="39" borderId="19" xfId="0" applyFont="1" applyFill="1" applyBorder="1" applyAlignment="1">
      <alignment vertical="center" wrapText="1"/>
    </xf>
    <xf numFmtId="0" fontId="14" fillId="39" borderId="12" xfId="0" applyFont="1" applyFill="1" applyBorder="1" applyAlignment="1">
      <alignment vertical="center" wrapText="1"/>
    </xf>
    <xf numFmtId="49" fontId="7" fillId="39" borderId="13" xfId="0" applyNumberFormat="1" applyFont="1" applyFill="1" applyBorder="1" applyAlignment="1">
      <alignment vertical="top" wrapText="1"/>
    </xf>
    <xf numFmtId="49" fontId="7" fillId="39" borderId="13" xfId="0" applyNumberFormat="1" applyFont="1" applyFill="1" applyBorder="1" applyAlignment="1">
      <alignment horizontal="left" vertical="top" wrapText="1"/>
    </xf>
    <xf numFmtId="0" fontId="7" fillId="39" borderId="0" xfId="0" applyFont="1" applyFill="1" applyAlignment="1">
      <alignment horizontal="right"/>
    </xf>
    <xf numFmtId="174" fontId="52" fillId="39" borderId="13" xfId="0" applyNumberFormat="1" applyFont="1" applyFill="1" applyBorder="1" applyAlignment="1">
      <alignment horizontal="center" vertical="center"/>
    </xf>
    <xf numFmtId="0" fontId="11" fillId="39" borderId="0" xfId="0" applyFont="1" applyFill="1" applyAlignment="1">
      <alignment horizontal="center" vertical="center" wrapText="1"/>
    </xf>
    <xf numFmtId="0" fontId="14" fillId="39" borderId="20" xfId="0" applyFont="1" applyFill="1" applyBorder="1" applyAlignment="1">
      <alignment horizontal="center" vertical="center" wrapText="1"/>
    </xf>
    <xf numFmtId="0" fontId="14" fillId="39" borderId="21" xfId="0" applyFont="1" applyFill="1" applyBorder="1" applyAlignment="1">
      <alignment horizontal="center" vertical="center" wrapText="1"/>
    </xf>
    <xf numFmtId="0" fontId="14" fillId="39" borderId="13" xfId="0" applyFont="1" applyFill="1" applyBorder="1" applyAlignment="1">
      <alignment horizontal="center" vertical="center" wrapText="1"/>
    </xf>
    <xf numFmtId="0" fontId="8" fillId="39" borderId="22" xfId="0" applyFont="1" applyFill="1" applyBorder="1" applyAlignment="1">
      <alignment horizontal="left" vertical="center" wrapText="1"/>
    </xf>
    <xf numFmtId="0" fontId="8" fillId="39" borderId="12" xfId="0" applyFont="1" applyFill="1" applyBorder="1" applyAlignment="1">
      <alignment horizontal="left" vertical="center" wrapText="1"/>
    </xf>
    <xf numFmtId="0" fontId="8" fillId="39" borderId="23" xfId="0" applyFont="1" applyFill="1" applyBorder="1" applyAlignment="1">
      <alignment horizontal="left" vertical="center" wrapText="1"/>
    </xf>
  </cellXfs>
  <cellStyles count="1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бычный 4" xfId="103"/>
    <cellStyle name="Отдельная ячейка" xfId="104"/>
    <cellStyle name="Отдельная ячейка - константа" xfId="105"/>
    <cellStyle name="Отдельная ячейка - константа [печать]" xfId="106"/>
    <cellStyle name="Отдельная ячейка - константа [печать] 2" xfId="107"/>
    <cellStyle name="Отдельная ячейка - константа [печать] 3" xfId="108"/>
    <cellStyle name="Отдельная ячейка - константа [печать] 4" xfId="109"/>
    <cellStyle name="Отдельная ячейка - константа 2" xfId="110"/>
    <cellStyle name="Отдельная ячейка - константа 3" xfId="111"/>
    <cellStyle name="Отдельная ячейка - константа 4" xfId="112"/>
    <cellStyle name="Отдельная ячейка [печать]" xfId="113"/>
    <cellStyle name="Отдельная ячейка [печать] 2" xfId="114"/>
    <cellStyle name="Отдельная ячейка [печать] 3" xfId="115"/>
    <cellStyle name="Отдельная ячейка [печать] 4" xfId="116"/>
    <cellStyle name="Отдельная ячейка 2" xfId="117"/>
    <cellStyle name="Отдельная ячейка 3" xfId="118"/>
    <cellStyle name="Отдельная ячейка 4" xfId="119"/>
    <cellStyle name="Отдельная ячейка-результат" xfId="120"/>
    <cellStyle name="Отдельная ячейка-результат [печать]" xfId="121"/>
    <cellStyle name="Отдельная ячейка-результат [печать] 2" xfId="122"/>
    <cellStyle name="Отдельная ячейка-результат [печать] 3" xfId="123"/>
    <cellStyle name="Отдельная ячейка-результат [печать] 4" xfId="124"/>
    <cellStyle name="Отдельная ячейка-результат 2" xfId="125"/>
    <cellStyle name="Отдельная ячейка-результат 3" xfId="126"/>
    <cellStyle name="Отдельная ячейка-результат 4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ойства элементов измерения" xfId="133"/>
    <cellStyle name="Свойства элементов измерения [печать]" xfId="134"/>
    <cellStyle name="Свойства элементов измерения [печать] 2" xfId="135"/>
    <cellStyle name="Свойства элементов измерения [печать] 3" xfId="136"/>
    <cellStyle name="Свойства элементов измерения [печать] 4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  <cellStyle name="Элементы осей" xfId="143"/>
    <cellStyle name="Элементы осей [печать]" xfId="144"/>
    <cellStyle name="Элементы осей [печать] 2" xfId="145"/>
    <cellStyle name="Элементы осей [печать] 3" xfId="146"/>
    <cellStyle name="Элементы осей [печать] 4" xfId="147"/>
    <cellStyle name="Элементы осей 2" xfId="148"/>
    <cellStyle name="Элементы осей 3" xfId="149"/>
    <cellStyle name="Элементы осей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J688"/>
  <sheetViews>
    <sheetView tabSelected="1" view="pageBreakPreview" zoomScale="55" zoomScaleNormal="85" zoomScaleSheetLayoutView="55" zoomScalePageLayoutView="0" workbookViewId="0" topLeftCell="A656">
      <selection activeCell="O16" sqref="O16"/>
    </sheetView>
  </sheetViews>
  <sheetFormatPr defaultColWidth="9.00390625" defaultRowHeight="12.75"/>
  <cols>
    <col min="1" max="1" width="85.25390625" style="5" customWidth="1"/>
    <col min="2" max="2" width="11.625" style="1" customWidth="1"/>
    <col min="3" max="3" width="13.375" style="1" customWidth="1"/>
    <col min="4" max="4" width="14.625" style="1" customWidth="1"/>
    <col min="5" max="5" width="24.75390625" style="1" customWidth="1"/>
    <col min="6" max="6" width="13.125" style="1" customWidth="1"/>
    <col min="7" max="7" width="23.375" style="19" customWidth="1"/>
    <col min="8" max="8" width="18.125" style="3" hidden="1" customWidth="1"/>
    <col min="9" max="9" width="18.375" style="3" hidden="1" customWidth="1"/>
    <col min="10" max="10" width="24.25390625" style="3" hidden="1" customWidth="1"/>
    <col min="11" max="16384" width="9.125" style="1" customWidth="1"/>
  </cols>
  <sheetData>
    <row r="1" spans="6:10" ht="22.5" customHeight="1">
      <c r="F1" s="63"/>
      <c r="G1" s="63" t="s">
        <v>620</v>
      </c>
      <c r="H1" s="63" t="s">
        <v>621</v>
      </c>
      <c r="I1" s="63" t="s">
        <v>621</v>
      </c>
      <c r="J1" s="63" t="s">
        <v>621</v>
      </c>
    </row>
    <row r="2" spans="6:10" ht="26.25" customHeight="1">
      <c r="F2" s="63"/>
      <c r="G2" s="63" t="s">
        <v>622</v>
      </c>
      <c r="H2" s="63" t="s">
        <v>622</v>
      </c>
      <c r="I2" s="63" t="s">
        <v>622</v>
      </c>
      <c r="J2" s="63" t="s">
        <v>622</v>
      </c>
    </row>
    <row r="3" spans="6:10" ht="24.75" customHeight="1">
      <c r="F3" s="63"/>
      <c r="G3" s="63" t="s">
        <v>623</v>
      </c>
      <c r="H3" s="63" t="s">
        <v>623</v>
      </c>
      <c r="I3" s="63" t="s">
        <v>623</v>
      </c>
      <c r="J3" s="63" t="s">
        <v>623</v>
      </c>
    </row>
    <row r="4" spans="6:10" ht="29.25" customHeight="1">
      <c r="F4" s="63"/>
      <c r="G4" s="63" t="s">
        <v>625</v>
      </c>
      <c r="H4" s="63" t="s">
        <v>624</v>
      </c>
      <c r="I4" s="63" t="s">
        <v>624</v>
      </c>
      <c r="J4" s="63" t="s">
        <v>624</v>
      </c>
    </row>
    <row r="5" spans="1:10" ht="30" customHeight="1">
      <c r="A5" s="62"/>
      <c r="B5" s="62"/>
      <c r="C5" s="62"/>
      <c r="D5" s="13"/>
      <c r="E5" s="13"/>
      <c r="F5" s="50"/>
      <c r="G5" s="13"/>
      <c r="H5" s="13"/>
      <c r="I5" s="13"/>
      <c r="J5" s="13"/>
    </row>
    <row r="6" spans="1:10" ht="48.75" customHeight="1">
      <c r="A6" s="70" t="s">
        <v>627</v>
      </c>
      <c r="B6" s="70"/>
      <c r="C6" s="70"/>
      <c r="D6" s="70"/>
      <c r="E6" s="70"/>
      <c r="F6" s="70"/>
      <c r="G6" s="70"/>
      <c r="H6" s="70"/>
      <c r="I6" s="70"/>
      <c r="J6" s="70"/>
    </row>
    <row r="7" spans="1:10" ht="21.75" customHeight="1">
      <c r="A7" s="26"/>
      <c r="B7" s="26"/>
      <c r="C7" s="26"/>
      <c r="D7" s="26"/>
      <c r="E7" s="26"/>
      <c r="F7" s="26"/>
      <c r="G7" s="14"/>
      <c r="H7" s="13"/>
      <c r="I7" s="13"/>
      <c r="J7" s="13"/>
    </row>
    <row r="8" spans="1:10" ht="21.75" customHeight="1">
      <c r="A8" s="26"/>
      <c r="B8" s="26"/>
      <c r="C8" s="26"/>
      <c r="D8" s="26"/>
      <c r="E8" s="26"/>
      <c r="F8" s="26"/>
      <c r="G8" s="14"/>
      <c r="H8" s="13"/>
      <c r="I8" s="13"/>
      <c r="J8" s="13"/>
    </row>
    <row r="9" spans="1:10" ht="18.75">
      <c r="A9" s="15"/>
      <c r="B9" s="13"/>
      <c r="C9" s="13"/>
      <c r="D9" s="13"/>
      <c r="E9" s="13"/>
      <c r="F9" s="2"/>
      <c r="G9" s="68" t="s">
        <v>629</v>
      </c>
      <c r="H9" s="13"/>
      <c r="I9" s="13"/>
      <c r="J9" s="13"/>
    </row>
    <row r="10" spans="1:10" ht="18.75" customHeight="1">
      <c r="A10" s="73" t="s">
        <v>114</v>
      </c>
      <c r="B10" s="73" t="s">
        <v>173</v>
      </c>
      <c r="C10" s="73" t="s">
        <v>628</v>
      </c>
      <c r="D10" s="73" t="s">
        <v>519</v>
      </c>
      <c r="E10" s="73" t="s">
        <v>365</v>
      </c>
      <c r="F10" s="73" t="s">
        <v>366</v>
      </c>
      <c r="G10" s="71" t="s">
        <v>626</v>
      </c>
      <c r="H10" s="64"/>
      <c r="I10" s="64"/>
      <c r="J10" s="64"/>
    </row>
    <row r="11" spans="1:10" ht="32.25" customHeight="1">
      <c r="A11" s="73"/>
      <c r="B11" s="73"/>
      <c r="C11" s="73"/>
      <c r="D11" s="73"/>
      <c r="E11" s="73"/>
      <c r="F11" s="73"/>
      <c r="G11" s="72"/>
      <c r="H11" s="65"/>
      <c r="I11" s="65"/>
      <c r="J11" s="65"/>
    </row>
    <row r="12" spans="1:10" ht="25.5" customHeight="1">
      <c r="A12" s="61">
        <v>1</v>
      </c>
      <c r="B12" s="61">
        <v>2</v>
      </c>
      <c r="C12" s="61">
        <v>3</v>
      </c>
      <c r="D12" s="4">
        <v>4</v>
      </c>
      <c r="E12" s="4">
        <v>5</v>
      </c>
      <c r="F12" s="4">
        <v>6</v>
      </c>
      <c r="G12" s="4">
        <v>7</v>
      </c>
      <c r="H12" s="52"/>
      <c r="I12" s="52"/>
      <c r="J12" s="52"/>
    </row>
    <row r="13" spans="1:10" ht="18.75">
      <c r="A13" s="34" t="s">
        <v>185</v>
      </c>
      <c r="B13" s="53" t="s">
        <v>146</v>
      </c>
      <c r="C13" s="53"/>
      <c r="D13" s="53"/>
      <c r="E13" s="53"/>
      <c r="F13" s="53"/>
      <c r="G13" s="10">
        <f>G14+G27</f>
        <v>54279.4</v>
      </c>
      <c r="H13" s="10">
        <f>H14+H27</f>
        <v>3439.2</v>
      </c>
      <c r="I13" s="10">
        <f>I14+I27</f>
        <v>37941.2</v>
      </c>
      <c r="J13" s="10">
        <f>J14+J27</f>
        <v>199.8</v>
      </c>
    </row>
    <row r="14" spans="1:10" ht="18.75">
      <c r="A14" s="33" t="s">
        <v>199</v>
      </c>
      <c r="B14" s="16" t="s">
        <v>146</v>
      </c>
      <c r="C14" s="16" t="s">
        <v>115</v>
      </c>
      <c r="D14" s="16" t="s">
        <v>363</v>
      </c>
      <c r="E14" s="16"/>
      <c r="F14" s="16"/>
      <c r="G14" s="8">
        <f aca="true" t="shared" si="0" ref="G14:J15">G15</f>
        <v>7335.400000000001</v>
      </c>
      <c r="H14" s="8">
        <f t="shared" si="0"/>
        <v>0</v>
      </c>
      <c r="I14" s="8">
        <f t="shared" si="0"/>
        <v>6724.8</v>
      </c>
      <c r="J14" s="8">
        <f t="shared" si="0"/>
        <v>199.8</v>
      </c>
    </row>
    <row r="15" spans="1:10" ht="37.5">
      <c r="A15" s="33" t="s">
        <v>186</v>
      </c>
      <c r="B15" s="11" t="s">
        <v>146</v>
      </c>
      <c r="C15" s="11" t="s">
        <v>115</v>
      </c>
      <c r="D15" s="11" t="s">
        <v>130</v>
      </c>
      <c r="E15" s="18"/>
      <c r="F15" s="11"/>
      <c r="G15" s="8">
        <f t="shared" si="0"/>
        <v>7335.400000000001</v>
      </c>
      <c r="H15" s="8">
        <f t="shared" si="0"/>
        <v>0</v>
      </c>
      <c r="I15" s="8">
        <f t="shared" si="0"/>
        <v>6724.8</v>
      </c>
      <c r="J15" s="8">
        <f t="shared" si="0"/>
        <v>199.8</v>
      </c>
    </row>
    <row r="16" spans="1:10" ht="48" customHeight="1">
      <c r="A16" s="33" t="s">
        <v>437</v>
      </c>
      <c r="B16" s="11" t="s">
        <v>146</v>
      </c>
      <c r="C16" s="11" t="s">
        <v>115</v>
      </c>
      <c r="D16" s="11" t="s">
        <v>130</v>
      </c>
      <c r="E16" s="18" t="s">
        <v>263</v>
      </c>
      <c r="F16" s="11"/>
      <c r="G16" s="8">
        <f>G21+G17</f>
        <v>7335.400000000001</v>
      </c>
      <c r="H16" s="8">
        <f>H21+H17</f>
        <v>0</v>
      </c>
      <c r="I16" s="8">
        <f>I21+I17</f>
        <v>6724.8</v>
      </c>
      <c r="J16" s="8">
        <f>J21+J17</f>
        <v>199.8</v>
      </c>
    </row>
    <row r="17" spans="1:10" ht="59.25" customHeight="1">
      <c r="A17" s="33" t="s">
        <v>445</v>
      </c>
      <c r="B17" s="11" t="s">
        <v>146</v>
      </c>
      <c r="C17" s="11" t="s">
        <v>115</v>
      </c>
      <c r="D17" s="11" t="s">
        <v>130</v>
      </c>
      <c r="E17" s="18" t="s">
        <v>265</v>
      </c>
      <c r="F17" s="11"/>
      <c r="G17" s="8">
        <f>G18</f>
        <v>199.8</v>
      </c>
      <c r="H17" s="8">
        <f>H18</f>
        <v>0</v>
      </c>
      <c r="I17" s="8">
        <f>I18</f>
        <v>0</v>
      </c>
      <c r="J17" s="8">
        <f>J18</f>
        <v>199.8</v>
      </c>
    </row>
    <row r="18" spans="1:10" ht="37.5">
      <c r="A18" s="33" t="s">
        <v>25</v>
      </c>
      <c r="B18" s="11" t="s">
        <v>146</v>
      </c>
      <c r="C18" s="11" t="s">
        <v>115</v>
      </c>
      <c r="D18" s="11" t="s">
        <v>130</v>
      </c>
      <c r="E18" s="18" t="s">
        <v>444</v>
      </c>
      <c r="F18" s="11"/>
      <c r="G18" s="8">
        <f>G19+G20</f>
        <v>199.8</v>
      </c>
      <c r="H18" s="8">
        <f>H19+H20</f>
        <v>0</v>
      </c>
      <c r="I18" s="8">
        <f>I19+I20</f>
        <v>0</v>
      </c>
      <c r="J18" s="8">
        <f>J19+J20</f>
        <v>199.8</v>
      </c>
    </row>
    <row r="19" spans="1:10" ht="37.5">
      <c r="A19" s="33" t="s">
        <v>162</v>
      </c>
      <c r="B19" s="11" t="s">
        <v>146</v>
      </c>
      <c r="C19" s="11" t="s">
        <v>115</v>
      </c>
      <c r="D19" s="11" t="s">
        <v>130</v>
      </c>
      <c r="E19" s="18" t="s">
        <v>444</v>
      </c>
      <c r="F19" s="11" t="s">
        <v>163</v>
      </c>
      <c r="G19" s="8">
        <v>139.8</v>
      </c>
      <c r="H19" s="12"/>
      <c r="I19" s="12"/>
      <c r="J19" s="12">
        <v>139.8</v>
      </c>
    </row>
    <row r="20" spans="1:10" ht="37.5">
      <c r="A20" s="33" t="s">
        <v>86</v>
      </c>
      <c r="B20" s="11" t="s">
        <v>146</v>
      </c>
      <c r="C20" s="11" t="s">
        <v>115</v>
      </c>
      <c r="D20" s="11" t="s">
        <v>130</v>
      </c>
      <c r="E20" s="18" t="s">
        <v>444</v>
      </c>
      <c r="F20" s="11" t="s">
        <v>166</v>
      </c>
      <c r="G20" s="8">
        <v>60</v>
      </c>
      <c r="H20" s="12"/>
      <c r="I20" s="12"/>
      <c r="J20" s="12">
        <v>60</v>
      </c>
    </row>
    <row r="21" spans="1:10" ht="48" customHeight="1">
      <c r="A21" s="33" t="s">
        <v>376</v>
      </c>
      <c r="B21" s="11" t="s">
        <v>146</v>
      </c>
      <c r="C21" s="11" t="s">
        <v>115</v>
      </c>
      <c r="D21" s="11" t="s">
        <v>130</v>
      </c>
      <c r="E21" s="18" t="s">
        <v>63</v>
      </c>
      <c r="F21" s="11"/>
      <c r="G21" s="8">
        <f>G22+G25</f>
        <v>7135.6</v>
      </c>
      <c r="H21" s="8">
        <f>H22+H25</f>
        <v>0</v>
      </c>
      <c r="I21" s="8">
        <f>I22+I25</f>
        <v>6724.8</v>
      </c>
      <c r="J21" s="8">
        <f>J22+J25</f>
        <v>0</v>
      </c>
    </row>
    <row r="22" spans="1:10" ht="20.25" customHeight="1">
      <c r="A22" s="33" t="s">
        <v>175</v>
      </c>
      <c r="B22" s="11" t="s">
        <v>146</v>
      </c>
      <c r="C22" s="11" t="s">
        <v>115</v>
      </c>
      <c r="D22" s="11" t="s">
        <v>130</v>
      </c>
      <c r="E22" s="18" t="s">
        <v>446</v>
      </c>
      <c r="F22" s="11"/>
      <c r="G22" s="8">
        <f>G23+G24</f>
        <v>5659.6</v>
      </c>
      <c r="H22" s="8">
        <f>H23+H24</f>
        <v>0</v>
      </c>
      <c r="I22" s="8">
        <f>I23+I24</f>
        <v>6724.8</v>
      </c>
      <c r="J22" s="8">
        <f>J23+J24</f>
        <v>0</v>
      </c>
    </row>
    <row r="23" spans="1:10" ht="37.5">
      <c r="A23" s="33" t="s">
        <v>162</v>
      </c>
      <c r="B23" s="11" t="s">
        <v>146</v>
      </c>
      <c r="C23" s="11" t="s">
        <v>115</v>
      </c>
      <c r="D23" s="11" t="s">
        <v>130</v>
      </c>
      <c r="E23" s="18" t="s">
        <v>446</v>
      </c>
      <c r="F23" s="11" t="s">
        <v>163</v>
      </c>
      <c r="G23" s="58">
        <v>5073.1</v>
      </c>
      <c r="H23" s="8"/>
      <c r="I23" s="7">
        <v>5778.3</v>
      </c>
      <c r="J23" s="8"/>
    </row>
    <row r="24" spans="1:10" ht="37.5">
      <c r="A24" s="33" t="s">
        <v>86</v>
      </c>
      <c r="B24" s="11" t="s">
        <v>146</v>
      </c>
      <c r="C24" s="11" t="s">
        <v>115</v>
      </c>
      <c r="D24" s="11" t="s">
        <v>130</v>
      </c>
      <c r="E24" s="18" t="s">
        <v>446</v>
      </c>
      <c r="F24" s="11" t="s">
        <v>166</v>
      </c>
      <c r="G24" s="58">
        <v>586.5</v>
      </c>
      <c r="H24" s="8"/>
      <c r="I24" s="7">
        <v>946.5</v>
      </c>
      <c r="J24" s="8"/>
    </row>
    <row r="25" spans="1:10" ht="56.25">
      <c r="A25" s="45" t="s">
        <v>411</v>
      </c>
      <c r="B25" s="11" t="s">
        <v>146</v>
      </c>
      <c r="C25" s="11" t="s">
        <v>115</v>
      </c>
      <c r="D25" s="11" t="s">
        <v>130</v>
      </c>
      <c r="E25" s="18" t="s">
        <v>533</v>
      </c>
      <c r="F25" s="11"/>
      <c r="G25" s="8">
        <f>G26</f>
        <v>1476</v>
      </c>
      <c r="H25" s="8">
        <f>H26</f>
        <v>0</v>
      </c>
      <c r="I25" s="8">
        <f>I26</f>
        <v>0</v>
      </c>
      <c r="J25" s="8">
        <f>J26</f>
        <v>0</v>
      </c>
    </row>
    <row r="26" spans="1:10" ht="37.5">
      <c r="A26" s="33" t="s">
        <v>162</v>
      </c>
      <c r="B26" s="11" t="s">
        <v>146</v>
      </c>
      <c r="C26" s="11" t="s">
        <v>115</v>
      </c>
      <c r="D26" s="11" t="s">
        <v>130</v>
      </c>
      <c r="E26" s="18" t="s">
        <v>533</v>
      </c>
      <c r="F26" s="11" t="s">
        <v>163</v>
      </c>
      <c r="G26" s="8">
        <v>1476</v>
      </c>
      <c r="H26" s="8"/>
      <c r="I26" s="7"/>
      <c r="J26" s="8"/>
    </row>
    <row r="27" spans="1:10" ht="56.25">
      <c r="A27" s="34" t="s">
        <v>461</v>
      </c>
      <c r="B27" s="11" t="s">
        <v>146</v>
      </c>
      <c r="C27" s="11" t="s">
        <v>138</v>
      </c>
      <c r="D27" s="11" t="s">
        <v>363</v>
      </c>
      <c r="E27" s="18"/>
      <c r="F27" s="11"/>
      <c r="G27" s="8">
        <f>G28+G35</f>
        <v>46944</v>
      </c>
      <c r="H27" s="8">
        <f>H28+H35</f>
        <v>3439.2</v>
      </c>
      <c r="I27" s="8">
        <f>I28+I35</f>
        <v>31216.399999999998</v>
      </c>
      <c r="J27" s="8">
        <f>J28+J35</f>
        <v>0</v>
      </c>
    </row>
    <row r="28" spans="1:10" ht="37.5">
      <c r="A28" s="35" t="s">
        <v>201</v>
      </c>
      <c r="B28" s="11" t="s">
        <v>146</v>
      </c>
      <c r="C28" s="11" t="s">
        <v>138</v>
      </c>
      <c r="D28" s="11" t="s">
        <v>115</v>
      </c>
      <c r="E28" s="18"/>
      <c r="F28" s="11"/>
      <c r="G28" s="8">
        <f aca="true" t="shared" si="1" ref="G28:J29">G29</f>
        <v>14908.5</v>
      </c>
      <c r="H28" s="8">
        <f t="shared" si="1"/>
        <v>3439.2</v>
      </c>
      <c r="I28" s="8">
        <f t="shared" si="1"/>
        <v>12669</v>
      </c>
      <c r="J28" s="8">
        <f t="shared" si="1"/>
        <v>0</v>
      </c>
    </row>
    <row r="29" spans="1:10" ht="44.25" customHeight="1">
      <c r="A29" s="33" t="s">
        <v>437</v>
      </c>
      <c r="B29" s="11" t="s">
        <v>146</v>
      </c>
      <c r="C29" s="11" t="s">
        <v>138</v>
      </c>
      <c r="D29" s="11" t="s">
        <v>115</v>
      </c>
      <c r="E29" s="18" t="s">
        <v>263</v>
      </c>
      <c r="F29" s="11"/>
      <c r="G29" s="8">
        <f t="shared" si="1"/>
        <v>14908.5</v>
      </c>
      <c r="H29" s="8">
        <f t="shared" si="1"/>
        <v>3439.2</v>
      </c>
      <c r="I29" s="8">
        <f t="shared" si="1"/>
        <v>12669</v>
      </c>
      <c r="J29" s="8">
        <f t="shared" si="1"/>
        <v>0</v>
      </c>
    </row>
    <row r="30" spans="1:10" ht="37.5">
      <c r="A30" s="33" t="s">
        <v>266</v>
      </c>
      <c r="B30" s="11" t="s">
        <v>146</v>
      </c>
      <c r="C30" s="11" t="s">
        <v>138</v>
      </c>
      <c r="D30" s="11" t="s">
        <v>115</v>
      </c>
      <c r="E30" s="18" t="s">
        <v>438</v>
      </c>
      <c r="F30" s="11"/>
      <c r="G30" s="8">
        <f>G31+G33</f>
        <v>14908.5</v>
      </c>
      <c r="H30" s="8">
        <f>H31+H33</f>
        <v>3439.2</v>
      </c>
      <c r="I30" s="8">
        <f>I31+I33</f>
        <v>12669</v>
      </c>
      <c r="J30" s="8">
        <f>J31+J33</f>
        <v>0</v>
      </c>
    </row>
    <row r="31" spans="1:10" ht="37.5">
      <c r="A31" s="35" t="s">
        <v>440</v>
      </c>
      <c r="B31" s="11" t="s">
        <v>146</v>
      </c>
      <c r="C31" s="11" t="s">
        <v>138</v>
      </c>
      <c r="D31" s="11" t="s">
        <v>115</v>
      </c>
      <c r="E31" s="18" t="s">
        <v>439</v>
      </c>
      <c r="F31" s="11"/>
      <c r="G31" s="8">
        <f>G32</f>
        <v>11474.1</v>
      </c>
      <c r="H31" s="8">
        <f>H32</f>
        <v>0</v>
      </c>
      <c r="I31" s="8">
        <f>I32</f>
        <v>12669</v>
      </c>
      <c r="J31" s="8">
        <f>J32</f>
        <v>0</v>
      </c>
    </row>
    <row r="32" spans="1:10" ht="18.75">
      <c r="A32" s="33" t="s">
        <v>180</v>
      </c>
      <c r="B32" s="11" t="s">
        <v>146</v>
      </c>
      <c r="C32" s="11" t="s">
        <v>138</v>
      </c>
      <c r="D32" s="11" t="s">
        <v>115</v>
      </c>
      <c r="E32" s="18" t="s">
        <v>439</v>
      </c>
      <c r="F32" s="11" t="s">
        <v>187</v>
      </c>
      <c r="G32" s="7">
        <v>11474.1</v>
      </c>
      <c r="H32" s="8"/>
      <c r="I32" s="8">
        <v>12669</v>
      </c>
      <c r="J32" s="8"/>
    </row>
    <row r="33" spans="1:10" ht="133.5" customHeight="1">
      <c r="A33" s="33" t="s">
        <v>364</v>
      </c>
      <c r="B33" s="11" t="s">
        <v>146</v>
      </c>
      <c r="C33" s="11" t="s">
        <v>138</v>
      </c>
      <c r="D33" s="11" t="s">
        <v>115</v>
      </c>
      <c r="E33" s="18" t="s">
        <v>441</v>
      </c>
      <c r="F33" s="11"/>
      <c r="G33" s="8">
        <f>G34</f>
        <v>3434.4</v>
      </c>
      <c r="H33" s="8">
        <f>H34</f>
        <v>3439.2</v>
      </c>
      <c r="I33" s="8">
        <f>I34</f>
        <v>0</v>
      </c>
      <c r="J33" s="8">
        <f>J34</f>
        <v>0</v>
      </c>
    </row>
    <row r="34" spans="1:10" ht="18.75">
      <c r="A34" s="33" t="s">
        <v>180</v>
      </c>
      <c r="B34" s="11" t="s">
        <v>146</v>
      </c>
      <c r="C34" s="11" t="s">
        <v>138</v>
      </c>
      <c r="D34" s="11" t="s">
        <v>115</v>
      </c>
      <c r="E34" s="18" t="s">
        <v>441</v>
      </c>
      <c r="F34" s="11" t="s">
        <v>187</v>
      </c>
      <c r="G34" s="7">
        <v>3434.4</v>
      </c>
      <c r="H34" s="12">
        <v>3439.2</v>
      </c>
      <c r="I34" s="12"/>
      <c r="J34" s="12"/>
    </row>
    <row r="35" spans="1:10" ht="18.75">
      <c r="A35" s="33" t="s">
        <v>188</v>
      </c>
      <c r="B35" s="11" t="s">
        <v>146</v>
      </c>
      <c r="C35" s="11" t="s">
        <v>138</v>
      </c>
      <c r="D35" s="11" t="s">
        <v>118</v>
      </c>
      <c r="E35" s="18"/>
      <c r="F35" s="11"/>
      <c r="G35" s="8">
        <f>G36</f>
        <v>32035.5</v>
      </c>
      <c r="H35" s="8">
        <f aca="true" t="shared" si="2" ref="H35:J36">H36</f>
        <v>0</v>
      </c>
      <c r="I35" s="8">
        <f t="shared" si="2"/>
        <v>18547.399999999998</v>
      </c>
      <c r="J35" s="8">
        <f t="shared" si="2"/>
        <v>0</v>
      </c>
    </row>
    <row r="36" spans="1:10" ht="56.25">
      <c r="A36" s="33" t="s">
        <v>437</v>
      </c>
      <c r="B36" s="11" t="s">
        <v>146</v>
      </c>
      <c r="C36" s="11" t="s">
        <v>138</v>
      </c>
      <c r="D36" s="11" t="s">
        <v>118</v>
      </c>
      <c r="E36" s="18" t="s">
        <v>263</v>
      </c>
      <c r="F36" s="11"/>
      <c r="G36" s="8">
        <f>G37</f>
        <v>32035.5</v>
      </c>
      <c r="H36" s="8">
        <f t="shared" si="2"/>
        <v>0</v>
      </c>
      <c r="I36" s="8">
        <f t="shared" si="2"/>
        <v>18547.399999999998</v>
      </c>
      <c r="J36" s="8">
        <f t="shared" si="2"/>
        <v>0</v>
      </c>
    </row>
    <row r="37" spans="1:10" ht="37.5">
      <c r="A37" s="33" t="s">
        <v>268</v>
      </c>
      <c r="B37" s="11" t="s">
        <v>146</v>
      </c>
      <c r="C37" s="11" t="s">
        <v>138</v>
      </c>
      <c r="D37" s="11" t="s">
        <v>118</v>
      </c>
      <c r="E37" s="18" t="s">
        <v>267</v>
      </c>
      <c r="F37" s="11"/>
      <c r="G37" s="8">
        <f>G38+G40</f>
        <v>32035.5</v>
      </c>
      <c r="H37" s="8">
        <f>H38+H40</f>
        <v>0</v>
      </c>
      <c r="I37" s="8">
        <f>I38+I40</f>
        <v>18547.399999999998</v>
      </c>
      <c r="J37" s="8">
        <f>J38+J40</f>
        <v>0</v>
      </c>
    </row>
    <row r="38" spans="1:10" ht="37.5">
      <c r="A38" s="33" t="s">
        <v>443</v>
      </c>
      <c r="B38" s="11" t="s">
        <v>146</v>
      </c>
      <c r="C38" s="11" t="s">
        <v>138</v>
      </c>
      <c r="D38" s="11" t="s">
        <v>118</v>
      </c>
      <c r="E38" s="18" t="s">
        <v>442</v>
      </c>
      <c r="F38" s="11"/>
      <c r="G38" s="8">
        <f>G39</f>
        <v>24522.8</v>
      </c>
      <c r="H38" s="8">
        <f>H39</f>
        <v>0</v>
      </c>
      <c r="I38" s="8">
        <f>I39</f>
        <v>14786.8</v>
      </c>
      <c r="J38" s="8">
        <f>J39</f>
        <v>0</v>
      </c>
    </row>
    <row r="39" spans="1:10" ht="18.75">
      <c r="A39" s="33" t="s">
        <v>189</v>
      </c>
      <c r="B39" s="11" t="s">
        <v>146</v>
      </c>
      <c r="C39" s="11" t="s">
        <v>138</v>
      </c>
      <c r="D39" s="11" t="s">
        <v>118</v>
      </c>
      <c r="E39" s="18" t="s">
        <v>442</v>
      </c>
      <c r="F39" s="11" t="s">
        <v>187</v>
      </c>
      <c r="G39" s="8">
        <v>24522.8</v>
      </c>
      <c r="H39" s="12"/>
      <c r="I39" s="8">
        <v>14786.8</v>
      </c>
      <c r="J39" s="12"/>
    </row>
    <row r="40" spans="1:10" ht="56.25">
      <c r="A40" s="35" t="s">
        <v>514</v>
      </c>
      <c r="B40" s="11" t="s">
        <v>146</v>
      </c>
      <c r="C40" s="11" t="s">
        <v>138</v>
      </c>
      <c r="D40" s="11" t="s">
        <v>118</v>
      </c>
      <c r="E40" s="18" t="s">
        <v>515</v>
      </c>
      <c r="F40" s="11"/>
      <c r="G40" s="8">
        <f>G41</f>
        <v>7512.7</v>
      </c>
      <c r="H40" s="8">
        <f>H41</f>
        <v>0</v>
      </c>
      <c r="I40" s="8">
        <f>I41</f>
        <v>3760.6</v>
      </c>
      <c r="J40" s="8">
        <f>J41</f>
        <v>0</v>
      </c>
    </row>
    <row r="41" spans="1:10" ht="18.75">
      <c r="A41" s="33" t="s">
        <v>189</v>
      </c>
      <c r="B41" s="11" t="s">
        <v>146</v>
      </c>
      <c r="C41" s="11" t="s">
        <v>138</v>
      </c>
      <c r="D41" s="11" t="s">
        <v>118</v>
      </c>
      <c r="E41" s="18" t="s">
        <v>515</v>
      </c>
      <c r="F41" s="11" t="s">
        <v>187</v>
      </c>
      <c r="G41" s="8">
        <v>7512.7</v>
      </c>
      <c r="H41" s="12"/>
      <c r="I41" s="8">
        <v>3760.6</v>
      </c>
      <c r="J41" s="12"/>
    </row>
    <row r="42" spans="1:10" ht="37.5">
      <c r="A42" s="34" t="s">
        <v>302</v>
      </c>
      <c r="B42" s="9" t="s">
        <v>312</v>
      </c>
      <c r="C42" s="9"/>
      <c r="D42" s="9"/>
      <c r="E42" s="61"/>
      <c r="F42" s="9"/>
      <c r="G42" s="10">
        <f>G43+G66+G131</f>
        <v>48981.200000000004</v>
      </c>
      <c r="H42" s="10" t="e">
        <f>H43+H66+H131</f>
        <v>#REF!</v>
      </c>
      <c r="I42" s="10" t="e">
        <f>I43+I66+I131</f>
        <v>#REF!</v>
      </c>
      <c r="J42" s="10" t="e">
        <f>J43+J66+J131</f>
        <v>#REF!</v>
      </c>
    </row>
    <row r="43" spans="1:10" ht="18.75">
      <c r="A43" s="33" t="s">
        <v>124</v>
      </c>
      <c r="B43" s="11" t="s">
        <v>312</v>
      </c>
      <c r="C43" s="11" t="s">
        <v>123</v>
      </c>
      <c r="D43" s="11" t="s">
        <v>363</v>
      </c>
      <c r="E43" s="18"/>
      <c r="F43" s="11"/>
      <c r="G43" s="8">
        <f>G44+G52</f>
        <v>10470.5</v>
      </c>
      <c r="H43" s="8">
        <f>H44+H52</f>
        <v>0</v>
      </c>
      <c r="I43" s="8">
        <f>I44+I52</f>
        <v>9825.6</v>
      </c>
      <c r="J43" s="8">
        <f>J44+J52</f>
        <v>0</v>
      </c>
    </row>
    <row r="44" spans="1:10" ht="18.75">
      <c r="A44" s="33" t="s">
        <v>101</v>
      </c>
      <c r="B44" s="11" t="s">
        <v>312</v>
      </c>
      <c r="C44" s="11" t="s">
        <v>123</v>
      </c>
      <c r="D44" s="11" t="s">
        <v>117</v>
      </c>
      <c r="E44" s="11"/>
      <c r="F44" s="11"/>
      <c r="G44" s="8">
        <f>G45</f>
        <v>10388.6</v>
      </c>
      <c r="H44" s="8">
        <f>H45</f>
        <v>0</v>
      </c>
      <c r="I44" s="8">
        <f>I45</f>
        <v>9743.7</v>
      </c>
      <c r="J44" s="8">
        <f>J45</f>
        <v>0</v>
      </c>
    </row>
    <row r="45" spans="1:10" ht="37.5">
      <c r="A45" s="33" t="s">
        <v>453</v>
      </c>
      <c r="B45" s="11" t="s">
        <v>312</v>
      </c>
      <c r="C45" s="11" t="s">
        <v>123</v>
      </c>
      <c r="D45" s="11" t="s">
        <v>117</v>
      </c>
      <c r="E45" s="11" t="s">
        <v>249</v>
      </c>
      <c r="F45" s="11"/>
      <c r="G45" s="8">
        <f>G46</f>
        <v>10388.6</v>
      </c>
      <c r="H45" s="8">
        <f aca="true" t="shared" si="3" ref="H45:J46">H46</f>
        <v>0</v>
      </c>
      <c r="I45" s="8">
        <f t="shared" si="3"/>
        <v>9743.7</v>
      </c>
      <c r="J45" s="8">
        <f t="shared" si="3"/>
        <v>0</v>
      </c>
    </row>
    <row r="46" spans="1:10" ht="37.5">
      <c r="A46" s="33" t="s">
        <v>89</v>
      </c>
      <c r="B46" s="11" t="s">
        <v>312</v>
      </c>
      <c r="C46" s="11" t="s">
        <v>123</v>
      </c>
      <c r="D46" s="11" t="s">
        <v>117</v>
      </c>
      <c r="E46" s="11" t="s">
        <v>31</v>
      </c>
      <c r="F46" s="11"/>
      <c r="G46" s="8">
        <f>G47</f>
        <v>10388.6</v>
      </c>
      <c r="H46" s="8">
        <f t="shared" si="3"/>
        <v>0</v>
      </c>
      <c r="I46" s="8">
        <f t="shared" si="3"/>
        <v>9743.7</v>
      </c>
      <c r="J46" s="8">
        <f t="shared" si="3"/>
        <v>0</v>
      </c>
    </row>
    <row r="47" spans="1:10" ht="60" customHeight="1">
      <c r="A47" s="33" t="s">
        <v>324</v>
      </c>
      <c r="B47" s="11" t="s">
        <v>312</v>
      </c>
      <c r="C47" s="11" t="s">
        <v>123</v>
      </c>
      <c r="D47" s="11" t="s">
        <v>117</v>
      </c>
      <c r="E47" s="11" t="s">
        <v>52</v>
      </c>
      <c r="F47" s="11"/>
      <c r="G47" s="8">
        <f>G48+G50</f>
        <v>10388.6</v>
      </c>
      <c r="H47" s="8">
        <f>H48+H50</f>
        <v>0</v>
      </c>
      <c r="I47" s="8">
        <f>I48+I50</f>
        <v>9743.7</v>
      </c>
      <c r="J47" s="8">
        <f>J48+J50</f>
        <v>0</v>
      </c>
    </row>
    <row r="48" spans="1:10" ht="18.75">
      <c r="A48" s="33" t="s">
        <v>93</v>
      </c>
      <c r="B48" s="11" t="s">
        <v>312</v>
      </c>
      <c r="C48" s="11" t="s">
        <v>123</v>
      </c>
      <c r="D48" s="11" t="s">
        <v>117</v>
      </c>
      <c r="E48" s="11" t="s">
        <v>53</v>
      </c>
      <c r="F48" s="17"/>
      <c r="G48" s="25">
        <f>G49</f>
        <v>7857.3</v>
      </c>
      <c r="H48" s="25">
        <f>H49</f>
        <v>0</v>
      </c>
      <c r="I48" s="25">
        <f>I49</f>
        <v>7111.7</v>
      </c>
      <c r="J48" s="25">
        <f>J49</f>
        <v>0</v>
      </c>
    </row>
    <row r="49" spans="1:10" ht="18.75">
      <c r="A49" s="33" t="s">
        <v>177</v>
      </c>
      <c r="B49" s="11" t="s">
        <v>312</v>
      </c>
      <c r="C49" s="11" t="s">
        <v>123</v>
      </c>
      <c r="D49" s="11" t="s">
        <v>117</v>
      </c>
      <c r="E49" s="11" t="s">
        <v>53</v>
      </c>
      <c r="F49" s="11" t="s">
        <v>176</v>
      </c>
      <c r="G49" s="8">
        <v>7857.3</v>
      </c>
      <c r="H49" s="12"/>
      <c r="I49" s="12">
        <v>7111.7</v>
      </c>
      <c r="J49" s="12"/>
    </row>
    <row r="50" spans="1:10" ht="56.25">
      <c r="A50" s="33" t="s">
        <v>411</v>
      </c>
      <c r="B50" s="11" t="s">
        <v>312</v>
      </c>
      <c r="C50" s="11" t="s">
        <v>123</v>
      </c>
      <c r="D50" s="11" t="s">
        <v>117</v>
      </c>
      <c r="E50" s="11" t="s">
        <v>410</v>
      </c>
      <c r="F50" s="11"/>
      <c r="G50" s="8">
        <f>G51</f>
        <v>2531.3</v>
      </c>
      <c r="H50" s="8">
        <f>H51</f>
        <v>0</v>
      </c>
      <c r="I50" s="8">
        <f>I51</f>
        <v>2632</v>
      </c>
      <c r="J50" s="8">
        <f>J51</f>
        <v>0</v>
      </c>
    </row>
    <row r="51" spans="1:10" ht="18.75">
      <c r="A51" s="33" t="s">
        <v>177</v>
      </c>
      <c r="B51" s="11" t="s">
        <v>312</v>
      </c>
      <c r="C51" s="11" t="s">
        <v>123</v>
      </c>
      <c r="D51" s="11" t="s">
        <v>117</v>
      </c>
      <c r="E51" s="11" t="s">
        <v>410</v>
      </c>
      <c r="F51" s="11" t="s">
        <v>176</v>
      </c>
      <c r="G51" s="8">
        <v>2531.3</v>
      </c>
      <c r="H51" s="8"/>
      <c r="I51" s="8">
        <v>2632</v>
      </c>
      <c r="J51" s="8"/>
    </row>
    <row r="52" spans="1:10" ht="18.75">
      <c r="A52" s="33" t="s">
        <v>102</v>
      </c>
      <c r="B52" s="11" t="s">
        <v>312</v>
      </c>
      <c r="C52" s="11" t="s">
        <v>123</v>
      </c>
      <c r="D52" s="11" t="s">
        <v>123</v>
      </c>
      <c r="E52" s="11"/>
      <c r="F52" s="11"/>
      <c r="G52" s="8">
        <f>G53</f>
        <v>81.9</v>
      </c>
      <c r="H52" s="8">
        <f>H53</f>
        <v>0</v>
      </c>
      <c r="I52" s="8">
        <f>I53</f>
        <v>81.9</v>
      </c>
      <c r="J52" s="8">
        <f>J53</f>
        <v>0</v>
      </c>
    </row>
    <row r="53" spans="1:10" ht="40.5" customHeight="1">
      <c r="A53" s="33" t="s">
        <v>449</v>
      </c>
      <c r="B53" s="11" t="s">
        <v>312</v>
      </c>
      <c r="C53" s="11" t="s">
        <v>123</v>
      </c>
      <c r="D53" s="11" t="s">
        <v>123</v>
      </c>
      <c r="E53" s="11" t="s">
        <v>240</v>
      </c>
      <c r="F53" s="11"/>
      <c r="G53" s="8">
        <f>G54+G60+G63+G57</f>
        <v>81.9</v>
      </c>
      <c r="H53" s="8">
        <f>H54+H60+H63</f>
        <v>0</v>
      </c>
      <c r="I53" s="8">
        <f>I54+I60+I63</f>
        <v>81.9</v>
      </c>
      <c r="J53" s="8">
        <f>J54+J60+J63</f>
        <v>0</v>
      </c>
    </row>
    <row r="54" spans="1:10" ht="37.5">
      <c r="A54" s="33" t="s">
        <v>241</v>
      </c>
      <c r="B54" s="11" t="s">
        <v>312</v>
      </c>
      <c r="C54" s="11" t="s">
        <v>123</v>
      </c>
      <c r="D54" s="11" t="s">
        <v>123</v>
      </c>
      <c r="E54" s="11" t="s">
        <v>451</v>
      </c>
      <c r="F54" s="11"/>
      <c r="G54" s="8">
        <f aca="true" t="shared" si="4" ref="G54:J55">G55</f>
        <v>16.7</v>
      </c>
      <c r="H54" s="8">
        <f t="shared" si="4"/>
        <v>0</v>
      </c>
      <c r="I54" s="8">
        <f t="shared" si="4"/>
        <v>25.6</v>
      </c>
      <c r="J54" s="8">
        <f t="shared" si="4"/>
        <v>0</v>
      </c>
    </row>
    <row r="55" spans="1:10" ht="18.75">
      <c r="A55" s="33" t="s">
        <v>169</v>
      </c>
      <c r="B55" s="11" t="s">
        <v>312</v>
      </c>
      <c r="C55" s="11" t="s">
        <v>123</v>
      </c>
      <c r="D55" s="11" t="s">
        <v>123</v>
      </c>
      <c r="E55" s="11" t="s">
        <v>452</v>
      </c>
      <c r="F55" s="11"/>
      <c r="G55" s="8">
        <f t="shared" si="4"/>
        <v>16.7</v>
      </c>
      <c r="H55" s="8">
        <f t="shared" si="4"/>
        <v>0</v>
      </c>
      <c r="I55" s="8">
        <f t="shared" si="4"/>
        <v>25.6</v>
      </c>
      <c r="J55" s="8">
        <f t="shared" si="4"/>
        <v>0</v>
      </c>
    </row>
    <row r="56" spans="1:10" ht="18.75">
      <c r="A56" s="33" t="s">
        <v>177</v>
      </c>
      <c r="B56" s="11" t="s">
        <v>312</v>
      </c>
      <c r="C56" s="11" t="s">
        <v>123</v>
      </c>
      <c r="D56" s="11" t="s">
        <v>123</v>
      </c>
      <c r="E56" s="11" t="s">
        <v>452</v>
      </c>
      <c r="F56" s="11" t="s">
        <v>176</v>
      </c>
      <c r="G56" s="8">
        <v>16.7</v>
      </c>
      <c r="H56" s="8"/>
      <c r="I56" s="8">
        <v>25.6</v>
      </c>
      <c r="J56" s="8"/>
    </row>
    <row r="57" spans="1:10" ht="37.5">
      <c r="A57" s="33" t="s">
        <v>450</v>
      </c>
      <c r="B57" s="11" t="s">
        <v>312</v>
      </c>
      <c r="C57" s="11" t="s">
        <v>123</v>
      </c>
      <c r="D57" s="11" t="s">
        <v>123</v>
      </c>
      <c r="E57" s="11" t="s">
        <v>242</v>
      </c>
      <c r="F57" s="11"/>
      <c r="G57" s="8">
        <f>G58</f>
        <v>9.2</v>
      </c>
      <c r="H57" s="8"/>
      <c r="I57" s="8"/>
      <c r="J57" s="8"/>
    </row>
    <row r="58" spans="1:10" ht="18.75">
      <c r="A58" s="33" t="s">
        <v>169</v>
      </c>
      <c r="B58" s="11" t="s">
        <v>312</v>
      </c>
      <c r="C58" s="11" t="s">
        <v>123</v>
      </c>
      <c r="D58" s="11" t="s">
        <v>123</v>
      </c>
      <c r="E58" s="11" t="s">
        <v>243</v>
      </c>
      <c r="F58" s="11"/>
      <c r="G58" s="8">
        <f>G59</f>
        <v>9.2</v>
      </c>
      <c r="H58" s="8"/>
      <c r="I58" s="8"/>
      <c r="J58" s="8"/>
    </row>
    <row r="59" spans="1:10" ht="18.75">
      <c r="A59" s="33" t="s">
        <v>177</v>
      </c>
      <c r="B59" s="11" t="s">
        <v>312</v>
      </c>
      <c r="C59" s="11" t="s">
        <v>123</v>
      </c>
      <c r="D59" s="11" t="s">
        <v>123</v>
      </c>
      <c r="E59" s="11" t="s">
        <v>243</v>
      </c>
      <c r="F59" s="11" t="s">
        <v>176</v>
      </c>
      <c r="G59" s="8">
        <v>9.2</v>
      </c>
      <c r="H59" s="8"/>
      <c r="I59" s="8"/>
      <c r="J59" s="8"/>
    </row>
    <row r="60" spans="1:10" ht="37.5">
      <c r="A60" s="33" t="s">
        <v>28</v>
      </c>
      <c r="B60" s="11" t="s">
        <v>312</v>
      </c>
      <c r="C60" s="11" t="s">
        <v>123</v>
      </c>
      <c r="D60" s="11" t="s">
        <v>123</v>
      </c>
      <c r="E60" s="11" t="s">
        <v>244</v>
      </c>
      <c r="F60" s="11"/>
      <c r="G60" s="8">
        <f aca="true" t="shared" si="5" ref="G60:J61">G61</f>
        <v>0</v>
      </c>
      <c r="H60" s="8">
        <f t="shared" si="5"/>
        <v>0</v>
      </c>
      <c r="I60" s="8">
        <f t="shared" si="5"/>
        <v>41.9</v>
      </c>
      <c r="J60" s="8">
        <f t="shared" si="5"/>
        <v>0</v>
      </c>
    </row>
    <row r="61" spans="1:10" ht="18.75">
      <c r="A61" s="33" t="s">
        <v>169</v>
      </c>
      <c r="B61" s="11" t="s">
        <v>312</v>
      </c>
      <c r="C61" s="11" t="s">
        <v>123</v>
      </c>
      <c r="D61" s="11" t="s">
        <v>123</v>
      </c>
      <c r="E61" s="11" t="s">
        <v>245</v>
      </c>
      <c r="F61" s="11"/>
      <c r="G61" s="8">
        <f t="shared" si="5"/>
        <v>0</v>
      </c>
      <c r="H61" s="8">
        <f t="shared" si="5"/>
        <v>0</v>
      </c>
      <c r="I61" s="8">
        <f t="shared" si="5"/>
        <v>41.9</v>
      </c>
      <c r="J61" s="8">
        <f t="shared" si="5"/>
        <v>0</v>
      </c>
    </row>
    <row r="62" spans="1:10" ht="18.75">
      <c r="A62" s="33" t="s">
        <v>177</v>
      </c>
      <c r="B62" s="11" t="s">
        <v>312</v>
      </c>
      <c r="C62" s="11" t="s">
        <v>123</v>
      </c>
      <c r="D62" s="11" t="s">
        <v>123</v>
      </c>
      <c r="E62" s="11" t="s">
        <v>245</v>
      </c>
      <c r="F62" s="11" t="s">
        <v>176</v>
      </c>
      <c r="G62" s="8">
        <v>0</v>
      </c>
      <c r="H62" s="8"/>
      <c r="I62" s="8">
        <v>41.9</v>
      </c>
      <c r="J62" s="8"/>
    </row>
    <row r="63" spans="1:10" ht="38.25" customHeight="1">
      <c r="A63" s="33" t="s">
        <v>248</v>
      </c>
      <c r="B63" s="11" t="s">
        <v>312</v>
      </c>
      <c r="C63" s="11" t="s">
        <v>123</v>
      </c>
      <c r="D63" s="11" t="s">
        <v>123</v>
      </c>
      <c r="E63" s="11" t="s">
        <v>246</v>
      </c>
      <c r="F63" s="11"/>
      <c r="G63" s="8">
        <f aca="true" t="shared" si="6" ref="G63:J64">G64</f>
        <v>56</v>
      </c>
      <c r="H63" s="8">
        <f t="shared" si="6"/>
        <v>0</v>
      </c>
      <c r="I63" s="8">
        <f t="shared" si="6"/>
        <v>14.4</v>
      </c>
      <c r="J63" s="8">
        <f t="shared" si="6"/>
        <v>0</v>
      </c>
    </row>
    <row r="64" spans="1:10" ht="18.75">
      <c r="A64" s="33" t="s">
        <v>169</v>
      </c>
      <c r="B64" s="11" t="s">
        <v>312</v>
      </c>
      <c r="C64" s="11" t="s">
        <v>123</v>
      </c>
      <c r="D64" s="11" t="s">
        <v>123</v>
      </c>
      <c r="E64" s="11" t="s">
        <v>247</v>
      </c>
      <c r="F64" s="11"/>
      <c r="G64" s="8">
        <f t="shared" si="6"/>
        <v>56</v>
      </c>
      <c r="H64" s="8">
        <f t="shared" si="6"/>
        <v>0</v>
      </c>
      <c r="I64" s="8">
        <f t="shared" si="6"/>
        <v>14.4</v>
      </c>
      <c r="J64" s="8">
        <f t="shared" si="6"/>
        <v>0</v>
      </c>
    </row>
    <row r="65" spans="1:10" ht="18.75">
      <c r="A65" s="33" t="s">
        <v>177</v>
      </c>
      <c r="B65" s="11" t="s">
        <v>312</v>
      </c>
      <c r="C65" s="11" t="s">
        <v>123</v>
      </c>
      <c r="D65" s="11" t="s">
        <v>123</v>
      </c>
      <c r="E65" s="11" t="s">
        <v>247</v>
      </c>
      <c r="F65" s="11" t="s">
        <v>176</v>
      </c>
      <c r="G65" s="8">
        <v>56</v>
      </c>
      <c r="H65" s="8"/>
      <c r="I65" s="8">
        <v>14.4</v>
      </c>
      <c r="J65" s="8"/>
    </row>
    <row r="66" spans="1:10" ht="18.75">
      <c r="A66" s="33" t="s">
        <v>80</v>
      </c>
      <c r="B66" s="11" t="s">
        <v>312</v>
      </c>
      <c r="C66" s="11" t="s">
        <v>127</v>
      </c>
      <c r="D66" s="11" t="s">
        <v>363</v>
      </c>
      <c r="E66" s="11"/>
      <c r="F66" s="11"/>
      <c r="G66" s="8">
        <f>G67+G115</f>
        <v>38279.8</v>
      </c>
      <c r="H66" s="8" t="e">
        <f>H67+H115</f>
        <v>#REF!</v>
      </c>
      <c r="I66" s="8" t="e">
        <f>I67+I115</f>
        <v>#REF!</v>
      </c>
      <c r="J66" s="8" t="e">
        <f>J67+J115</f>
        <v>#REF!</v>
      </c>
    </row>
    <row r="67" spans="1:10" ht="18.75">
      <c r="A67" s="33" t="s">
        <v>128</v>
      </c>
      <c r="B67" s="11" t="s">
        <v>312</v>
      </c>
      <c r="C67" s="11" t="s">
        <v>127</v>
      </c>
      <c r="D67" s="11" t="s">
        <v>115</v>
      </c>
      <c r="E67" s="11"/>
      <c r="F67" s="11"/>
      <c r="G67" s="8">
        <f>G68</f>
        <v>37153</v>
      </c>
      <c r="H67" s="8">
        <f>H68</f>
        <v>2521.6</v>
      </c>
      <c r="I67" s="8">
        <f>I68</f>
        <v>33239.4</v>
      </c>
      <c r="J67" s="8">
        <f>J68</f>
        <v>500</v>
      </c>
    </row>
    <row r="68" spans="1:10" ht="37.5">
      <c r="A68" s="33" t="s">
        <v>609</v>
      </c>
      <c r="B68" s="11" t="s">
        <v>312</v>
      </c>
      <c r="C68" s="11" t="s">
        <v>127</v>
      </c>
      <c r="D68" s="11" t="s">
        <v>115</v>
      </c>
      <c r="E68" s="11" t="s">
        <v>249</v>
      </c>
      <c r="F68" s="11"/>
      <c r="G68" s="8">
        <f>G69+G82+G93+G109</f>
        <v>37153</v>
      </c>
      <c r="H68" s="8">
        <f>H69+H82+H93+H109</f>
        <v>2521.6</v>
      </c>
      <c r="I68" s="8">
        <f>I69+I82+I93+I109</f>
        <v>33239.4</v>
      </c>
      <c r="J68" s="8">
        <f>J69+J82+J93+J109</f>
        <v>500</v>
      </c>
    </row>
    <row r="69" spans="1:10" ht="78.75" customHeight="1">
      <c r="A69" s="33" t="s">
        <v>369</v>
      </c>
      <c r="B69" s="11" t="s">
        <v>312</v>
      </c>
      <c r="C69" s="11" t="s">
        <v>127</v>
      </c>
      <c r="D69" s="11" t="s">
        <v>115</v>
      </c>
      <c r="E69" s="11" t="s">
        <v>250</v>
      </c>
      <c r="F69" s="11"/>
      <c r="G69" s="8">
        <f>G70+G77</f>
        <v>6351.200000000001</v>
      </c>
      <c r="H69" s="8">
        <f>H70+H77</f>
        <v>0</v>
      </c>
      <c r="I69" s="8">
        <f>I70+I77</f>
        <v>7500.5</v>
      </c>
      <c r="J69" s="8">
        <f>J70+J77</f>
        <v>0</v>
      </c>
    </row>
    <row r="70" spans="1:10" ht="27.75" customHeight="1">
      <c r="A70" s="33" t="s">
        <v>337</v>
      </c>
      <c r="B70" s="11" t="s">
        <v>312</v>
      </c>
      <c r="C70" s="11" t="s">
        <v>127</v>
      </c>
      <c r="D70" s="11" t="s">
        <v>115</v>
      </c>
      <c r="E70" s="11" t="s">
        <v>251</v>
      </c>
      <c r="F70" s="11"/>
      <c r="G70" s="8">
        <f>G71+G73+G75</f>
        <v>1910.9</v>
      </c>
      <c r="H70" s="8">
        <f>H71+H75</f>
        <v>0</v>
      </c>
      <c r="I70" s="8">
        <f>I71+I75</f>
        <v>1946.6</v>
      </c>
      <c r="J70" s="8">
        <f>J71+J75</f>
        <v>0</v>
      </c>
    </row>
    <row r="71" spans="1:10" ht="18.75">
      <c r="A71" s="33" t="s">
        <v>178</v>
      </c>
      <c r="B71" s="11" t="s">
        <v>312</v>
      </c>
      <c r="C71" s="11" t="s">
        <v>127</v>
      </c>
      <c r="D71" s="11" t="s">
        <v>115</v>
      </c>
      <c r="E71" s="11" t="s">
        <v>252</v>
      </c>
      <c r="F71" s="11"/>
      <c r="G71" s="8">
        <f>G72</f>
        <v>1293.9</v>
      </c>
      <c r="H71" s="8">
        <f>H72</f>
        <v>0</v>
      </c>
      <c r="I71" s="8">
        <f>I72</f>
        <v>1379</v>
      </c>
      <c r="J71" s="8">
        <f>J72</f>
        <v>0</v>
      </c>
    </row>
    <row r="72" spans="1:10" ht="18.75">
      <c r="A72" s="33" t="s">
        <v>177</v>
      </c>
      <c r="B72" s="11" t="s">
        <v>312</v>
      </c>
      <c r="C72" s="11" t="s">
        <v>127</v>
      </c>
      <c r="D72" s="11" t="s">
        <v>115</v>
      </c>
      <c r="E72" s="11" t="s">
        <v>252</v>
      </c>
      <c r="F72" s="11" t="s">
        <v>176</v>
      </c>
      <c r="G72" s="8">
        <v>1293.9</v>
      </c>
      <c r="H72" s="8"/>
      <c r="I72" s="8">
        <v>1379</v>
      </c>
      <c r="J72" s="8"/>
    </row>
    <row r="73" spans="1:10" ht="56.25">
      <c r="A73" s="33" t="s">
        <v>613</v>
      </c>
      <c r="B73" s="11" t="s">
        <v>312</v>
      </c>
      <c r="C73" s="11" t="s">
        <v>127</v>
      </c>
      <c r="D73" s="11" t="s">
        <v>115</v>
      </c>
      <c r="E73" s="11" t="s">
        <v>553</v>
      </c>
      <c r="F73" s="11"/>
      <c r="G73" s="8">
        <f>G74</f>
        <v>100</v>
      </c>
      <c r="H73" s="8"/>
      <c r="I73" s="8"/>
      <c r="J73" s="8"/>
    </row>
    <row r="74" spans="1:10" ht="18.75">
      <c r="A74" s="33" t="s">
        <v>177</v>
      </c>
      <c r="B74" s="11" t="s">
        <v>312</v>
      </c>
      <c r="C74" s="11" t="s">
        <v>127</v>
      </c>
      <c r="D74" s="11" t="s">
        <v>115</v>
      </c>
      <c r="E74" s="11" t="s">
        <v>553</v>
      </c>
      <c r="F74" s="11" t="s">
        <v>176</v>
      </c>
      <c r="G74" s="8">
        <v>100</v>
      </c>
      <c r="H74" s="8"/>
      <c r="I74" s="8"/>
      <c r="J74" s="8"/>
    </row>
    <row r="75" spans="1:10" ht="56.25">
      <c r="A75" s="33" t="s">
        <v>411</v>
      </c>
      <c r="B75" s="11" t="s">
        <v>312</v>
      </c>
      <c r="C75" s="11" t="s">
        <v>127</v>
      </c>
      <c r="D75" s="11" t="s">
        <v>115</v>
      </c>
      <c r="E75" s="11" t="s">
        <v>415</v>
      </c>
      <c r="F75" s="11"/>
      <c r="G75" s="8">
        <f>G76</f>
        <v>517</v>
      </c>
      <c r="H75" s="8">
        <f>H76</f>
        <v>0</v>
      </c>
      <c r="I75" s="8">
        <f>I76</f>
        <v>567.6</v>
      </c>
      <c r="J75" s="8">
        <f>J76</f>
        <v>0</v>
      </c>
    </row>
    <row r="76" spans="1:10" ht="18.75">
      <c r="A76" s="33" t="s">
        <v>177</v>
      </c>
      <c r="B76" s="11" t="s">
        <v>312</v>
      </c>
      <c r="C76" s="11" t="s">
        <v>127</v>
      </c>
      <c r="D76" s="11" t="s">
        <v>115</v>
      </c>
      <c r="E76" s="11" t="s">
        <v>415</v>
      </c>
      <c r="F76" s="11" t="s">
        <v>176</v>
      </c>
      <c r="G76" s="8">
        <v>517</v>
      </c>
      <c r="H76" s="12"/>
      <c r="I76" s="12">
        <v>567.6</v>
      </c>
      <c r="J76" s="12"/>
    </row>
    <row r="77" spans="1:10" ht="24" customHeight="1">
      <c r="A77" s="33" t="s">
        <v>338</v>
      </c>
      <c r="B77" s="11" t="s">
        <v>312</v>
      </c>
      <c r="C77" s="11" t="s">
        <v>127</v>
      </c>
      <c r="D77" s="11" t="s">
        <v>115</v>
      </c>
      <c r="E77" s="11" t="s">
        <v>54</v>
      </c>
      <c r="F77" s="11"/>
      <c r="G77" s="8">
        <f>G78+G80</f>
        <v>4440.3</v>
      </c>
      <c r="H77" s="8">
        <f>H78+H80</f>
        <v>0</v>
      </c>
      <c r="I77" s="8">
        <f>I78+I80</f>
        <v>5553.900000000001</v>
      </c>
      <c r="J77" s="8">
        <f>J78+J80</f>
        <v>0</v>
      </c>
    </row>
    <row r="78" spans="1:10" ht="18.75">
      <c r="A78" s="33" t="s">
        <v>178</v>
      </c>
      <c r="B78" s="11" t="s">
        <v>312</v>
      </c>
      <c r="C78" s="11" t="s">
        <v>127</v>
      </c>
      <c r="D78" s="11" t="s">
        <v>115</v>
      </c>
      <c r="E78" s="11" t="s">
        <v>55</v>
      </c>
      <c r="F78" s="11"/>
      <c r="G78" s="8">
        <f>G79</f>
        <v>3525.7</v>
      </c>
      <c r="H78" s="8">
        <f>H79</f>
        <v>0</v>
      </c>
      <c r="I78" s="8">
        <f>I79</f>
        <v>4229.6</v>
      </c>
      <c r="J78" s="8">
        <f>J79</f>
        <v>0</v>
      </c>
    </row>
    <row r="79" spans="1:10" ht="18.75">
      <c r="A79" s="33" t="s">
        <v>177</v>
      </c>
      <c r="B79" s="11" t="s">
        <v>312</v>
      </c>
      <c r="C79" s="11" t="s">
        <v>127</v>
      </c>
      <c r="D79" s="11" t="s">
        <v>115</v>
      </c>
      <c r="E79" s="11" t="s">
        <v>55</v>
      </c>
      <c r="F79" s="11" t="s">
        <v>176</v>
      </c>
      <c r="G79" s="8">
        <v>3525.7</v>
      </c>
      <c r="H79" s="12"/>
      <c r="I79" s="12">
        <v>4229.6</v>
      </c>
      <c r="J79" s="12"/>
    </row>
    <row r="80" spans="1:10" ht="56.25">
      <c r="A80" s="33" t="s">
        <v>411</v>
      </c>
      <c r="B80" s="11" t="s">
        <v>312</v>
      </c>
      <c r="C80" s="11" t="s">
        <v>127</v>
      </c>
      <c r="D80" s="11" t="s">
        <v>115</v>
      </c>
      <c r="E80" s="11" t="s">
        <v>416</v>
      </c>
      <c r="F80" s="11"/>
      <c r="G80" s="8">
        <f>G81</f>
        <v>914.6</v>
      </c>
      <c r="H80" s="8">
        <f>H81</f>
        <v>0</v>
      </c>
      <c r="I80" s="8">
        <f>I81</f>
        <v>1324.3</v>
      </c>
      <c r="J80" s="8">
        <f>J81</f>
        <v>0</v>
      </c>
    </row>
    <row r="81" spans="1:10" ht="18.75">
      <c r="A81" s="33" t="s">
        <v>177</v>
      </c>
      <c r="B81" s="11" t="s">
        <v>312</v>
      </c>
      <c r="C81" s="11" t="s">
        <v>127</v>
      </c>
      <c r="D81" s="11" t="s">
        <v>115</v>
      </c>
      <c r="E81" s="11" t="s">
        <v>416</v>
      </c>
      <c r="F81" s="11" t="s">
        <v>176</v>
      </c>
      <c r="G81" s="8">
        <v>914.6</v>
      </c>
      <c r="H81" s="12"/>
      <c r="I81" s="12">
        <v>1324.3</v>
      </c>
      <c r="J81" s="12"/>
    </row>
    <row r="82" spans="1:10" ht="37.5">
      <c r="A82" s="33" t="s">
        <v>190</v>
      </c>
      <c r="B82" s="11" t="s">
        <v>312</v>
      </c>
      <c r="C82" s="11" t="s">
        <v>127</v>
      </c>
      <c r="D82" s="11" t="s">
        <v>115</v>
      </c>
      <c r="E82" s="11" t="s">
        <v>253</v>
      </c>
      <c r="F82" s="11"/>
      <c r="G82" s="8">
        <f>G83+G90</f>
        <v>12742</v>
      </c>
      <c r="H82" s="8">
        <f>H83</f>
        <v>0</v>
      </c>
      <c r="I82" s="8">
        <f>I83</f>
        <v>7648.6</v>
      </c>
      <c r="J82" s="8">
        <f>J83</f>
        <v>500</v>
      </c>
    </row>
    <row r="83" spans="1:10" ht="18.75">
      <c r="A83" s="33" t="s">
        <v>56</v>
      </c>
      <c r="B83" s="11" t="s">
        <v>312</v>
      </c>
      <c r="C83" s="11" t="s">
        <v>127</v>
      </c>
      <c r="D83" s="11" t="s">
        <v>115</v>
      </c>
      <c r="E83" s="11" t="s">
        <v>254</v>
      </c>
      <c r="F83" s="11"/>
      <c r="G83" s="8">
        <f>G84+G86+G88</f>
        <v>6687.9</v>
      </c>
      <c r="H83" s="8">
        <f>H84+H88+H86</f>
        <v>0</v>
      </c>
      <c r="I83" s="8">
        <f>I84+I88+I86</f>
        <v>7648.6</v>
      </c>
      <c r="J83" s="8">
        <f>J84+J88+J86</f>
        <v>500</v>
      </c>
    </row>
    <row r="84" spans="1:10" ht="18.75">
      <c r="A84" s="33" t="s">
        <v>178</v>
      </c>
      <c r="B84" s="11" t="s">
        <v>312</v>
      </c>
      <c r="C84" s="11" t="s">
        <v>127</v>
      </c>
      <c r="D84" s="11" t="s">
        <v>115</v>
      </c>
      <c r="E84" s="11" t="s">
        <v>255</v>
      </c>
      <c r="F84" s="11"/>
      <c r="G84" s="8">
        <f>G85</f>
        <v>5117.5</v>
      </c>
      <c r="H84" s="8">
        <f>H85</f>
        <v>0</v>
      </c>
      <c r="I84" s="8">
        <f>I85</f>
        <v>5776.7</v>
      </c>
      <c r="J84" s="8">
        <f>J85</f>
        <v>0</v>
      </c>
    </row>
    <row r="85" spans="1:10" ht="18.75">
      <c r="A85" s="33" t="s">
        <v>177</v>
      </c>
      <c r="B85" s="11" t="s">
        <v>312</v>
      </c>
      <c r="C85" s="11" t="s">
        <v>127</v>
      </c>
      <c r="D85" s="11" t="s">
        <v>115</v>
      </c>
      <c r="E85" s="11" t="s">
        <v>255</v>
      </c>
      <c r="F85" s="11" t="s">
        <v>176</v>
      </c>
      <c r="G85" s="8">
        <v>5117.5</v>
      </c>
      <c r="H85" s="12"/>
      <c r="I85" s="12">
        <v>5776.7</v>
      </c>
      <c r="J85" s="12"/>
    </row>
    <row r="86" spans="1:10" ht="59.25" customHeight="1">
      <c r="A86" s="33" t="s">
        <v>540</v>
      </c>
      <c r="B86" s="11" t="s">
        <v>312</v>
      </c>
      <c r="C86" s="11" t="s">
        <v>127</v>
      </c>
      <c r="D86" s="11" t="s">
        <v>115</v>
      </c>
      <c r="E86" s="11" t="s">
        <v>353</v>
      </c>
      <c r="F86" s="11"/>
      <c r="G86" s="8">
        <f>G87</f>
        <v>0</v>
      </c>
      <c r="H86" s="8">
        <f>H87</f>
        <v>0</v>
      </c>
      <c r="I86" s="8">
        <f>I87</f>
        <v>0</v>
      </c>
      <c r="J86" s="8">
        <f>J87</f>
        <v>500</v>
      </c>
    </row>
    <row r="87" spans="1:10" ht="18.75">
      <c r="A87" s="33" t="s">
        <v>177</v>
      </c>
      <c r="B87" s="11" t="s">
        <v>312</v>
      </c>
      <c r="C87" s="11" t="s">
        <v>127</v>
      </c>
      <c r="D87" s="11" t="s">
        <v>115</v>
      </c>
      <c r="E87" s="11" t="s">
        <v>353</v>
      </c>
      <c r="F87" s="11" t="s">
        <v>176</v>
      </c>
      <c r="G87" s="8">
        <v>0</v>
      </c>
      <c r="H87" s="8"/>
      <c r="I87" s="8"/>
      <c r="J87" s="8">
        <v>500</v>
      </c>
    </row>
    <row r="88" spans="1:10" ht="56.25">
      <c r="A88" s="33" t="s">
        <v>411</v>
      </c>
      <c r="B88" s="11" t="s">
        <v>312</v>
      </c>
      <c r="C88" s="11" t="s">
        <v>127</v>
      </c>
      <c r="D88" s="11" t="s">
        <v>115</v>
      </c>
      <c r="E88" s="11" t="s">
        <v>417</v>
      </c>
      <c r="F88" s="11"/>
      <c r="G88" s="8">
        <f>G89</f>
        <v>1570.4</v>
      </c>
      <c r="H88" s="8">
        <f>H89</f>
        <v>0</v>
      </c>
      <c r="I88" s="8">
        <f>I89</f>
        <v>1871.9</v>
      </c>
      <c r="J88" s="8">
        <f>J89</f>
        <v>0</v>
      </c>
    </row>
    <row r="89" spans="1:10" ht="18.75">
      <c r="A89" s="33" t="s">
        <v>177</v>
      </c>
      <c r="B89" s="11" t="s">
        <v>312</v>
      </c>
      <c r="C89" s="11" t="s">
        <v>127</v>
      </c>
      <c r="D89" s="11" t="s">
        <v>115</v>
      </c>
      <c r="E89" s="11" t="s">
        <v>417</v>
      </c>
      <c r="F89" s="11" t="s">
        <v>176</v>
      </c>
      <c r="G89" s="8">
        <v>1570.4</v>
      </c>
      <c r="H89" s="12"/>
      <c r="I89" s="12">
        <v>1871.9</v>
      </c>
      <c r="J89" s="12"/>
    </row>
    <row r="90" spans="1:10" ht="37.5">
      <c r="A90" s="6" t="s">
        <v>570</v>
      </c>
      <c r="B90" s="11" t="s">
        <v>312</v>
      </c>
      <c r="C90" s="11" t="s">
        <v>127</v>
      </c>
      <c r="D90" s="11" t="s">
        <v>115</v>
      </c>
      <c r="E90" s="47" t="s">
        <v>571</v>
      </c>
      <c r="F90" s="11"/>
      <c r="G90" s="8">
        <f>G91</f>
        <v>6054.1</v>
      </c>
      <c r="H90" s="12"/>
      <c r="I90" s="12"/>
      <c r="J90" s="12"/>
    </row>
    <row r="91" spans="1:10" ht="56.25">
      <c r="A91" s="6" t="s">
        <v>573</v>
      </c>
      <c r="B91" s="11" t="s">
        <v>312</v>
      </c>
      <c r="C91" s="11" t="s">
        <v>127</v>
      </c>
      <c r="D91" s="11" t="s">
        <v>115</v>
      </c>
      <c r="E91" s="23" t="s">
        <v>572</v>
      </c>
      <c r="F91" s="11"/>
      <c r="G91" s="8">
        <f>G92</f>
        <v>6054.1</v>
      </c>
      <c r="H91" s="12"/>
      <c r="I91" s="12"/>
      <c r="J91" s="12"/>
    </row>
    <row r="92" spans="1:10" ht="18.75">
      <c r="A92" s="33" t="s">
        <v>177</v>
      </c>
      <c r="B92" s="11" t="s">
        <v>312</v>
      </c>
      <c r="C92" s="11" t="s">
        <v>127</v>
      </c>
      <c r="D92" s="11" t="s">
        <v>115</v>
      </c>
      <c r="E92" s="44" t="s">
        <v>572</v>
      </c>
      <c r="F92" s="11" t="s">
        <v>176</v>
      </c>
      <c r="G92" s="8">
        <v>6054.1</v>
      </c>
      <c r="H92" s="12"/>
      <c r="I92" s="12"/>
      <c r="J92" s="12"/>
    </row>
    <row r="93" spans="1:10" ht="37.5">
      <c r="A93" s="33" t="s">
        <v>179</v>
      </c>
      <c r="B93" s="11" t="s">
        <v>312</v>
      </c>
      <c r="C93" s="11" t="s">
        <v>127</v>
      </c>
      <c r="D93" s="11" t="s">
        <v>115</v>
      </c>
      <c r="E93" s="11" t="s">
        <v>256</v>
      </c>
      <c r="F93" s="11"/>
      <c r="G93" s="8">
        <f>G94</f>
        <v>14973.599999999999</v>
      </c>
      <c r="H93" s="8">
        <f>H94</f>
        <v>2521.6</v>
      </c>
      <c r="I93" s="8">
        <f>I94</f>
        <v>14647.6</v>
      </c>
      <c r="J93" s="8">
        <f>J94</f>
        <v>0</v>
      </c>
    </row>
    <row r="94" spans="1:10" ht="18.75">
      <c r="A94" s="33" t="s">
        <v>21</v>
      </c>
      <c r="B94" s="11" t="s">
        <v>312</v>
      </c>
      <c r="C94" s="11" t="s">
        <v>127</v>
      </c>
      <c r="D94" s="11" t="s">
        <v>115</v>
      </c>
      <c r="E94" s="11" t="s">
        <v>257</v>
      </c>
      <c r="F94" s="11"/>
      <c r="G94" s="8">
        <f>G95+G101+G105+G107+G99+G103</f>
        <v>14973.599999999999</v>
      </c>
      <c r="H94" s="8">
        <f>H95+H101+H105+H107+H99</f>
        <v>2521.6</v>
      </c>
      <c r="I94" s="8">
        <f>I95+I101+I105+I107+I99</f>
        <v>14647.6</v>
      </c>
      <c r="J94" s="8">
        <f>J95+J101+J105+J107+J99</f>
        <v>0</v>
      </c>
    </row>
    <row r="95" spans="1:10" ht="18.75">
      <c r="A95" s="33" t="s">
        <v>129</v>
      </c>
      <c r="B95" s="11" t="s">
        <v>312</v>
      </c>
      <c r="C95" s="11" t="s">
        <v>127</v>
      </c>
      <c r="D95" s="11" t="s">
        <v>115</v>
      </c>
      <c r="E95" s="11" t="s">
        <v>258</v>
      </c>
      <c r="F95" s="11"/>
      <c r="G95" s="8">
        <f>G96+G97+G98</f>
        <v>10041.5</v>
      </c>
      <c r="H95" s="8">
        <f>H96+H97+H98</f>
        <v>0</v>
      </c>
      <c r="I95" s="8">
        <f>I96+I97+I98</f>
        <v>10672.800000000001</v>
      </c>
      <c r="J95" s="8">
        <f>J96+J97+J98</f>
        <v>0</v>
      </c>
    </row>
    <row r="96" spans="1:10" ht="20.25">
      <c r="A96" s="33" t="s">
        <v>168</v>
      </c>
      <c r="B96" s="11" t="s">
        <v>312</v>
      </c>
      <c r="C96" s="11" t="s">
        <v>127</v>
      </c>
      <c r="D96" s="11" t="s">
        <v>115</v>
      </c>
      <c r="E96" s="11" t="s">
        <v>258</v>
      </c>
      <c r="F96" s="11" t="s">
        <v>144</v>
      </c>
      <c r="G96" s="58">
        <v>8372</v>
      </c>
      <c r="H96" s="12"/>
      <c r="I96" s="12">
        <v>9088.1</v>
      </c>
      <c r="J96" s="12"/>
    </row>
    <row r="97" spans="1:10" ht="37.5">
      <c r="A97" s="33" t="s">
        <v>86</v>
      </c>
      <c r="B97" s="11" t="s">
        <v>312</v>
      </c>
      <c r="C97" s="11" t="s">
        <v>127</v>
      </c>
      <c r="D97" s="11" t="s">
        <v>115</v>
      </c>
      <c r="E97" s="11" t="s">
        <v>258</v>
      </c>
      <c r="F97" s="11" t="s">
        <v>166</v>
      </c>
      <c r="G97" s="58">
        <v>1644.7</v>
      </c>
      <c r="H97" s="12"/>
      <c r="I97" s="12">
        <v>1547.1</v>
      </c>
      <c r="J97" s="12"/>
    </row>
    <row r="98" spans="1:10" ht="20.25">
      <c r="A98" s="33" t="s">
        <v>164</v>
      </c>
      <c r="B98" s="11" t="s">
        <v>312</v>
      </c>
      <c r="C98" s="11" t="s">
        <v>127</v>
      </c>
      <c r="D98" s="11" t="s">
        <v>115</v>
      </c>
      <c r="E98" s="11" t="s">
        <v>258</v>
      </c>
      <c r="F98" s="11" t="s">
        <v>165</v>
      </c>
      <c r="G98" s="58">
        <v>24.8</v>
      </c>
      <c r="H98" s="12"/>
      <c r="I98" s="12">
        <v>37.6</v>
      </c>
      <c r="J98" s="12"/>
    </row>
    <row r="99" spans="1:10" ht="56.25">
      <c r="A99" s="33" t="s">
        <v>551</v>
      </c>
      <c r="B99" s="11" t="s">
        <v>312</v>
      </c>
      <c r="C99" s="11" t="s">
        <v>127</v>
      </c>
      <c r="D99" s="11" t="s">
        <v>115</v>
      </c>
      <c r="E99" s="11" t="s">
        <v>552</v>
      </c>
      <c r="F99" s="11"/>
      <c r="G99" s="8">
        <f>G100</f>
        <v>104.3</v>
      </c>
      <c r="H99" s="12"/>
      <c r="I99" s="12"/>
      <c r="J99" s="12"/>
    </row>
    <row r="100" spans="1:10" ht="37.5">
      <c r="A100" s="33" t="s">
        <v>86</v>
      </c>
      <c r="B100" s="11" t="s">
        <v>312</v>
      </c>
      <c r="C100" s="11" t="s">
        <v>127</v>
      </c>
      <c r="D100" s="11" t="s">
        <v>115</v>
      </c>
      <c r="E100" s="11" t="s">
        <v>552</v>
      </c>
      <c r="F100" s="11" t="s">
        <v>166</v>
      </c>
      <c r="G100" s="8">
        <v>104.3</v>
      </c>
      <c r="H100" s="12"/>
      <c r="I100" s="12"/>
      <c r="J100" s="12"/>
    </row>
    <row r="101" spans="1:10" ht="56.25">
      <c r="A101" s="33" t="s">
        <v>411</v>
      </c>
      <c r="B101" s="11" t="s">
        <v>312</v>
      </c>
      <c r="C101" s="11" t="s">
        <v>127</v>
      </c>
      <c r="D101" s="11" t="s">
        <v>115</v>
      </c>
      <c r="E101" s="11" t="s">
        <v>418</v>
      </c>
      <c r="F101" s="11"/>
      <c r="G101" s="8">
        <f>G102</f>
        <v>2803.4</v>
      </c>
      <c r="H101" s="8">
        <f>H102</f>
        <v>0</v>
      </c>
      <c r="I101" s="8">
        <f>I102</f>
        <v>3732.4</v>
      </c>
      <c r="J101" s="8">
        <f>J102</f>
        <v>0</v>
      </c>
    </row>
    <row r="102" spans="1:10" ht="18.75">
      <c r="A102" s="33" t="s">
        <v>168</v>
      </c>
      <c r="B102" s="11" t="s">
        <v>312</v>
      </c>
      <c r="C102" s="11" t="s">
        <v>127</v>
      </c>
      <c r="D102" s="11" t="s">
        <v>115</v>
      </c>
      <c r="E102" s="11" t="s">
        <v>418</v>
      </c>
      <c r="F102" s="11" t="s">
        <v>144</v>
      </c>
      <c r="G102" s="8">
        <v>2803.4</v>
      </c>
      <c r="H102" s="12"/>
      <c r="I102" s="12">
        <v>3732.4</v>
      </c>
      <c r="J102" s="12"/>
    </row>
    <row r="103" spans="1:10" ht="56.25">
      <c r="A103" s="33" t="s">
        <v>587</v>
      </c>
      <c r="B103" s="11" t="s">
        <v>312</v>
      </c>
      <c r="C103" s="11" t="s">
        <v>127</v>
      </c>
      <c r="D103" s="11" t="s">
        <v>115</v>
      </c>
      <c r="E103" s="11" t="s">
        <v>588</v>
      </c>
      <c r="F103" s="11"/>
      <c r="G103" s="8">
        <f>G104</f>
        <v>50</v>
      </c>
      <c r="H103" s="12"/>
      <c r="I103" s="12"/>
      <c r="J103" s="12"/>
    </row>
    <row r="104" spans="1:10" ht="18.75">
      <c r="A104" s="33" t="s">
        <v>594</v>
      </c>
      <c r="B104" s="11" t="s">
        <v>312</v>
      </c>
      <c r="C104" s="11" t="s">
        <v>127</v>
      </c>
      <c r="D104" s="11" t="s">
        <v>115</v>
      </c>
      <c r="E104" s="11" t="s">
        <v>588</v>
      </c>
      <c r="F104" s="11" t="s">
        <v>593</v>
      </c>
      <c r="G104" s="8">
        <v>50</v>
      </c>
      <c r="H104" s="12"/>
      <c r="I104" s="12"/>
      <c r="J104" s="12"/>
    </row>
    <row r="105" spans="1:10" ht="18.75">
      <c r="A105" s="36" t="s">
        <v>388</v>
      </c>
      <c r="B105" s="11" t="s">
        <v>312</v>
      </c>
      <c r="C105" s="11" t="s">
        <v>127</v>
      </c>
      <c r="D105" s="11" t="s">
        <v>115</v>
      </c>
      <c r="E105" s="11" t="s">
        <v>387</v>
      </c>
      <c r="F105" s="11"/>
      <c r="G105" s="8">
        <f>G106</f>
        <v>340</v>
      </c>
      <c r="H105" s="8">
        <f>H106</f>
        <v>340</v>
      </c>
      <c r="I105" s="8">
        <f>I106</f>
        <v>0</v>
      </c>
      <c r="J105" s="8">
        <f>J106</f>
        <v>0</v>
      </c>
    </row>
    <row r="106" spans="1:10" ht="37.5">
      <c r="A106" s="33" t="s">
        <v>86</v>
      </c>
      <c r="B106" s="11" t="s">
        <v>312</v>
      </c>
      <c r="C106" s="11" t="s">
        <v>127</v>
      </c>
      <c r="D106" s="11" t="s">
        <v>115</v>
      </c>
      <c r="E106" s="11" t="s">
        <v>387</v>
      </c>
      <c r="F106" s="11" t="s">
        <v>166</v>
      </c>
      <c r="G106" s="8">
        <v>340</v>
      </c>
      <c r="H106" s="12">
        <v>340</v>
      </c>
      <c r="I106" s="12"/>
      <c r="J106" s="12"/>
    </row>
    <row r="107" spans="1:10" ht="37.5">
      <c r="A107" s="33" t="s">
        <v>458</v>
      </c>
      <c r="B107" s="11" t="s">
        <v>312</v>
      </c>
      <c r="C107" s="11" t="s">
        <v>127</v>
      </c>
      <c r="D107" s="11" t="s">
        <v>115</v>
      </c>
      <c r="E107" s="11" t="s">
        <v>470</v>
      </c>
      <c r="F107" s="11"/>
      <c r="G107" s="8">
        <f>G108</f>
        <v>1634.4</v>
      </c>
      <c r="H107" s="8">
        <f>H108</f>
        <v>2181.6</v>
      </c>
      <c r="I107" s="8">
        <f>I108</f>
        <v>242.4</v>
      </c>
      <c r="J107" s="8">
        <f>J108</f>
        <v>0</v>
      </c>
    </row>
    <row r="108" spans="1:10" ht="37.5">
      <c r="A108" s="33" t="s">
        <v>86</v>
      </c>
      <c r="B108" s="11" t="s">
        <v>312</v>
      </c>
      <c r="C108" s="11" t="s">
        <v>127</v>
      </c>
      <c r="D108" s="11" t="s">
        <v>115</v>
      </c>
      <c r="E108" s="11" t="s">
        <v>471</v>
      </c>
      <c r="F108" s="11" t="s">
        <v>166</v>
      </c>
      <c r="G108" s="8">
        <v>1634.4</v>
      </c>
      <c r="H108" s="54">
        <v>2181.6</v>
      </c>
      <c r="I108" s="54">
        <v>242.4</v>
      </c>
      <c r="J108" s="54"/>
    </row>
    <row r="109" spans="1:10" ht="37.5">
      <c r="A109" s="33" t="s">
        <v>375</v>
      </c>
      <c r="B109" s="11" t="s">
        <v>312</v>
      </c>
      <c r="C109" s="11" t="s">
        <v>127</v>
      </c>
      <c r="D109" s="11" t="s">
        <v>115</v>
      </c>
      <c r="E109" s="11" t="s">
        <v>259</v>
      </c>
      <c r="F109" s="11"/>
      <c r="G109" s="8">
        <f>G110</f>
        <v>3086.2</v>
      </c>
      <c r="H109" s="8">
        <f>H110</f>
        <v>0</v>
      </c>
      <c r="I109" s="8">
        <f>I110</f>
        <v>3442.7000000000003</v>
      </c>
      <c r="J109" s="8">
        <f>J110</f>
        <v>0</v>
      </c>
    </row>
    <row r="110" spans="1:10" ht="37.5">
      <c r="A110" s="33" t="s">
        <v>344</v>
      </c>
      <c r="B110" s="11" t="s">
        <v>312</v>
      </c>
      <c r="C110" s="11" t="s">
        <v>127</v>
      </c>
      <c r="D110" s="11" t="s">
        <v>115</v>
      </c>
      <c r="E110" s="11" t="s">
        <v>260</v>
      </c>
      <c r="F110" s="11"/>
      <c r="G110" s="8">
        <f>G111+G113</f>
        <v>3086.2</v>
      </c>
      <c r="H110" s="8">
        <f>H111+H113</f>
        <v>0</v>
      </c>
      <c r="I110" s="8">
        <f>I111+I113</f>
        <v>3442.7000000000003</v>
      </c>
      <c r="J110" s="8">
        <f>J111+J113</f>
        <v>0</v>
      </c>
    </row>
    <row r="111" spans="1:10" ht="18.75">
      <c r="A111" s="33" t="s">
        <v>343</v>
      </c>
      <c r="B111" s="11" t="s">
        <v>312</v>
      </c>
      <c r="C111" s="11" t="s">
        <v>127</v>
      </c>
      <c r="D111" s="11" t="s">
        <v>115</v>
      </c>
      <c r="E111" s="11" t="s">
        <v>342</v>
      </c>
      <c r="F111" s="11"/>
      <c r="G111" s="8">
        <f>G112</f>
        <v>2475.7</v>
      </c>
      <c r="H111" s="8">
        <f>H112</f>
        <v>0</v>
      </c>
      <c r="I111" s="8">
        <f>I112</f>
        <v>2650.8</v>
      </c>
      <c r="J111" s="8">
        <f>J112</f>
        <v>0</v>
      </c>
    </row>
    <row r="112" spans="1:10" ht="18.75">
      <c r="A112" s="33" t="s">
        <v>177</v>
      </c>
      <c r="B112" s="11" t="s">
        <v>312</v>
      </c>
      <c r="C112" s="11" t="s">
        <v>127</v>
      </c>
      <c r="D112" s="11" t="s">
        <v>115</v>
      </c>
      <c r="E112" s="11" t="s">
        <v>342</v>
      </c>
      <c r="F112" s="11" t="s">
        <v>176</v>
      </c>
      <c r="G112" s="8">
        <v>2475.7</v>
      </c>
      <c r="H112" s="12"/>
      <c r="I112" s="12">
        <v>2650.8</v>
      </c>
      <c r="J112" s="12"/>
    </row>
    <row r="113" spans="1:10" ht="56.25">
      <c r="A113" s="33" t="s">
        <v>411</v>
      </c>
      <c r="B113" s="11" t="s">
        <v>312</v>
      </c>
      <c r="C113" s="11" t="s">
        <v>127</v>
      </c>
      <c r="D113" s="11" t="s">
        <v>115</v>
      </c>
      <c r="E113" s="11" t="s">
        <v>419</v>
      </c>
      <c r="F113" s="11"/>
      <c r="G113" s="8">
        <f>G114</f>
        <v>610.5</v>
      </c>
      <c r="H113" s="8">
        <f>H114</f>
        <v>0</v>
      </c>
      <c r="I113" s="8">
        <f>I114</f>
        <v>791.9</v>
      </c>
      <c r="J113" s="8">
        <f>J114</f>
        <v>0</v>
      </c>
    </row>
    <row r="114" spans="1:10" ht="18.75">
      <c r="A114" s="33" t="s">
        <v>177</v>
      </c>
      <c r="B114" s="11" t="s">
        <v>312</v>
      </c>
      <c r="C114" s="11" t="s">
        <v>127</v>
      </c>
      <c r="D114" s="11" t="s">
        <v>115</v>
      </c>
      <c r="E114" s="11" t="s">
        <v>419</v>
      </c>
      <c r="F114" s="11" t="s">
        <v>176</v>
      </c>
      <c r="G114" s="8">
        <v>610.5</v>
      </c>
      <c r="H114" s="12"/>
      <c r="I114" s="12">
        <v>791.9</v>
      </c>
      <c r="J114" s="12"/>
    </row>
    <row r="115" spans="1:10" ht="18.75">
      <c r="A115" s="33" t="s">
        <v>153</v>
      </c>
      <c r="B115" s="11" t="s">
        <v>312</v>
      </c>
      <c r="C115" s="11" t="s">
        <v>127</v>
      </c>
      <c r="D115" s="11" t="s">
        <v>116</v>
      </c>
      <c r="E115" s="11"/>
      <c r="F115" s="11"/>
      <c r="G115" s="8">
        <f>G116+G126</f>
        <v>1126.8000000000002</v>
      </c>
      <c r="H115" s="8" t="e">
        <f>H116+H126</f>
        <v>#REF!</v>
      </c>
      <c r="I115" s="8" t="e">
        <f>I116+I126</f>
        <v>#REF!</v>
      </c>
      <c r="J115" s="8" t="e">
        <f>J116+J126</f>
        <v>#REF!</v>
      </c>
    </row>
    <row r="116" spans="1:10" ht="37.5">
      <c r="A116" s="33" t="s">
        <v>609</v>
      </c>
      <c r="B116" s="11" t="s">
        <v>312</v>
      </c>
      <c r="C116" s="11" t="s">
        <v>127</v>
      </c>
      <c r="D116" s="11" t="s">
        <v>116</v>
      </c>
      <c r="E116" s="11" t="s">
        <v>249</v>
      </c>
      <c r="F116" s="11"/>
      <c r="G116" s="8">
        <f aca="true" t="shared" si="7" ref="G116:J117">G117</f>
        <v>1122.8000000000002</v>
      </c>
      <c r="H116" s="8" t="e">
        <f t="shared" si="7"/>
        <v>#REF!</v>
      </c>
      <c r="I116" s="8" t="e">
        <f t="shared" si="7"/>
        <v>#REF!</v>
      </c>
      <c r="J116" s="8" t="e">
        <f t="shared" si="7"/>
        <v>#REF!</v>
      </c>
    </row>
    <row r="117" spans="1:10" ht="37.5">
      <c r="A117" s="33" t="s">
        <v>209</v>
      </c>
      <c r="B117" s="11" t="s">
        <v>312</v>
      </c>
      <c r="C117" s="11" t="s">
        <v>127</v>
      </c>
      <c r="D117" s="11" t="s">
        <v>116</v>
      </c>
      <c r="E117" s="11" t="s">
        <v>339</v>
      </c>
      <c r="F117" s="11"/>
      <c r="G117" s="8">
        <f t="shared" si="7"/>
        <v>1122.8000000000002</v>
      </c>
      <c r="H117" s="8" t="e">
        <f t="shared" si="7"/>
        <v>#REF!</v>
      </c>
      <c r="I117" s="8" t="e">
        <f t="shared" si="7"/>
        <v>#REF!</v>
      </c>
      <c r="J117" s="8" t="e">
        <f t="shared" si="7"/>
        <v>#REF!</v>
      </c>
    </row>
    <row r="118" spans="1:10" ht="56.25">
      <c r="A118" s="33" t="s">
        <v>311</v>
      </c>
      <c r="B118" s="11" t="s">
        <v>312</v>
      </c>
      <c r="C118" s="11" t="s">
        <v>127</v>
      </c>
      <c r="D118" s="11" t="s">
        <v>116</v>
      </c>
      <c r="E118" s="11" t="s">
        <v>340</v>
      </c>
      <c r="F118" s="11"/>
      <c r="G118" s="8">
        <f>G119+G124+G122</f>
        <v>1122.8000000000002</v>
      </c>
      <c r="H118" s="8" t="e">
        <f>H119+H124+H122</f>
        <v>#REF!</v>
      </c>
      <c r="I118" s="8" t="e">
        <f>I119+I124+I122</f>
        <v>#REF!</v>
      </c>
      <c r="J118" s="8" t="e">
        <f>J119+J124+J122</f>
        <v>#REF!</v>
      </c>
    </row>
    <row r="119" spans="1:10" ht="37.5">
      <c r="A119" s="33" t="s">
        <v>175</v>
      </c>
      <c r="B119" s="11" t="s">
        <v>312</v>
      </c>
      <c r="C119" s="11" t="s">
        <v>127</v>
      </c>
      <c r="D119" s="11" t="s">
        <v>116</v>
      </c>
      <c r="E119" s="11" t="s">
        <v>341</v>
      </c>
      <c r="F119" s="11"/>
      <c r="G119" s="8">
        <f>G120+G121</f>
        <v>835.8000000000001</v>
      </c>
      <c r="H119" s="8" t="e">
        <f>H120+H121+#REF!</f>
        <v>#REF!</v>
      </c>
      <c r="I119" s="8" t="e">
        <f>I120+I121+#REF!</f>
        <v>#REF!</v>
      </c>
      <c r="J119" s="8" t="e">
        <f>J120+J121+#REF!</f>
        <v>#REF!</v>
      </c>
    </row>
    <row r="120" spans="1:10" ht="37.5">
      <c r="A120" s="33" t="s">
        <v>162</v>
      </c>
      <c r="B120" s="11" t="s">
        <v>312</v>
      </c>
      <c r="C120" s="11" t="s">
        <v>127</v>
      </c>
      <c r="D120" s="11" t="s">
        <v>116</v>
      </c>
      <c r="E120" s="11" t="s">
        <v>341</v>
      </c>
      <c r="F120" s="11" t="s">
        <v>163</v>
      </c>
      <c r="G120" s="8">
        <v>789.2</v>
      </c>
      <c r="H120" s="12"/>
      <c r="I120" s="8">
        <v>876.8</v>
      </c>
      <c r="J120" s="12"/>
    </row>
    <row r="121" spans="1:10" ht="37.5">
      <c r="A121" s="33" t="s">
        <v>86</v>
      </c>
      <c r="B121" s="11" t="s">
        <v>312</v>
      </c>
      <c r="C121" s="11" t="s">
        <v>127</v>
      </c>
      <c r="D121" s="11" t="s">
        <v>116</v>
      </c>
      <c r="E121" s="11" t="s">
        <v>341</v>
      </c>
      <c r="F121" s="11" t="s">
        <v>166</v>
      </c>
      <c r="G121" s="8">
        <v>46.6</v>
      </c>
      <c r="H121" s="12"/>
      <c r="I121" s="8">
        <v>55.7</v>
      </c>
      <c r="J121" s="12"/>
    </row>
    <row r="122" spans="1:10" ht="159.75" customHeight="1">
      <c r="A122" s="40" t="s">
        <v>616</v>
      </c>
      <c r="B122" s="11" t="s">
        <v>312</v>
      </c>
      <c r="C122" s="11" t="s">
        <v>127</v>
      </c>
      <c r="D122" s="11" t="s">
        <v>116</v>
      </c>
      <c r="E122" s="11" t="s">
        <v>619</v>
      </c>
      <c r="F122" s="11"/>
      <c r="G122" s="8">
        <f>G123</f>
        <v>32.5</v>
      </c>
      <c r="H122" s="12"/>
      <c r="I122" s="8"/>
      <c r="J122" s="12"/>
    </row>
    <row r="123" spans="1:10" ht="37.5">
      <c r="A123" s="33" t="s">
        <v>162</v>
      </c>
      <c r="B123" s="11" t="s">
        <v>312</v>
      </c>
      <c r="C123" s="11" t="s">
        <v>127</v>
      </c>
      <c r="D123" s="11" t="s">
        <v>116</v>
      </c>
      <c r="E123" s="11" t="s">
        <v>619</v>
      </c>
      <c r="F123" s="11" t="s">
        <v>163</v>
      </c>
      <c r="G123" s="58">
        <v>32.5</v>
      </c>
      <c r="H123" s="12"/>
      <c r="I123" s="8"/>
      <c r="J123" s="12"/>
    </row>
    <row r="124" spans="1:10" ht="56.25">
      <c r="A124" s="33" t="s">
        <v>411</v>
      </c>
      <c r="B124" s="11" t="s">
        <v>312</v>
      </c>
      <c r="C124" s="11" t="s">
        <v>127</v>
      </c>
      <c r="D124" s="11" t="s">
        <v>116</v>
      </c>
      <c r="E124" s="11" t="s">
        <v>423</v>
      </c>
      <c r="F124" s="11"/>
      <c r="G124" s="8">
        <f>G125</f>
        <v>254.5</v>
      </c>
      <c r="H124" s="8">
        <f>H125</f>
        <v>0</v>
      </c>
      <c r="I124" s="8">
        <f>I125</f>
        <v>31</v>
      </c>
      <c r="J124" s="8">
        <f>J125</f>
        <v>0</v>
      </c>
    </row>
    <row r="125" spans="1:10" ht="37.5">
      <c r="A125" s="33" t="s">
        <v>162</v>
      </c>
      <c r="B125" s="11" t="s">
        <v>312</v>
      </c>
      <c r="C125" s="11" t="s">
        <v>127</v>
      </c>
      <c r="D125" s="11" t="s">
        <v>116</v>
      </c>
      <c r="E125" s="11" t="s">
        <v>423</v>
      </c>
      <c r="F125" s="11" t="s">
        <v>163</v>
      </c>
      <c r="G125" s="8">
        <v>254.5</v>
      </c>
      <c r="H125" s="12"/>
      <c r="I125" s="12">
        <v>31</v>
      </c>
      <c r="J125" s="12"/>
    </row>
    <row r="126" spans="1:10" ht="56.25">
      <c r="A126" s="33" t="s">
        <v>493</v>
      </c>
      <c r="B126" s="11" t="s">
        <v>312</v>
      </c>
      <c r="C126" s="11" t="s">
        <v>127</v>
      </c>
      <c r="D126" s="11" t="s">
        <v>116</v>
      </c>
      <c r="E126" s="11" t="s">
        <v>232</v>
      </c>
      <c r="F126" s="11"/>
      <c r="G126" s="8">
        <f>G127</f>
        <v>4</v>
      </c>
      <c r="H126" s="8">
        <f>H127</f>
        <v>0</v>
      </c>
      <c r="I126" s="8">
        <f>I127</f>
        <v>7</v>
      </c>
      <c r="J126" s="8">
        <f>J127</f>
        <v>0</v>
      </c>
    </row>
    <row r="127" spans="1:10" ht="56.25">
      <c r="A127" s="33" t="s">
        <v>334</v>
      </c>
      <c r="B127" s="11" t="s">
        <v>312</v>
      </c>
      <c r="C127" s="11" t="s">
        <v>127</v>
      </c>
      <c r="D127" s="11" t="s">
        <v>116</v>
      </c>
      <c r="E127" s="11" t="s">
        <v>61</v>
      </c>
      <c r="F127" s="11"/>
      <c r="G127" s="8">
        <f>G128</f>
        <v>4</v>
      </c>
      <c r="H127" s="8">
        <f aca="true" t="shared" si="8" ref="H127:J129">H128</f>
        <v>0</v>
      </c>
      <c r="I127" s="8">
        <f t="shared" si="8"/>
        <v>7</v>
      </c>
      <c r="J127" s="8">
        <f t="shared" si="8"/>
        <v>0</v>
      </c>
    </row>
    <row r="128" spans="1:10" ht="56.25">
      <c r="A128" s="33" t="s">
        <v>301</v>
      </c>
      <c r="B128" s="11" t="s">
        <v>312</v>
      </c>
      <c r="C128" s="11" t="s">
        <v>127</v>
      </c>
      <c r="D128" s="11" t="s">
        <v>116</v>
      </c>
      <c r="E128" s="11" t="s">
        <v>492</v>
      </c>
      <c r="F128" s="11"/>
      <c r="G128" s="8">
        <f>G129</f>
        <v>4</v>
      </c>
      <c r="H128" s="8">
        <f t="shared" si="8"/>
        <v>0</v>
      </c>
      <c r="I128" s="8">
        <f t="shared" si="8"/>
        <v>7</v>
      </c>
      <c r="J128" s="8">
        <f t="shared" si="8"/>
        <v>0</v>
      </c>
    </row>
    <row r="129" spans="1:10" ht="37.5">
      <c r="A129" s="33" t="s">
        <v>345</v>
      </c>
      <c r="B129" s="11" t="s">
        <v>312</v>
      </c>
      <c r="C129" s="11" t="s">
        <v>127</v>
      </c>
      <c r="D129" s="11" t="s">
        <v>116</v>
      </c>
      <c r="E129" s="11" t="s">
        <v>491</v>
      </c>
      <c r="F129" s="11"/>
      <c r="G129" s="8">
        <f>G130</f>
        <v>4</v>
      </c>
      <c r="H129" s="8">
        <f t="shared" si="8"/>
        <v>0</v>
      </c>
      <c r="I129" s="8">
        <f t="shared" si="8"/>
        <v>7</v>
      </c>
      <c r="J129" s="8">
        <f t="shared" si="8"/>
        <v>0</v>
      </c>
    </row>
    <row r="130" spans="1:10" ht="37.5">
      <c r="A130" s="33" t="s">
        <v>86</v>
      </c>
      <c r="B130" s="11" t="s">
        <v>312</v>
      </c>
      <c r="C130" s="11" t="s">
        <v>127</v>
      </c>
      <c r="D130" s="11" t="s">
        <v>116</v>
      </c>
      <c r="E130" s="11" t="s">
        <v>491</v>
      </c>
      <c r="F130" s="11" t="s">
        <v>166</v>
      </c>
      <c r="G130" s="8">
        <v>4</v>
      </c>
      <c r="H130" s="8"/>
      <c r="I130" s="8">
        <v>7</v>
      </c>
      <c r="J130" s="8"/>
    </row>
    <row r="131" spans="1:10" ht="18.75">
      <c r="A131" s="33" t="s">
        <v>131</v>
      </c>
      <c r="B131" s="11" t="s">
        <v>312</v>
      </c>
      <c r="C131" s="11" t="s">
        <v>120</v>
      </c>
      <c r="D131" s="11" t="s">
        <v>363</v>
      </c>
      <c r="E131" s="11"/>
      <c r="F131" s="11"/>
      <c r="G131" s="8">
        <f>G132</f>
        <v>230.9</v>
      </c>
      <c r="H131" s="8">
        <f>H132</f>
        <v>0</v>
      </c>
      <c r="I131" s="8">
        <f>I132</f>
        <v>215</v>
      </c>
      <c r="J131" s="8">
        <f>J132</f>
        <v>0</v>
      </c>
    </row>
    <row r="132" spans="1:10" ht="18.75">
      <c r="A132" s="33" t="s">
        <v>132</v>
      </c>
      <c r="B132" s="11" t="s">
        <v>312</v>
      </c>
      <c r="C132" s="11" t="s">
        <v>120</v>
      </c>
      <c r="D132" s="11" t="s">
        <v>117</v>
      </c>
      <c r="E132" s="11"/>
      <c r="F132" s="11"/>
      <c r="G132" s="8">
        <f>G136</f>
        <v>230.9</v>
      </c>
      <c r="H132" s="8">
        <f>H136</f>
        <v>0</v>
      </c>
      <c r="I132" s="8">
        <f>I136</f>
        <v>215</v>
      </c>
      <c r="J132" s="8">
        <f>J136</f>
        <v>0</v>
      </c>
    </row>
    <row r="133" spans="1:10" ht="37.5">
      <c r="A133" s="33" t="s">
        <v>479</v>
      </c>
      <c r="B133" s="11" t="s">
        <v>312</v>
      </c>
      <c r="C133" s="11" t="s">
        <v>120</v>
      </c>
      <c r="D133" s="11" t="s">
        <v>117</v>
      </c>
      <c r="E133" s="11" t="s">
        <v>9</v>
      </c>
      <c r="F133" s="11"/>
      <c r="G133" s="8">
        <f>G134</f>
        <v>230.9</v>
      </c>
      <c r="H133" s="8">
        <f>H134</f>
        <v>0</v>
      </c>
      <c r="I133" s="8">
        <f>I134</f>
        <v>215</v>
      </c>
      <c r="J133" s="8">
        <f>J134</f>
        <v>0</v>
      </c>
    </row>
    <row r="134" spans="1:10" ht="37.5">
      <c r="A134" s="33" t="s">
        <v>36</v>
      </c>
      <c r="B134" s="11" t="s">
        <v>312</v>
      </c>
      <c r="C134" s="11" t="s">
        <v>120</v>
      </c>
      <c r="D134" s="11" t="s">
        <v>117</v>
      </c>
      <c r="E134" s="11" t="s">
        <v>37</v>
      </c>
      <c r="F134" s="11"/>
      <c r="G134" s="8">
        <f>G135</f>
        <v>230.9</v>
      </c>
      <c r="H134" s="8">
        <f aca="true" t="shared" si="9" ref="H134:J135">H135</f>
        <v>0</v>
      </c>
      <c r="I134" s="8">
        <f t="shared" si="9"/>
        <v>215</v>
      </c>
      <c r="J134" s="8">
        <f t="shared" si="9"/>
        <v>0</v>
      </c>
    </row>
    <row r="135" spans="1:10" ht="44.25" customHeight="1">
      <c r="A135" s="33" t="s">
        <v>24</v>
      </c>
      <c r="B135" s="11" t="s">
        <v>312</v>
      </c>
      <c r="C135" s="11" t="s">
        <v>120</v>
      </c>
      <c r="D135" s="11" t="s">
        <v>117</v>
      </c>
      <c r="E135" s="11" t="s">
        <v>39</v>
      </c>
      <c r="F135" s="11"/>
      <c r="G135" s="8">
        <f>G136</f>
        <v>230.9</v>
      </c>
      <c r="H135" s="8">
        <f t="shared" si="9"/>
        <v>0</v>
      </c>
      <c r="I135" s="8">
        <f t="shared" si="9"/>
        <v>215</v>
      </c>
      <c r="J135" s="8">
        <f t="shared" si="9"/>
        <v>0</v>
      </c>
    </row>
    <row r="136" spans="1:10" ht="73.5" customHeight="1">
      <c r="A136" s="33" t="s">
        <v>315</v>
      </c>
      <c r="B136" s="11" t="s">
        <v>312</v>
      </c>
      <c r="C136" s="11" t="s">
        <v>120</v>
      </c>
      <c r="D136" s="11" t="s">
        <v>117</v>
      </c>
      <c r="E136" s="11" t="s">
        <v>38</v>
      </c>
      <c r="F136" s="11"/>
      <c r="G136" s="8">
        <f>G137+G138</f>
        <v>230.9</v>
      </c>
      <c r="H136" s="8">
        <f>H137+H138</f>
        <v>0</v>
      </c>
      <c r="I136" s="8">
        <f>I137+I138</f>
        <v>215</v>
      </c>
      <c r="J136" s="8">
        <f>J137+J138</f>
        <v>0</v>
      </c>
    </row>
    <row r="137" spans="1:10" ht="37.5">
      <c r="A137" s="33" t="s">
        <v>86</v>
      </c>
      <c r="B137" s="11" t="s">
        <v>312</v>
      </c>
      <c r="C137" s="18">
        <v>10</v>
      </c>
      <c r="D137" s="11" t="s">
        <v>117</v>
      </c>
      <c r="E137" s="11" t="s">
        <v>38</v>
      </c>
      <c r="F137" s="11" t="s">
        <v>166</v>
      </c>
      <c r="G137" s="8">
        <v>5.9</v>
      </c>
      <c r="H137" s="8"/>
      <c r="I137" s="8">
        <v>2.7</v>
      </c>
      <c r="J137" s="8"/>
    </row>
    <row r="138" spans="1:10" ht="37.5">
      <c r="A138" s="33" t="s">
        <v>206</v>
      </c>
      <c r="B138" s="11" t="s">
        <v>312</v>
      </c>
      <c r="C138" s="18">
        <v>10</v>
      </c>
      <c r="D138" s="11" t="s">
        <v>117</v>
      </c>
      <c r="E138" s="11" t="s">
        <v>38</v>
      </c>
      <c r="F138" s="11" t="s">
        <v>205</v>
      </c>
      <c r="G138" s="8">
        <v>225</v>
      </c>
      <c r="H138" s="8"/>
      <c r="I138" s="8">
        <v>212.3</v>
      </c>
      <c r="J138" s="8"/>
    </row>
    <row r="139" spans="1:10" ht="37.5">
      <c r="A139" s="34" t="s">
        <v>303</v>
      </c>
      <c r="B139" s="61">
        <v>115</v>
      </c>
      <c r="C139" s="9"/>
      <c r="D139" s="9"/>
      <c r="E139" s="9"/>
      <c r="F139" s="9"/>
      <c r="G139" s="10">
        <f>G140+G299+G314</f>
        <v>455182.20000000007</v>
      </c>
      <c r="H139" s="10" t="e">
        <f>H140+H299+H314</f>
        <v>#REF!</v>
      </c>
      <c r="I139" s="10" t="e">
        <f>I140+I299+I314</f>
        <v>#REF!</v>
      </c>
      <c r="J139" s="10" t="e">
        <f>J140+J299+J314</f>
        <v>#REF!</v>
      </c>
    </row>
    <row r="140" spans="1:10" ht="18.75">
      <c r="A140" s="33" t="s">
        <v>124</v>
      </c>
      <c r="B140" s="18">
        <v>115</v>
      </c>
      <c r="C140" s="11" t="s">
        <v>123</v>
      </c>
      <c r="D140" s="11" t="s">
        <v>363</v>
      </c>
      <c r="E140" s="11"/>
      <c r="F140" s="11"/>
      <c r="G140" s="8">
        <f>G141+G166+G218+G239+G264</f>
        <v>446423.80000000005</v>
      </c>
      <c r="H140" s="8" t="e">
        <f>H141+H166+H218+H239+H264</f>
        <v>#REF!</v>
      </c>
      <c r="I140" s="8" t="e">
        <f>I141+I166+I218+I239+I264</f>
        <v>#REF!</v>
      </c>
      <c r="J140" s="8" t="e">
        <f>J141+J166+J218+J239+J264</f>
        <v>#REF!</v>
      </c>
    </row>
    <row r="141" spans="1:10" ht="18.75">
      <c r="A141" s="33" t="s">
        <v>125</v>
      </c>
      <c r="B141" s="18">
        <v>115</v>
      </c>
      <c r="C141" s="11" t="s">
        <v>123</v>
      </c>
      <c r="D141" s="11" t="s">
        <v>115</v>
      </c>
      <c r="E141" s="18"/>
      <c r="F141" s="11"/>
      <c r="G141" s="8">
        <f>G147+G142</f>
        <v>136979.9</v>
      </c>
      <c r="H141" s="8">
        <f>H147</f>
        <v>106006.70000000001</v>
      </c>
      <c r="I141" s="8">
        <f>I147</f>
        <v>32475.1</v>
      </c>
      <c r="J141" s="8">
        <f>J147</f>
        <v>0</v>
      </c>
    </row>
    <row r="142" spans="1:10" ht="56.25">
      <c r="A142" s="33" t="s">
        <v>425</v>
      </c>
      <c r="B142" s="18">
        <v>115</v>
      </c>
      <c r="C142" s="11" t="s">
        <v>123</v>
      </c>
      <c r="D142" s="11" t="s">
        <v>115</v>
      </c>
      <c r="E142" s="11" t="s">
        <v>238</v>
      </c>
      <c r="F142" s="9"/>
      <c r="G142" s="8">
        <f>G143</f>
        <v>96</v>
      </c>
      <c r="H142" s="8"/>
      <c r="I142" s="8"/>
      <c r="J142" s="8"/>
    </row>
    <row r="143" spans="1:10" ht="37.5">
      <c r="A143" s="33" t="s">
        <v>426</v>
      </c>
      <c r="B143" s="18">
        <v>115</v>
      </c>
      <c r="C143" s="11" t="s">
        <v>123</v>
      </c>
      <c r="D143" s="11" t="s">
        <v>115</v>
      </c>
      <c r="E143" s="11" t="s">
        <v>239</v>
      </c>
      <c r="F143" s="9"/>
      <c r="G143" s="8">
        <f>G144</f>
        <v>96</v>
      </c>
      <c r="H143" s="8"/>
      <c r="I143" s="8"/>
      <c r="J143" s="8"/>
    </row>
    <row r="144" spans="1:10" ht="37.5">
      <c r="A144" s="33" t="s">
        <v>348</v>
      </c>
      <c r="B144" s="18">
        <v>115</v>
      </c>
      <c r="C144" s="11" t="s">
        <v>123</v>
      </c>
      <c r="D144" s="11" t="s">
        <v>115</v>
      </c>
      <c r="E144" s="11" t="s">
        <v>349</v>
      </c>
      <c r="F144" s="9"/>
      <c r="G144" s="8">
        <f>G145</f>
        <v>96</v>
      </c>
      <c r="H144" s="8"/>
      <c r="I144" s="8"/>
      <c r="J144" s="8"/>
    </row>
    <row r="145" spans="1:10" ht="18.75">
      <c r="A145" s="33" t="s">
        <v>208</v>
      </c>
      <c r="B145" s="18">
        <v>115</v>
      </c>
      <c r="C145" s="11" t="s">
        <v>123</v>
      </c>
      <c r="D145" s="11" t="s">
        <v>115</v>
      </c>
      <c r="E145" s="11" t="s">
        <v>350</v>
      </c>
      <c r="F145" s="9"/>
      <c r="G145" s="8">
        <f>G146</f>
        <v>96</v>
      </c>
      <c r="H145" s="8"/>
      <c r="I145" s="8"/>
      <c r="J145" s="8"/>
    </row>
    <row r="146" spans="1:10" ht="18.75">
      <c r="A146" s="33" t="s">
        <v>177</v>
      </c>
      <c r="B146" s="18">
        <v>115</v>
      </c>
      <c r="C146" s="11" t="s">
        <v>123</v>
      </c>
      <c r="D146" s="11" t="s">
        <v>115</v>
      </c>
      <c r="E146" s="11" t="s">
        <v>350</v>
      </c>
      <c r="F146" s="11" t="s">
        <v>176</v>
      </c>
      <c r="G146" s="8">
        <v>96</v>
      </c>
      <c r="H146" s="8"/>
      <c r="I146" s="8"/>
      <c r="J146" s="8"/>
    </row>
    <row r="147" spans="1:10" ht="37.5">
      <c r="A147" s="33" t="s">
        <v>454</v>
      </c>
      <c r="B147" s="18">
        <v>115</v>
      </c>
      <c r="C147" s="11" t="s">
        <v>123</v>
      </c>
      <c r="D147" s="11" t="s">
        <v>115</v>
      </c>
      <c r="E147" s="18" t="s">
        <v>269</v>
      </c>
      <c r="F147" s="11"/>
      <c r="G147" s="8">
        <f>G148</f>
        <v>136883.9</v>
      </c>
      <c r="H147" s="8">
        <f>H148</f>
        <v>106006.70000000001</v>
      </c>
      <c r="I147" s="8">
        <f>I148</f>
        <v>32475.1</v>
      </c>
      <c r="J147" s="8">
        <f>J148</f>
        <v>0</v>
      </c>
    </row>
    <row r="148" spans="1:10" ht="18.75">
      <c r="A148" s="33" t="s">
        <v>181</v>
      </c>
      <c r="B148" s="18">
        <v>115</v>
      </c>
      <c r="C148" s="11" t="s">
        <v>123</v>
      </c>
      <c r="D148" s="11" t="s">
        <v>115</v>
      </c>
      <c r="E148" s="18" t="s">
        <v>275</v>
      </c>
      <c r="F148" s="11"/>
      <c r="G148" s="8">
        <f>G149+G163+G156</f>
        <v>136883.9</v>
      </c>
      <c r="H148" s="8">
        <f>H149+H163+H156</f>
        <v>106006.70000000001</v>
      </c>
      <c r="I148" s="8">
        <f>I149+I163+I156</f>
        <v>32475.1</v>
      </c>
      <c r="J148" s="8">
        <f>J149+J163+J156</f>
        <v>0</v>
      </c>
    </row>
    <row r="149" spans="1:10" ht="56.25">
      <c r="A149" s="33" t="s">
        <v>280</v>
      </c>
      <c r="B149" s="18">
        <v>115</v>
      </c>
      <c r="C149" s="11" t="s">
        <v>123</v>
      </c>
      <c r="D149" s="11" t="s">
        <v>115</v>
      </c>
      <c r="E149" s="18" t="s">
        <v>276</v>
      </c>
      <c r="F149" s="11"/>
      <c r="G149" s="8">
        <f>G150+G152+G154</f>
        <v>125976</v>
      </c>
      <c r="H149" s="8">
        <f>H150+H154+H152</f>
        <v>105863.1</v>
      </c>
      <c r="I149" s="8">
        <f>I150+I154+I152</f>
        <v>32475.1</v>
      </c>
      <c r="J149" s="8">
        <f>J150+J154+J152</f>
        <v>0</v>
      </c>
    </row>
    <row r="150" spans="1:10" ht="18.75">
      <c r="A150" s="33" t="s">
        <v>126</v>
      </c>
      <c r="B150" s="18">
        <v>115</v>
      </c>
      <c r="C150" s="11" t="s">
        <v>123</v>
      </c>
      <c r="D150" s="11" t="s">
        <v>115</v>
      </c>
      <c r="E150" s="18" t="s">
        <v>16</v>
      </c>
      <c r="F150" s="11"/>
      <c r="G150" s="8">
        <f>G151</f>
        <v>22610.1</v>
      </c>
      <c r="H150" s="8">
        <f>H151</f>
        <v>0</v>
      </c>
      <c r="I150" s="8">
        <f>I151</f>
        <v>27049</v>
      </c>
      <c r="J150" s="8">
        <f>J151</f>
        <v>0</v>
      </c>
    </row>
    <row r="151" spans="1:10" ht="18.75">
      <c r="A151" s="33" t="s">
        <v>177</v>
      </c>
      <c r="B151" s="18">
        <v>115</v>
      </c>
      <c r="C151" s="11" t="s">
        <v>123</v>
      </c>
      <c r="D151" s="11" t="s">
        <v>115</v>
      </c>
      <c r="E151" s="18" t="s">
        <v>16</v>
      </c>
      <c r="F151" s="11" t="s">
        <v>176</v>
      </c>
      <c r="G151" s="8">
        <v>22610.1</v>
      </c>
      <c r="H151" s="12"/>
      <c r="I151" s="8">
        <v>27049</v>
      </c>
      <c r="J151" s="12"/>
    </row>
    <row r="152" spans="1:10" ht="56.25">
      <c r="A152" s="33" t="s">
        <v>411</v>
      </c>
      <c r="B152" s="18">
        <v>115</v>
      </c>
      <c r="C152" s="11" t="s">
        <v>123</v>
      </c>
      <c r="D152" s="11" t="s">
        <v>115</v>
      </c>
      <c r="E152" s="11" t="s">
        <v>407</v>
      </c>
      <c r="F152" s="11"/>
      <c r="G152" s="8">
        <f>G153</f>
        <v>6665.6</v>
      </c>
      <c r="H152" s="8">
        <f>H153</f>
        <v>0</v>
      </c>
      <c r="I152" s="8">
        <f>I153</f>
        <v>5426.1</v>
      </c>
      <c r="J152" s="8">
        <f>J153</f>
        <v>0</v>
      </c>
    </row>
    <row r="153" spans="1:10" ht="18.75">
      <c r="A153" s="33" t="s">
        <v>177</v>
      </c>
      <c r="B153" s="18">
        <v>115</v>
      </c>
      <c r="C153" s="11" t="s">
        <v>123</v>
      </c>
      <c r="D153" s="11" t="s">
        <v>115</v>
      </c>
      <c r="E153" s="11" t="s">
        <v>407</v>
      </c>
      <c r="F153" s="11" t="s">
        <v>176</v>
      </c>
      <c r="G153" s="8">
        <v>6665.6</v>
      </c>
      <c r="H153" s="12"/>
      <c r="I153" s="12">
        <v>5426.1</v>
      </c>
      <c r="J153" s="12"/>
    </row>
    <row r="154" spans="1:10" ht="107.25" customHeight="1">
      <c r="A154" s="37" t="s">
        <v>304</v>
      </c>
      <c r="B154" s="18">
        <v>115</v>
      </c>
      <c r="C154" s="11" t="s">
        <v>123</v>
      </c>
      <c r="D154" s="11" t="s">
        <v>115</v>
      </c>
      <c r="E154" s="18" t="s">
        <v>66</v>
      </c>
      <c r="F154" s="11"/>
      <c r="G154" s="8">
        <f>G155</f>
        <v>96700.3</v>
      </c>
      <c r="H154" s="8">
        <f>H155</f>
        <v>105863.1</v>
      </c>
      <c r="I154" s="8">
        <f>I155</f>
        <v>0</v>
      </c>
      <c r="J154" s="8">
        <f>J155</f>
        <v>0</v>
      </c>
    </row>
    <row r="155" spans="1:10" ht="18.75">
      <c r="A155" s="33" t="s">
        <v>177</v>
      </c>
      <c r="B155" s="18">
        <v>115</v>
      </c>
      <c r="C155" s="11" t="s">
        <v>123</v>
      </c>
      <c r="D155" s="11" t="s">
        <v>115</v>
      </c>
      <c r="E155" s="18" t="s">
        <v>66</v>
      </c>
      <c r="F155" s="11" t="s">
        <v>176</v>
      </c>
      <c r="G155" s="8">
        <v>96700.3</v>
      </c>
      <c r="H155" s="12">
        <v>105863.1</v>
      </c>
      <c r="I155" s="12"/>
      <c r="J155" s="12"/>
    </row>
    <row r="156" spans="1:10" ht="37.5">
      <c r="A156" s="33" t="s">
        <v>508</v>
      </c>
      <c r="B156" s="18">
        <v>115</v>
      </c>
      <c r="C156" s="11" t="s">
        <v>123</v>
      </c>
      <c r="D156" s="11" t="s">
        <v>115</v>
      </c>
      <c r="E156" s="18" t="s">
        <v>330</v>
      </c>
      <c r="F156" s="11"/>
      <c r="G156" s="8">
        <f>G161+G159+G157</f>
        <v>10764.3</v>
      </c>
      <c r="H156" s="8">
        <f>H161</f>
        <v>0</v>
      </c>
      <c r="I156" s="8">
        <f>I161</f>
        <v>0</v>
      </c>
      <c r="J156" s="8">
        <f>J161</f>
        <v>0</v>
      </c>
    </row>
    <row r="157" spans="1:10" ht="37.5">
      <c r="A157" s="33" t="s">
        <v>589</v>
      </c>
      <c r="B157" s="18">
        <v>115</v>
      </c>
      <c r="C157" s="11" t="s">
        <v>123</v>
      </c>
      <c r="D157" s="11" t="s">
        <v>115</v>
      </c>
      <c r="E157" s="18" t="s">
        <v>590</v>
      </c>
      <c r="F157" s="11"/>
      <c r="G157" s="8">
        <f>G158</f>
        <v>712.4</v>
      </c>
      <c r="H157" s="8"/>
      <c r="I157" s="8"/>
      <c r="J157" s="8"/>
    </row>
    <row r="158" spans="1:10" ht="18.75">
      <c r="A158" s="33" t="s">
        <v>177</v>
      </c>
      <c r="B158" s="18">
        <v>115</v>
      </c>
      <c r="C158" s="11" t="s">
        <v>123</v>
      </c>
      <c r="D158" s="11" t="s">
        <v>115</v>
      </c>
      <c r="E158" s="18" t="s">
        <v>590</v>
      </c>
      <c r="F158" s="11" t="s">
        <v>176</v>
      </c>
      <c r="G158" s="8">
        <v>712.4</v>
      </c>
      <c r="H158" s="8"/>
      <c r="I158" s="8"/>
      <c r="J158" s="8"/>
    </row>
    <row r="159" spans="1:10" ht="63" customHeight="1">
      <c r="A159" s="33" t="s">
        <v>555</v>
      </c>
      <c r="B159" s="18">
        <v>115</v>
      </c>
      <c r="C159" s="11" t="s">
        <v>123</v>
      </c>
      <c r="D159" s="11" t="s">
        <v>115</v>
      </c>
      <c r="E159" s="18" t="s">
        <v>554</v>
      </c>
      <c r="F159" s="11"/>
      <c r="G159" s="8">
        <f>G160</f>
        <v>598</v>
      </c>
      <c r="H159" s="8"/>
      <c r="I159" s="8"/>
      <c r="J159" s="8"/>
    </row>
    <row r="160" spans="1:10" ht="18.75">
      <c r="A160" s="33" t="s">
        <v>177</v>
      </c>
      <c r="B160" s="18">
        <v>115</v>
      </c>
      <c r="C160" s="11" t="s">
        <v>123</v>
      </c>
      <c r="D160" s="11" t="s">
        <v>115</v>
      </c>
      <c r="E160" s="18" t="s">
        <v>554</v>
      </c>
      <c r="F160" s="11" t="s">
        <v>176</v>
      </c>
      <c r="G160" s="8">
        <v>598</v>
      </c>
      <c r="H160" s="8"/>
      <c r="I160" s="8"/>
      <c r="J160" s="8"/>
    </row>
    <row r="161" spans="1:10" ht="37.5">
      <c r="A161" s="33" t="s">
        <v>355</v>
      </c>
      <c r="B161" s="18">
        <v>115</v>
      </c>
      <c r="C161" s="11" t="s">
        <v>123</v>
      </c>
      <c r="D161" s="11" t="s">
        <v>115</v>
      </c>
      <c r="E161" s="23" t="s">
        <v>603</v>
      </c>
      <c r="F161" s="11"/>
      <c r="G161" s="8">
        <f>G162</f>
        <v>9453.9</v>
      </c>
      <c r="H161" s="8">
        <f>H162</f>
        <v>0</v>
      </c>
      <c r="I161" s="8">
        <f>I162</f>
        <v>0</v>
      </c>
      <c r="J161" s="8">
        <f>J162</f>
        <v>0</v>
      </c>
    </row>
    <row r="162" spans="1:10" ht="18.75">
      <c r="A162" s="33" t="s">
        <v>177</v>
      </c>
      <c r="B162" s="18">
        <v>115</v>
      </c>
      <c r="C162" s="11" t="s">
        <v>123</v>
      </c>
      <c r="D162" s="11" t="s">
        <v>115</v>
      </c>
      <c r="E162" s="23" t="s">
        <v>603</v>
      </c>
      <c r="F162" s="11" t="s">
        <v>176</v>
      </c>
      <c r="G162" s="8">
        <v>9453.9</v>
      </c>
      <c r="H162" s="8"/>
      <c r="I162" s="8"/>
      <c r="J162" s="8"/>
    </row>
    <row r="163" spans="1:10" ht="61.5" customHeight="1">
      <c r="A163" s="33" t="s">
        <v>277</v>
      </c>
      <c r="B163" s="18">
        <v>115</v>
      </c>
      <c r="C163" s="11" t="s">
        <v>123</v>
      </c>
      <c r="D163" s="11" t="s">
        <v>115</v>
      </c>
      <c r="E163" s="18" t="s">
        <v>81</v>
      </c>
      <c r="F163" s="11"/>
      <c r="G163" s="8">
        <f aca="true" t="shared" si="10" ref="G163:J164">G164</f>
        <v>143.6</v>
      </c>
      <c r="H163" s="8">
        <f t="shared" si="10"/>
        <v>143.6</v>
      </c>
      <c r="I163" s="8">
        <f t="shared" si="10"/>
        <v>0</v>
      </c>
      <c r="J163" s="8">
        <f t="shared" si="10"/>
        <v>0</v>
      </c>
    </row>
    <row r="164" spans="1:10" ht="78" customHeight="1">
      <c r="A164" s="33" t="s">
        <v>92</v>
      </c>
      <c r="B164" s="18">
        <v>115</v>
      </c>
      <c r="C164" s="11" t="s">
        <v>123</v>
      </c>
      <c r="D164" s="11" t="s">
        <v>115</v>
      </c>
      <c r="E164" s="18" t="s">
        <v>74</v>
      </c>
      <c r="F164" s="11"/>
      <c r="G164" s="8">
        <f t="shared" si="10"/>
        <v>143.6</v>
      </c>
      <c r="H164" s="8">
        <f t="shared" si="10"/>
        <v>143.6</v>
      </c>
      <c r="I164" s="8">
        <f t="shared" si="10"/>
        <v>0</v>
      </c>
      <c r="J164" s="8">
        <f t="shared" si="10"/>
        <v>0</v>
      </c>
    </row>
    <row r="165" spans="1:10" ht="18.75">
      <c r="A165" s="33" t="s">
        <v>177</v>
      </c>
      <c r="B165" s="18">
        <v>115</v>
      </c>
      <c r="C165" s="11" t="s">
        <v>123</v>
      </c>
      <c r="D165" s="11" t="s">
        <v>115</v>
      </c>
      <c r="E165" s="18" t="s">
        <v>74</v>
      </c>
      <c r="F165" s="11" t="s">
        <v>176</v>
      </c>
      <c r="G165" s="8">
        <v>143.6</v>
      </c>
      <c r="H165" s="12">
        <v>143.6</v>
      </c>
      <c r="I165" s="12"/>
      <c r="J165" s="12"/>
    </row>
    <row r="166" spans="1:10" ht="18.75">
      <c r="A166" s="33" t="s">
        <v>104</v>
      </c>
      <c r="B166" s="18">
        <v>115</v>
      </c>
      <c r="C166" s="11" t="s">
        <v>123</v>
      </c>
      <c r="D166" s="11" t="s">
        <v>118</v>
      </c>
      <c r="E166" s="11"/>
      <c r="F166" s="11"/>
      <c r="G166" s="8">
        <f>G175+G167+G214</f>
        <v>290379</v>
      </c>
      <c r="H166" s="8" t="e">
        <f>H175+H167+H214</f>
        <v>#REF!</v>
      </c>
      <c r="I166" s="8" t="e">
        <f>I175+I167+I214</f>
        <v>#REF!</v>
      </c>
      <c r="J166" s="8" t="e">
        <f>J175+J167+J214</f>
        <v>#REF!</v>
      </c>
    </row>
    <row r="167" spans="1:10" ht="56.25">
      <c r="A167" s="33" t="s">
        <v>425</v>
      </c>
      <c r="B167" s="18">
        <v>115</v>
      </c>
      <c r="C167" s="11" t="s">
        <v>123</v>
      </c>
      <c r="D167" s="11" t="s">
        <v>118</v>
      </c>
      <c r="E167" s="11" t="s">
        <v>238</v>
      </c>
      <c r="F167" s="11"/>
      <c r="G167" s="8">
        <f>G168</f>
        <v>183</v>
      </c>
      <c r="H167" s="8">
        <f>H168</f>
        <v>0</v>
      </c>
      <c r="I167" s="8">
        <f>I168</f>
        <v>280</v>
      </c>
      <c r="J167" s="8">
        <f>J168</f>
        <v>0</v>
      </c>
    </row>
    <row r="168" spans="1:10" ht="37.5">
      <c r="A168" s="33" t="s">
        <v>426</v>
      </c>
      <c r="B168" s="18">
        <v>115</v>
      </c>
      <c r="C168" s="11" t="s">
        <v>123</v>
      </c>
      <c r="D168" s="11" t="s">
        <v>118</v>
      </c>
      <c r="E168" s="11" t="s">
        <v>239</v>
      </c>
      <c r="F168" s="11"/>
      <c r="G168" s="8">
        <f>G169+G172</f>
        <v>183</v>
      </c>
      <c r="H168" s="8">
        <f>H169+H172</f>
        <v>0</v>
      </c>
      <c r="I168" s="8">
        <f>I169+I172</f>
        <v>280</v>
      </c>
      <c r="J168" s="8">
        <f>J169+J172</f>
        <v>0</v>
      </c>
    </row>
    <row r="169" spans="1:10" ht="37.5">
      <c r="A169" s="33" t="s">
        <v>348</v>
      </c>
      <c r="B169" s="18">
        <v>115</v>
      </c>
      <c r="C169" s="11" t="s">
        <v>123</v>
      </c>
      <c r="D169" s="11" t="s">
        <v>118</v>
      </c>
      <c r="E169" s="11" t="s">
        <v>349</v>
      </c>
      <c r="F169" s="11"/>
      <c r="G169" s="8">
        <f>G170</f>
        <v>183</v>
      </c>
      <c r="H169" s="8">
        <f aca="true" t="shared" si="11" ref="H169:J170">H170</f>
        <v>0</v>
      </c>
      <c r="I169" s="8">
        <f t="shared" si="11"/>
        <v>80</v>
      </c>
      <c r="J169" s="8">
        <f t="shared" si="11"/>
        <v>0</v>
      </c>
    </row>
    <row r="170" spans="1:10" ht="18.75">
      <c r="A170" s="33" t="s">
        <v>208</v>
      </c>
      <c r="B170" s="18">
        <v>115</v>
      </c>
      <c r="C170" s="11" t="s">
        <v>123</v>
      </c>
      <c r="D170" s="11" t="s">
        <v>118</v>
      </c>
      <c r="E170" s="11" t="s">
        <v>350</v>
      </c>
      <c r="F170" s="11"/>
      <c r="G170" s="8">
        <f>G171</f>
        <v>183</v>
      </c>
      <c r="H170" s="8">
        <f t="shared" si="11"/>
        <v>0</v>
      </c>
      <c r="I170" s="8">
        <f t="shared" si="11"/>
        <v>80</v>
      </c>
      <c r="J170" s="8">
        <f t="shared" si="11"/>
        <v>0</v>
      </c>
    </row>
    <row r="171" spans="1:10" ht="18.75">
      <c r="A171" s="33" t="s">
        <v>177</v>
      </c>
      <c r="B171" s="18">
        <v>115</v>
      </c>
      <c r="C171" s="11" t="s">
        <v>123</v>
      </c>
      <c r="D171" s="11" t="s">
        <v>118</v>
      </c>
      <c r="E171" s="11" t="s">
        <v>350</v>
      </c>
      <c r="F171" s="11" t="s">
        <v>176</v>
      </c>
      <c r="G171" s="8">
        <v>183</v>
      </c>
      <c r="H171" s="8"/>
      <c r="I171" s="8">
        <v>80</v>
      </c>
      <c r="J171" s="8"/>
    </row>
    <row r="172" spans="1:10" ht="40.5" customHeight="1">
      <c r="A172" s="33" t="s">
        <v>373</v>
      </c>
      <c r="B172" s="18">
        <v>115</v>
      </c>
      <c r="C172" s="11" t="s">
        <v>123</v>
      </c>
      <c r="D172" s="11" t="s">
        <v>118</v>
      </c>
      <c r="E172" s="11" t="s">
        <v>346</v>
      </c>
      <c r="F172" s="11"/>
      <c r="G172" s="8">
        <f>G173</f>
        <v>0</v>
      </c>
      <c r="H172" s="8">
        <f aca="true" t="shared" si="12" ref="H172:J173">H173</f>
        <v>0</v>
      </c>
      <c r="I172" s="8">
        <f t="shared" si="12"/>
        <v>200</v>
      </c>
      <c r="J172" s="8">
        <f t="shared" si="12"/>
        <v>0</v>
      </c>
    </row>
    <row r="173" spans="1:10" ht="20.25" customHeight="1">
      <c r="A173" s="33" t="s">
        <v>208</v>
      </c>
      <c r="B173" s="18">
        <v>115</v>
      </c>
      <c r="C173" s="11" t="s">
        <v>123</v>
      </c>
      <c r="D173" s="11" t="s">
        <v>118</v>
      </c>
      <c r="E173" s="11" t="s">
        <v>347</v>
      </c>
      <c r="F173" s="11"/>
      <c r="G173" s="8">
        <f>G174</f>
        <v>0</v>
      </c>
      <c r="H173" s="8">
        <f t="shared" si="12"/>
        <v>0</v>
      </c>
      <c r="I173" s="8">
        <f t="shared" si="12"/>
        <v>200</v>
      </c>
      <c r="J173" s="8">
        <f t="shared" si="12"/>
        <v>0</v>
      </c>
    </row>
    <row r="174" spans="1:10" ht="18.75">
      <c r="A174" s="33" t="s">
        <v>177</v>
      </c>
      <c r="B174" s="18">
        <v>115</v>
      </c>
      <c r="C174" s="11" t="s">
        <v>123</v>
      </c>
      <c r="D174" s="11" t="s">
        <v>118</v>
      </c>
      <c r="E174" s="11" t="s">
        <v>347</v>
      </c>
      <c r="F174" s="11" t="s">
        <v>176</v>
      </c>
      <c r="G174" s="8">
        <v>0</v>
      </c>
      <c r="H174" s="8"/>
      <c r="I174" s="8">
        <v>200</v>
      </c>
      <c r="J174" s="8"/>
    </row>
    <row r="175" spans="1:10" ht="37.5">
      <c r="A175" s="33" t="s">
        <v>454</v>
      </c>
      <c r="B175" s="18">
        <v>115</v>
      </c>
      <c r="C175" s="11" t="s">
        <v>123</v>
      </c>
      <c r="D175" s="11" t="s">
        <v>118</v>
      </c>
      <c r="E175" s="18" t="s">
        <v>269</v>
      </c>
      <c r="F175" s="11"/>
      <c r="G175" s="8">
        <f>G176</f>
        <v>277611.8</v>
      </c>
      <c r="H175" s="8" t="e">
        <f>H176</f>
        <v>#REF!</v>
      </c>
      <c r="I175" s="8" t="e">
        <f>I176</f>
        <v>#REF!</v>
      </c>
      <c r="J175" s="8" t="e">
        <f>J176</f>
        <v>#REF!</v>
      </c>
    </row>
    <row r="176" spans="1:10" ht="21.75" customHeight="1">
      <c r="A176" s="20" t="s">
        <v>18</v>
      </c>
      <c r="B176" s="18">
        <v>115</v>
      </c>
      <c r="C176" s="11" t="s">
        <v>123</v>
      </c>
      <c r="D176" s="11" t="s">
        <v>118</v>
      </c>
      <c r="E176" s="18" t="s">
        <v>270</v>
      </c>
      <c r="F176" s="11"/>
      <c r="G176" s="8">
        <f>G177+G186+G189+G192+G197+G200+G203+G208+G211</f>
        <v>277611.8</v>
      </c>
      <c r="H176" s="8" t="e">
        <f>H177+H186+H189+H192+H197+H200+H203</f>
        <v>#REF!</v>
      </c>
      <c r="I176" s="8" t="e">
        <f>I177+I186+I189+I192+I197+I200+I203</f>
        <v>#REF!</v>
      </c>
      <c r="J176" s="8" t="e">
        <f>J177+J186+J189+J192+J197+J200+J203</f>
        <v>#REF!</v>
      </c>
    </row>
    <row r="177" spans="1:10" ht="75">
      <c r="A177" s="20" t="s">
        <v>281</v>
      </c>
      <c r="B177" s="18">
        <v>115</v>
      </c>
      <c r="C177" s="11" t="s">
        <v>123</v>
      </c>
      <c r="D177" s="11" t="s">
        <v>118</v>
      </c>
      <c r="E177" s="18" t="s">
        <v>271</v>
      </c>
      <c r="F177" s="11"/>
      <c r="G177" s="8">
        <f>G178+G184+G182+G180</f>
        <v>244823.7</v>
      </c>
      <c r="H177" s="8">
        <f>H178+H184+H182+H180</f>
        <v>218529.30000000002</v>
      </c>
      <c r="I177" s="8" t="e">
        <f>I178+I184+I182+I180</f>
        <v>#REF!</v>
      </c>
      <c r="J177" s="8" t="e">
        <f>J178+J184+J182+J180</f>
        <v>#REF!</v>
      </c>
    </row>
    <row r="178" spans="1:10" ht="22.5" customHeight="1">
      <c r="A178" s="33" t="s">
        <v>198</v>
      </c>
      <c r="B178" s="18">
        <v>115</v>
      </c>
      <c r="C178" s="11" t="s">
        <v>123</v>
      </c>
      <c r="D178" s="11" t="s">
        <v>118</v>
      </c>
      <c r="E178" s="18" t="s">
        <v>19</v>
      </c>
      <c r="F178" s="11"/>
      <c r="G178" s="8">
        <f>G179</f>
        <v>47878</v>
      </c>
      <c r="H178" s="8">
        <f>H179</f>
        <v>0</v>
      </c>
      <c r="I178" s="8">
        <f>I179</f>
        <v>55257.7</v>
      </c>
      <c r="J178" s="8">
        <f>J179</f>
        <v>0</v>
      </c>
    </row>
    <row r="179" spans="1:10" ht="20.25">
      <c r="A179" s="33" t="s">
        <v>177</v>
      </c>
      <c r="B179" s="18">
        <v>115</v>
      </c>
      <c r="C179" s="11" t="s">
        <v>123</v>
      </c>
      <c r="D179" s="11" t="s">
        <v>118</v>
      </c>
      <c r="E179" s="18" t="s">
        <v>19</v>
      </c>
      <c r="F179" s="11" t="s">
        <v>176</v>
      </c>
      <c r="G179" s="58">
        <v>47878</v>
      </c>
      <c r="H179" s="12"/>
      <c r="I179" s="24">
        <v>55257.7</v>
      </c>
      <c r="J179" s="12"/>
    </row>
    <row r="180" spans="1:10" ht="140.25" customHeight="1">
      <c r="A180" s="33" t="s">
        <v>567</v>
      </c>
      <c r="B180" s="18">
        <v>115</v>
      </c>
      <c r="C180" s="11" t="s">
        <v>123</v>
      </c>
      <c r="D180" s="11" t="s">
        <v>118</v>
      </c>
      <c r="E180" s="18" t="s">
        <v>568</v>
      </c>
      <c r="F180" s="11"/>
      <c r="G180" s="8">
        <f>G181</f>
        <v>5510.1</v>
      </c>
      <c r="H180" s="28">
        <f>H181</f>
        <v>16530.2</v>
      </c>
      <c r="I180" s="24"/>
      <c r="J180" s="24"/>
    </row>
    <row r="181" spans="1:10" ht="18.75">
      <c r="A181" s="33" t="s">
        <v>177</v>
      </c>
      <c r="B181" s="18">
        <v>115</v>
      </c>
      <c r="C181" s="11" t="s">
        <v>123</v>
      </c>
      <c r="D181" s="11" t="s">
        <v>118</v>
      </c>
      <c r="E181" s="18" t="s">
        <v>568</v>
      </c>
      <c r="F181" s="11" t="s">
        <v>176</v>
      </c>
      <c r="G181" s="8">
        <v>5510.1</v>
      </c>
      <c r="H181" s="24">
        <v>16530.2</v>
      </c>
      <c r="I181" s="24"/>
      <c r="J181" s="24"/>
    </row>
    <row r="182" spans="1:10" ht="56.25">
      <c r="A182" s="33" t="s">
        <v>411</v>
      </c>
      <c r="B182" s="18">
        <v>115</v>
      </c>
      <c r="C182" s="11" t="s">
        <v>123</v>
      </c>
      <c r="D182" s="11" t="s">
        <v>118</v>
      </c>
      <c r="E182" s="11" t="s">
        <v>408</v>
      </c>
      <c r="F182" s="11"/>
      <c r="G182" s="8">
        <f>G183</f>
        <v>14635.6</v>
      </c>
      <c r="H182" s="8">
        <f>H183</f>
        <v>0</v>
      </c>
      <c r="I182" s="8">
        <f>I183</f>
        <v>12273.8</v>
      </c>
      <c r="J182" s="8">
        <f>J183</f>
        <v>0</v>
      </c>
    </row>
    <row r="183" spans="1:10" ht="18.75">
      <c r="A183" s="33" t="s">
        <v>177</v>
      </c>
      <c r="B183" s="18">
        <v>115</v>
      </c>
      <c r="C183" s="11" t="s">
        <v>123</v>
      </c>
      <c r="D183" s="11" t="s">
        <v>118</v>
      </c>
      <c r="E183" s="11" t="s">
        <v>408</v>
      </c>
      <c r="F183" s="11" t="s">
        <v>176</v>
      </c>
      <c r="G183" s="8">
        <v>14635.6</v>
      </c>
      <c r="H183" s="12"/>
      <c r="I183" s="12">
        <v>12273.8</v>
      </c>
      <c r="J183" s="12"/>
    </row>
    <row r="184" spans="1:10" ht="102.75" customHeight="1">
      <c r="A184" s="38" t="s">
        <v>304</v>
      </c>
      <c r="B184" s="18">
        <v>115</v>
      </c>
      <c r="C184" s="11" t="s">
        <v>123</v>
      </c>
      <c r="D184" s="11" t="s">
        <v>118</v>
      </c>
      <c r="E184" s="18" t="s">
        <v>43</v>
      </c>
      <c r="F184" s="11"/>
      <c r="G184" s="8">
        <f>G185</f>
        <v>176800</v>
      </c>
      <c r="H184" s="8">
        <f>H185</f>
        <v>201999.1</v>
      </c>
      <c r="I184" s="8" t="e">
        <f>I185</f>
        <v>#REF!</v>
      </c>
      <c r="J184" s="8" t="e">
        <f>J185</f>
        <v>#REF!</v>
      </c>
    </row>
    <row r="185" spans="1:10" ht="18.75">
      <c r="A185" s="33" t="s">
        <v>177</v>
      </c>
      <c r="B185" s="18">
        <v>115</v>
      </c>
      <c r="C185" s="11" t="s">
        <v>123</v>
      </c>
      <c r="D185" s="11" t="s">
        <v>118</v>
      </c>
      <c r="E185" s="18" t="s">
        <v>43</v>
      </c>
      <c r="F185" s="18">
        <v>610</v>
      </c>
      <c r="G185" s="8">
        <v>176800</v>
      </c>
      <c r="H185" s="8">
        <v>201999.1</v>
      </c>
      <c r="I185" s="8" t="e">
        <f>#REF!+#REF!+J185</f>
        <v>#REF!</v>
      </c>
      <c r="J185" s="8" t="e">
        <f>#REF!+#REF!+#REF!</f>
        <v>#REF!</v>
      </c>
    </row>
    <row r="186" spans="1:10" ht="37.5">
      <c r="A186" s="20" t="s">
        <v>278</v>
      </c>
      <c r="B186" s="18">
        <v>115</v>
      </c>
      <c r="C186" s="11" t="s">
        <v>123</v>
      </c>
      <c r="D186" s="11" t="s">
        <v>118</v>
      </c>
      <c r="E186" s="18" t="s">
        <v>272</v>
      </c>
      <c r="F186" s="18"/>
      <c r="G186" s="8">
        <f>G187</f>
        <v>9170</v>
      </c>
      <c r="H186" s="8" t="e">
        <f>H187+#REF!</f>
        <v>#REF!</v>
      </c>
      <c r="I186" s="8" t="e">
        <f>I187+#REF!</f>
        <v>#REF!</v>
      </c>
      <c r="J186" s="8" t="e">
        <f>J187+#REF!</f>
        <v>#REF!</v>
      </c>
    </row>
    <row r="187" spans="1:10" ht="75">
      <c r="A187" s="33" t="s">
        <v>92</v>
      </c>
      <c r="B187" s="18">
        <v>115</v>
      </c>
      <c r="C187" s="11" t="s">
        <v>123</v>
      </c>
      <c r="D187" s="11" t="s">
        <v>118</v>
      </c>
      <c r="E187" s="18" t="s">
        <v>17</v>
      </c>
      <c r="F187" s="11"/>
      <c r="G187" s="8">
        <f>G188</f>
        <v>9170</v>
      </c>
      <c r="H187" s="8">
        <f>H188</f>
        <v>16262.9</v>
      </c>
      <c r="I187" s="8">
        <f>I188</f>
        <v>0</v>
      </c>
      <c r="J187" s="8">
        <f>J188</f>
        <v>0</v>
      </c>
    </row>
    <row r="188" spans="1:10" ht="18.75">
      <c r="A188" s="33" t="s">
        <v>177</v>
      </c>
      <c r="B188" s="18">
        <v>115</v>
      </c>
      <c r="C188" s="11" t="s">
        <v>123</v>
      </c>
      <c r="D188" s="11" t="s">
        <v>118</v>
      </c>
      <c r="E188" s="18" t="s">
        <v>17</v>
      </c>
      <c r="F188" s="11" t="s">
        <v>176</v>
      </c>
      <c r="G188" s="8">
        <v>9170</v>
      </c>
      <c r="H188" s="12">
        <v>16262.9</v>
      </c>
      <c r="I188" s="12"/>
      <c r="J188" s="12"/>
    </row>
    <row r="189" spans="1:10" ht="63" customHeight="1">
      <c r="A189" s="20" t="s">
        <v>277</v>
      </c>
      <c r="B189" s="18">
        <v>115</v>
      </c>
      <c r="C189" s="11" t="s">
        <v>123</v>
      </c>
      <c r="D189" s="11" t="s">
        <v>118</v>
      </c>
      <c r="E189" s="18" t="s">
        <v>44</v>
      </c>
      <c r="F189" s="11"/>
      <c r="G189" s="8">
        <f aca="true" t="shared" si="13" ref="G189:J190">G190</f>
        <v>1769</v>
      </c>
      <c r="H189" s="8">
        <f t="shared" si="13"/>
        <v>946.2</v>
      </c>
      <c r="I189" s="8">
        <f t="shared" si="13"/>
        <v>0</v>
      </c>
      <c r="J189" s="8">
        <f t="shared" si="13"/>
        <v>0</v>
      </c>
    </row>
    <row r="190" spans="1:10" ht="75">
      <c r="A190" s="33" t="s">
        <v>92</v>
      </c>
      <c r="B190" s="18">
        <v>115</v>
      </c>
      <c r="C190" s="11" t="s">
        <v>123</v>
      </c>
      <c r="D190" s="11" t="s">
        <v>118</v>
      </c>
      <c r="E190" s="18" t="s">
        <v>45</v>
      </c>
      <c r="F190" s="11"/>
      <c r="G190" s="8">
        <f t="shared" si="13"/>
        <v>1769</v>
      </c>
      <c r="H190" s="8">
        <f t="shared" si="13"/>
        <v>946.2</v>
      </c>
      <c r="I190" s="8">
        <f t="shared" si="13"/>
        <v>0</v>
      </c>
      <c r="J190" s="8">
        <f t="shared" si="13"/>
        <v>0</v>
      </c>
    </row>
    <row r="191" spans="1:10" ht="18.75">
      <c r="A191" s="33" t="s">
        <v>177</v>
      </c>
      <c r="B191" s="18">
        <v>115</v>
      </c>
      <c r="C191" s="11" t="s">
        <v>123</v>
      </c>
      <c r="D191" s="11" t="s">
        <v>118</v>
      </c>
      <c r="E191" s="18" t="s">
        <v>45</v>
      </c>
      <c r="F191" s="11" t="s">
        <v>176</v>
      </c>
      <c r="G191" s="8">
        <v>1769</v>
      </c>
      <c r="H191" s="12">
        <v>946.2</v>
      </c>
      <c r="I191" s="12"/>
      <c r="J191" s="12"/>
    </row>
    <row r="192" spans="1:10" ht="75">
      <c r="A192" s="20" t="s">
        <v>282</v>
      </c>
      <c r="B192" s="18">
        <v>115</v>
      </c>
      <c r="C192" s="11" t="s">
        <v>123</v>
      </c>
      <c r="D192" s="11" t="s">
        <v>118</v>
      </c>
      <c r="E192" s="18" t="s">
        <v>273</v>
      </c>
      <c r="F192" s="11"/>
      <c r="G192" s="8">
        <f>G193+G195</f>
        <v>3772</v>
      </c>
      <c r="H192" s="8">
        <f>H193+H195</f>
        <v>0</v>
      </c>
      <c r="I192" s="8">
        <f>I193+I195</f>
        <v>3795.8</v>
      </c>
      <c r="J192" s="8">
        <f>J193+J195</f>
        <v>0</v>
      </c>
    </row>
    <row r="193" spans="1:10" ht="56.25">
      <c r="A193" s="33" t="s">
        <v>283</v>
      </c>
      <c r="B193" s="18">
        <v>115</v>
      </c>
      <c r="C193" s="11" t="s">
        <v>123</v>
      </c>
      <c r="D193" s="11" t="s">
        <v>118</v>
      </c>
      <c r="E193" s="18" t="s">
        <v>46</v>
      </c>
      <c r="F193" s="11"/>
      <c r="G193" s="8">
        <f>G194</f>
        <v>2591.7</v>
      </c>
      <c r="H193" s="8">
        <f>H194</f>
        <v>0</v>
      </c>
      <c r="I193" s="8">
        <f>I194</f>
        <v>2835</v>
      </c>
      <c r="J193" s="8">
        <f>J194</f>
        <v>0</v>
      </c>
    </row>
    <row r="194" spans="1:10" ht="20.25">
      <c r="A194" s="33" t="s">
        <v>177</v>
      </c>
      <c r="B194" s="18">
        <v>115</v>
      </c>
      <c r="C194" s="11" t="s">
        <v>123</v>
      </c>
      <c r="D194" s="11" t="s">
        <v>118</v>
      </c>
      <c r="E194" s="18" t="s">
        <v>46</v>
      </c>
      <c r="F194" s="11" t="s">
        <v>176</v>
      </c>
      <c r="G194" s="58">
        <v>2591.7</v>
      </c>
      <c r="H194" s="12"/>
      <c r="I194" s="29">
        <v>2835</v>
      </c>
      <c r="J194" s="12"/>
    </row>
    <row r="195" spans="1:10" ht="56.25">
      <c r="A195" s="33" t="s">
        <v>411</v>
      </c>
      <c r="B195" s="18">
        <v>115</v>
      </c>
      <c r="C195" s="11" t="s">
        <v>123</v>
      </c>
      <c r="D195" s="11" t="s">
        <v>118</v>
      </c>
      <c r="E195" s="11" t="s">
        <v>409</v>
      </c>
      <c r="F195" s="11"/>
      <c r="G195" s="8">
        <f>G196</f>
        <v>1180.3</v>
      </c>
      <c r="H195" s="8">
        <f>H196</f>
        <v>0</v>
      </c>
      <c r="I195" s="8">
        <f>I196</f>
        <v>960.8</v>
      </c>
      <c r="J195" s="8">
        <f>J196</f>
        <v>0</v>
      </c>
    </row>
    <row r="196" spans="1:10" ht="18.75">
      <c r="A196" s="33" t="s">
        <v>177</v>
      </c>
      <c r="B196" s="18">
        <v>115</v>
      </c>
      <c r="C196" s="11" t="s">
        <v>123</v>
      </c>
      <c r="D196" s="11" t="s">
        <v>118</v>
      </c>
      <c r="E196" s="11" t="s">
        <v>409</v>
      </c>
      <c r="F196" s="11" t="s">
        <v>176</v>
      </c>
      <c r="G196" s="8">
        <v>1180.3</v>
      </c>
      <c r="H196" s="12"/>
      <c r="I196" s="12">
        <v>960.8</v>
      </c>
      <c r="J196" s="12"/>
    </row>
    <row r="197" spans="1:10" ht="37.5">
      <c r="A197" s="20" t="s">
        <v>556</v>
      </c>
      <c r="B197" s="18">
        <v>115</v>
      </c>
      <c r="C197" s="11" t="s">
        <v>123</v>
      </c>
      <c r="D197" s="11" t="s">
        <v>118</v>
      </c>
      <c r="E197" s="62" t="s">
        <v>464</v>
      </c>
      <c r="F197" s="11"/>
      <c r="G197" s="8">
        <f>G198</f>
        <v>2234.4</v>
      </c>
      <c r="H197" s="8">
        <f aca="true" t="shared" si="14" ref="H197:J198">H198</f>
        <v>12381.8</v>
      </c>
      <c r="I197" s="8">
        <f t="shared" si="14"/>
        <v>1.2</v>
      </c>
      <c r="J197" s="8">
        <f t="shared" si="14"/>
        <v>0</v>
      </c>
    </row>
    <row r="198" spans="1:10" ht="78.75" customHeight="1">
      <c r="A198" s="20" t="s">
        <v>465</v>
      </c>
      <c r="B198" s="18">
        <v>115</v>
      </c>
      <c r="C198" s="11" t="s">
        <v>123</v>
      </c>
      <c r="D198" s="11" t="s">
        <v>118</v>
      </c>
      <c r="E198" s="18" t="s">
        <v>463</v>
      </c>
      <c r="F198" s="11"/>
      <c r="G198" s="8">
        <f>G199</f>
        <v>2234.4</v>
      </c>
      <c r="H198" s="8">
        <f t="shared" si="14"/>
        <v>12381.8</v>
      </c>
      <c r="I198" s="8">
        <f t="shared" si="14"/>
        <v>1.2</v>
      </c>
      <c r="J198" s="8">
        <f t="shared" si="14"/>
        <v>0</v>
      </c>
    </row>
    <row r="199" spans="1:10" ht="18.75">
      <c r="A199" s="33" t="s">
        <v>177</v>
      </c>
      <c r="B199" s="18">
        <v>115</v>
      </c>
      <c r="C199" s="11" t="s">
        <v>123</v>
      </c>
      <c r="D199" s="11" t="s">
        <v>118</v>
      </c>
      <c r="E199" s="18" t="s">
        <v>463</v>
      </c>
      <c r="F199" s="11" t="s">
        <v>176</v>
      </c>
      <c r="G199" s="8">
        <v>2234.4</v>
      </c>
      <c r="H199" s="8">
        <v>12381.8</v>
      </c>
      <c r="I199" s="8">
        <v>1.2</v>
      </c>
      <c r="J199" s="8"/>
    </row>
    <row r="200" spans="1:10" ht="43.5" customHeight="1">
      <c r="A200" s="33" t="s">
        <v>557</v>
      </c>
      <c r="B200" s="18">
        <v>115</v>
      </c>
      <c r="C200" s="11" t="s">
        <v>123</v>
      </c>
      <c r="D200" s="11" t="s">
        <v>118</v>
      </c>
      <c r="E200" s="18" t="s">
        <v>466</v>
      </c>
      <c r="F200" s="11"/>
      <c r="G200" s="8">
        <f>G201</f>
        <v>2359.9</v>
      </c>
      <c r="H200" s="8">
        <f aca="true" t="shared" si="15" ref="H200:J201">H201</f>
        <v>19989.9</v>
      </c>
      <c r="I200" s="8">
        <f t="shared" si="15"/>
        <v>891.6</v>
      </c>
      <c r="J200" s="8">
        <f t="shared" si="15"/>
        <v>0</v>
      </c>
    </row>
    <row r="201" spans="1:10" ht="56.25">
      <c r="A201" s="33" t="s">
        <v>468</v>
      </c>
      <c r="B201" s="18">
        <v>115</v>
      </c>
      <c r="C201" s="11" t="s">
        <v>123</v>
      </c>
      <c r="D201" s="11" t="s">
        <v>118</v>
      </c>
      <c r="E201" s="18" t="s">
        <v>467</v>
      </c>
      <c r="F201" s="11"/>
      <c r="G201" s="8">
        <f>G202</f>
        <v>2359.9</v>
      </c>
      <c r="H201" s="8">
        <f t="shared" si="15"/>
        <v>19989.9</v>
      </c>
      <c r="I201" s="8">
        <f t="shared" si="15"/>
        <v>891.6</v>
      </c>
      <c r="J201" s="8">
        <f t="shared" si="15"/>
        <v>0</v>
      </c>
    </row>
    <row r="202" spans="1:10" ht="18.75">
      <c r="A202" s="33" t="s">
        <v>177</v>
      </c>
      <c r="B202" s="18">
        <v>115</v>
      </c>
      <c r="C202" s="11" t="s">
        <v>123</v>
      </c>
      <c r="D202" s="11" t="s">
        <v>118</v>
      </c>
      <c r="E202" s="18" t="s">
        <v>467</v>
      </c>
      <c r="F202" s="11" t="s">
        <v>176</v>
      </c>
      <c r="G202" s="8">
        <v>2359.9</v>
      </c>
      <c r="H202" s="8">
        <v>19989.9</v>
      </c>
      <c r="I202" s="8">
        <v>891.6</v>
      </c>
      <c r="J202" s="8"/>
    </row>
    <row r="203" spans="1:10" ht="56.25">
      <c r="A203" s="33" t="s">
        <v>518</v>
      </c>
      <c r="B203" s="18">
        <v>115</v>
      </c>
      <c r="C203" s="11" t="s">
        <v>123</v>
      </c>
      <c r="D203" s="11" t="s">
        <v>118</v>
      </c>
      <c r="E203" s="18" t="s">
        <v>385</v>
      </c>
      <c r="F203" s="11"/>
      <c r="G203" s="8">
        <f>G206+G204</f>
        <v>5659.1</v>
      </c>
      <c r="H203" s="8" t="e">
        <f>#REF!+#REF!+H206</f>
        <v>#REF!</v>
      </c>
      <c r="I203" s="8" t="e">
        <f>#REF!+#REF!+I206</f>
        <v>#REF!</v>
      </c>
      <c r="J203" s="8" t="e">
        <f>#REF!+#REF!+J206</f>
        <v>#REF!</v>
      </c>
    </row>
    <row r="204" spans="1:10" ht="63" customHeight="1">
      <c r="A204" s="67" t="s">
        <v>606</v>
      </c>
      <c r="B204" s="18">
        <v>115</v>
      </c>
      <c r="C204" s="11" t="s">
        <v>123</v>
      </c>
      <c r="D204" s="11" t="s">
        <v>118</v>
      </c>
      <c r="E204" s="18" t="s">
        <v>509</v>
      </c>
      <c r="F204" s="11"/>
      <c r="G204" s="8">
        <f>G205</f>
        <v>2173</v>
      </c>
      <c r="H204" s="8"/>
      <c r="I204" s="8"/>
      <c r="J204" s="8"/>
    </row>
    <row r="205" spans="1:10" ht="18.75">
      <c r="A205" s="33" t="s">
        <v>177</v>
      </c>
      <c r="B205" s="18">
        <v>115</v>
      </c>
      <c r="C205" s="11" t="s">
        <v>123</v>
      </c>
      <c r="D205" s="11" t="s">
        <v>118</v>
      </c>
      <c r="E205" s="18" t="s">
        <v>509</v>
      </c>
      <c r="F205" s="11" t="s">
        <v>176</v>
      </c>
      <c r="G205" s="8">
        <v>2173</v>
      </c>
      <c r="H205" s="8"/>
      <c r="I205" s="8"/>
      <c r="J205" s="8"/>
    </row>
    <row r="206" spans="1:10" ht="56.25">
      <c r="A206" s="33" t="s">
        <v>528</v>
      </c>
      <c r="B206" s="18">
        <v>115</v>
      </c>
      <c r="C206" s="11" t="s">
        <v>123</v>
      </c>
      <c r="D206" s="11" t="s">
        <v>118</v>
      </c>
      <c r="E206" s="18" t="s">
        <v>527</v>
      </c>
      <c r="F206" s="11"/>
      <c r="G206" s="8">
        <f>G207</f>
        <v>3486.1</v>
      </c>
      <c r="H206" s="8">
        <f>H207</f>
        <v>0</v>
      </c>
      <c r="I206" s="8">
        <f>I207</f>
        <v>0</v>
      </c>
      <c r="J206" s="8">
        <f>J207</f>
        <v>0</v>
      </c>
    </row>
    <row r="207" spans="1:10" ht="18.75">
      <c r="A207" s="33" t="s">
        <v>177</v>
      </c>
      <c r="B207" s="18">
        <v>115</v>
      </c>
      <c r="C207" s="11" t="s">
        <v>123</v>
      </c>
      <c r="D207" s="11" t="s">
        <v>118</v>
      </c>
      <c r="E207" s="18" t="s">
        <v>527</v>
      </c>
      <c r="F207" s="11" t="s">
        <v>176</v>
      </c>
      <c r="G207" s="8">
        <v>3486.1</v>
      </c>
      <c r="H207" s="8"/>
      <c r="I207" s="8"/>
      <c r="J207" s="8"/>
    </row>
    <row r="208" spans="1:10" ht="56.25">
      <c r="A208" s="33" t="s">
        <v>599</v>
      </c>
      <c r="B208" s="18">
        <v>115</v>
      </c>
      <c r="C208" s="11" t="s">
        <v>123</v>
      </c>
      <c r="D208" s="11" t="s">
        <v>118</v>
      </c>
      <c r="E208" s="18" t="s">
        <v>598</v>
      </c>
      <c r="F208" s="11"/>
      <c r="G208" s="8">
        <f>G209</f>
        <v>4396.4</v>
      </c>
      <c r="H208" s="8"/>
      <c r="I208" s="8"/>
      <c r="J208" s="8"/>
    </row>
    <row r="209" spans="1:10" ht="56.25">
      <c r="A209" s="33" t="s">
        <v>569</v>
      </c>
      <c r="B209" s="18">
        <v>115</v>
      </c>
      <c r="C209" s="11" t="s">
        <v>123</v>
      </c>
      <c r="D209" s="11" t="s">
        <v>118</v>
      </c>
      <c r="E209" s="18" t="s">
        <v>600</v>
      </c>
      <c r="F209" s="11"/>
      <c r="G209" s="8">
        <f>G210</f>
        <v>4396.4</v>
      </c>
      <c r="H209" s="8"/>
      <c r="I209" s="8"/>
      <c r="J209" s="8"/>
    </row>
    <row r="210" spans="1:10" ht="18.75">
      <c r="A210" s="33" t="s">
        <v>177</v>
      </c>
      <c r="B210" s="18">
        <v>115</v>
      </c>
      <c r="C210" s="11" t="s">
        <v>123</v>
      </c>
      <c r="D210" s="11" t="s">
        <v>118</v>
      </c>
      <c r="E210" s="18" t="s">
        <v>600</v>
      </c>
      <c r="F210" s="11" t="s">
        <v>176</v>
      </c>
      <c r="G210" s="8">
        <v>4396.4</v>
      </c>
      <c r="H210" s="8"/>
      <c r="I210" s="8"/>
      <c r="J210" s="8"/>
    </row>
    <row r="211" spans="1:10" ht="66" customHeight="1">
      <c r="A211" s="33" t="s">
        <v>601</v>
      </c>
      <c r="B211" s="18">
        <v>115</v>
      </c>
      <c r="C211" s="11" t="s">
        <v>123</v>
      </c>
      <c r="D211" s="11" t="s">
        <v>118</v>
      </c>
      <c r="E211" s="18" t="s">
        <v>597</v>
      </c>
      <c r="F211" s="11"/>
      <c r="G211" s="8">
        <f>G212</f>
        <v>3427.3</v>
      </c>
      <c r="H211" s="8"/>
      <c r="I211" s="8"/>
      <c r="J211" s="8"/>
    </row>
    <row r="212" spans="1:10" ht="75">
      <c r="A212" s="33" t="s">
        <v>595</v>
      </c>
      <c r="B212" s="18">
        <v>115</v>
      </c>
      <c r="C212" s="11" t="s">
        <v>123</v>
      </c>
      <c r="D212" s="11" t="s">
        <v>118</v>
      </c>
      <c r="E212" s="18" t="s">
        <v>596</v>
      </c>
      <c r="F212" s="11"/>
      <c r="G212" s="8">
        <f>G213</f>
        <v>3427.3</v>
      </c>
      <c r="H212" s="8"/>
      <c r="I212" s="8"/>
      <c r="J212" s="8"/>
    </row>
    <row r="213" spans="1:10" ht="18.75">
      <c r="A213" s="33" t="s">
        <v>177</v>
      </c>
      <c r="B213" s="18">
        <v>115</v>
      </c>
      <c r="C213" s="11" t="s">
        <v>123</v>
      </c>
      <c r="D213" s="11" t="s">
        <v>118</v>
      </c>
      <c r="E213" s="18" t="s">
        <v>596</v>
      </c>
      <c r="F213" s="11" t="s">
        <v>176</v>
      </c>
      <c r="G213" s="8">
        <v>3427.3</v>
      </c>
      <c r="H213" s="8"/>
      <c r="I213" s="8"/>
      <c r="J213" s="8"/>
    </row>
    <row r="214" spans="1:10" ht="42.75" customHeight="1">
      <c r="A214" s="33" t="s">
        <v>602</v>
      </c>
      <c r="B214" s="18">
        <v>115</v>
      </c>
      <c r="C214" s="11" t="s">
        <v>123</v>
      </c>
      <c r="D214" s="11" t="s">
        <v>118</v>
      </c>
      <c r="E214" s="18" t="s">
        <v>96</v>
      </c>
      <c r="F214" s="11"/>
      <c r="G214" s="8">
        <f>G215</f>
        <v>12584.2</v>
      </c>
      <c r="H214" s="8">
        <f aca="true" t="shared" si="16" ref="H214:J216">H215</f>
        <v>0</v>
      </c>
      <c r="I214" s="8">
        <f t="shared" si="16"/>
        <v>0</v>
      </c>
      <c r="J214" s="8">
        <f t="shared" si="16"/>
        <v>0</v>
      </c>
    </row>
    <row r="215" spans="1:10" ht="37.5">
      <c r="A215" s="33" t="s">
        <v>529</v>
      </c>
      <c r="B215" s="18">
        <v>115</v>
      </c>
      <c r="C215" s="11" t="s">
        <v>123</v>
      </c>
      <c r="D215" s="11" t="s">
        <v>118</v>
      </c>
      <c r="E215" s="23" t="s">
        <v>532</v>
      </c>
      <c r="F215" s="11"/>
      <c r="G215" s="8">
        <f>G216</f>
        <v>12584.2</v>
      </c>
      <c r="H215" s="8">
        <f t="shared" si="16"/>
        <v>0</v>
      </c>
      <c r="I215" s="8">
        <f t="shared" si="16"/>
        <v>0</v>
      </c>
      <c r="J215" s="8">
        <f t="shared" si="16"/>
        <v>0</v>
      </c>
    </row>
    <row r="216" spans="1:10" ht="18.75">
      <c r="A216" s="51" t="s">
        <v>530</v>
      </c>
      <c r="B216" s="18">
        <v>115</v>
      </c>
      <c r="C216" s="11" t="s">
        <v>123</v>
      </c>
      <c r="D216" s="11" t="s">
        <v>118</v>
      </c>
      <c r="E216" s="18" t="s">
        <v>531</v>
      </c>
      <c r="F216" s="11"/>
      <c r="G216" s="8">
        <f>G217</f>
        <v>12584.2</v>
      </c>
      <c r="H216" s="8">
        <f t="shared" si="16"/>
        <v>0</v>
      </c>
      <c r="I216" s="8">
        <f t="shared" si="16"/>
        <v>0</v>
      </c>
      <c r="J216" s="8">
        <f t="shared" si="16"/>
        <v>0</v>
      </c>
    </row>
    <row r="217" spans="1:10" ht="18.75">
      <c r="A217" s="33" t="s">
        <v>177</v>
      </c>
      <c r="B217" s="18">
        <v>115</v>
      </c>
      <c r="C217" s="11" t="s">
        <v>123</v>
      </c>
      <c r="D217" s="11" t="s">
        <v>118</v>
      </c>
      <c r="E217" s="18" t="s">
        <v>531</v>
      </c>
      <c r="F217" s="11" t="s">
        <v>176</v>
      </c>
      <c r="G217" s="69">
        <v>12584.2</v>
      </c>
      <c r="H217" s="8"/>
      <c r="I217" s="8"/>
      <c r="J217" s="8"/>
    </row>
    <row r="218" spans="1:10" ht="18.75">
      <c r="A218" s="33" t="s">
        <v>101</v>
      </c>
      <c r="B218" s="18">
        <v>115</v>
      </c>
      <c r="C218" s="11" t="s">
        <v>123</v>
      </c>
      <c r="D218" s="11" t="s">
        <v>117</v>
      </c>
      <c r="E218" s="18"/>
      <c r="F218" s="11"/>
      <c r="G218" s="8">
        <f>G224+G219</f>
        <v>15604.8</v>
      </c>
      <c r="H218" s="8" t="e">
        <f>H224</f>
        <v>#REF!</v>
      </c>
      <c r="I218" s="8" t="e">
        <f>I224</f>
        <v>#REF!</v>
      </c>
      <c r="J218" s="8" t="e">
        <f>J224</f>
        <v>#REF!</v>
      </c>
    </row>
    <row r="219" spans="1:10" ht="56.25">
      <c r="A219" s="33" t="s">
        <v>425</v>
      </c>
      <c r="B219" s="18">
        <v>115</v>
      </c>
      <c r="C219" s="11" t="s">
        <v>123</v>
      </c>
      <c r="D219" s="11" t="s">
        <v>117</v>
      </c>
      <c r="E219" s="11" t="s">
        <v>238</v>
      </c>
      <c r="F219" s="9"/>
      <c r="G219" s="8">
        <f>G220</f>
        <v>11</v>
      </c>
      <c r="H219" s="8"/>
      <c r="I219" s="8"/>
      <c r="J219" s="8"/>
    </row>
    <row r="220" spans="1:10" ht="37.5">
      <c r="A220" s="33" t="s">
        <v>426</v>
      </c>
      <c r="B220" s="18">
        <v>115</v>
      </c>
      <c r="C220" s="11" t="s">
        <v>123</v>
      </c>
      <c r="D220" s="11" t="s">
        <v>117</v>
      </c>
      <c r="E220" s="11" t="s">
        <v>239</v>
      </c>
      <c r="F220" s="9"/>
      <c r="G220" s="8">
        <f>G221</f>
        <v>11</v>
      </c>
      <c r="H220" s="8"/>
      <c r="I220" s="8"/>
      <c r="J220" s="8"/>
    </row>
    <row r="221" spans="1:10" ht="37.5">
      <c r="A221" s="33" t="s">
        <v>348</v>
      </c>
      <c r="B221" s="18">
        <v>115</v>
      </c>
      <c r="C221" s="11" t="s">
        <v>123</v>
      </c>
      <c r="D221" s="11" t="s">
        <v>117</v>
      </c>
      <c r="E221" s="11" t="s">
        <v>349</v>
      </c>
      <c r="F221" s="9"/>
      <c r="G221" s="8">
        <f>G222</f>
        <v>11</v>
      </c>
      <c r="H221" s="8"/>
      <c r="I221" s="8"/>
      <c r="J221" s="8"/>
    </row>
    <row r="222" spans="1:10" ht="18.75">
      <c r="A222" s="33" t="s">
        <v>208</v>
      </c>
      <c r="B222" s="18">
        <v>115</v>
      </c>
      <c r="C222" s="11" t="s">
        <v>123</v>
      </c>
      <c r="D222" s="11" t="s">
        <v>117</v>
      </c>
      <c r="E222" s="11" t="s">
        <v>350</v>
      </c>
      <c r="F222" s="9"/>
      <c r="G222" s="8">
        <f>G223</f>
        <v>11</v>
      </c>
      <c r="H222" s="8"/>
      <c r="I222" s="8"/>
      <c r="J222" s="8"/>
    </row>
    <row r="223" spans="1:10" ht="18.75">
      <c r="A223" s="33" t="s">
        <v>177</v>
      </c>
      <c r="B223" s="18">
        <v>115</v>
      </c>
      <c r="C223" s="11" t="s">
        <v>123</v>
      </c>
      <c r="D223" s="11" t="s">
        <v>117</v>
      </c>
      <c r="E223" s="11" t="s">
        <v>350</v>
      </c>
      <c r="F223" s="11" t="s">
        <v>176</v>
      </c>
      <c r="G223" s="8">
        <v>11</v>
      </c>
      <c r="H223" s="8"/>
      <c r="I223" s="8"/>
      <c r="J223" s="8"/>
    </row>
    <row r="224" spans="1:10" ht="37.5">
      <c r="A224" s="33" t="s">
        <v>454</v>
      </c>
      <c r="B224" s="18">
        <v>115</v>
      </c>
      <c r="C224" s="11" t="s">
        <v>123</v>
      </c>
      <c r="D224" s="11" t="s">
        <v>117</v>
      </c>
      <c r="E224" s="18" t="s">
        <v>269</v>
      </c>
      <c r="F224" s="11"/>
      <c r="G224" s="8">
        <f>G225</f>
        <v>15593.8</v>
      </c>
      <c r="H224" s="8" t="e">
        <f>H225</f>
        <v>#REF!</v>
      </c>
      <c r="I224" s="8" t="e">
        <f>I225</f>
        <v>#REF!</v>
      </c>
      <c r="J224" s="8" t="e">
        <f>J225</f>
        <v>#REF!</v>
      </c>
    </row>
    <row r="225" spans="1:10" ht="24" customHeight="1">
      <c r="A225" s="20" t="s">
        <v>18</v>
      </c>
      <c r="B225" s="18">
        <v>115</v>
      </c>
      <c r="C225" s="11" t="s">
        <v>123</v>
      </c>
      <c r="D225" s="11" t="s">
        <v>117</v>
      </c>
      <c r="E225" s="18" t="s">
        <v>270</v>
      </c>
      <c r="F225" s="11"/>
      <c r="G225" s="8">
        <f>G226+G234+G231</f>
        <v>15593.8</v>
      </c>
      <c r="H225" s="8" t="e">
        <f>H226+H234+H231</f>
        <v>#REF!</v>
      </c>
      <c r="I225" s="8" t="e">
        <f>I226+I234+I231</f>
        <v>#REF!</v>
      </c>
      <c r="J225" s="8" t="e">
        <f>J226+J234+J231</f>
        <v>#REF!</v>
      </c>
    </row>
    <row r="226" spans="1:10" ht="44.25" customHeight="1">
      <c r="A226" s="33" t="s">
        <v>48</v>
      </c>
      <c r="B226" s="18">
        <v>115</v>
      </c>
      <c r="C226" s="11" t="s">
        <v>123</v>
      </c>
      <c r="D226" s="11" t="s">
        <v>117</v>
      </c>
      <c r="E226" s="11" t="s">
        <v>49</v>
      </c>
      <c r="F226" s="11"/>
      <c r="G226" s="8">
        <f>G227+G229</f>
        <v>10547.7</v>
      </c>
      <c r="H226" s="8" t="e">
        <f>H227+H229+#REF!</f>
        <v>#REF!</v>
      </c>
      <c r="I226" s="8" t="e">
        <f>I227+I229+#REF!</f>
        <v>#REF!</v>
      </c>
      <c r="J226" s="8" t="e">
        <f>J227+J229+#REF!</f>
        <v>#REF!</v>
      </c>
    </row>
    <row r="227" spans="1:10" ht="18.75">
      <c r="A227" s="33" t="s">
        <v>142</v>
      </c>
      <c r="B227" s="18">
        <v>115</v>
      </c>
      <c r="C227" s="11" t="s">
        <v>123</v>
      </c>
      <c r="D227" s="11" t="s">
        <v>117</v>
      </c>
      <c r="E227" s="11" t="s">
        <v>50</v>
      </c>
      <c r="F227" s="11"/>
      <c r="G227" s="8">
        <f>G228</f>
        <v>8671</v>
      </c>
      <c r="H227" s="8">
        <f>H228</f>
        <v>0</v>
      </c>
      <c r="I227" s="8">
        <f>I228</f>
        <v>5626.6</v>
      </c>
      <c r="J227" s="8">
        <f>J228</f>
        <v>0</v>
      </c>
    </row>
    <row r="228" spans="1:10" ht="18.75">
      <c r="A228" s="33" t="s">
        <v>177</v>
      </c>
      <c r="B228" s="18">
        <v>115</v>
      </c>
      <c r="C228" s="11" t="s">
        <v>123</v>
      </c>
      <c r="D228" s="11" t="s">
        <v>117</v>
      </c>
      <c r="E228" s="11" t="s">
        <v>50</v>
      </c>
      <c r="F228" s="11" t="s">
        <v>176</v>
      </c>
      <c r="G228" s="8">
        <v>8671</v>
      </c>
      <c r="H228" s="12"/>
      <c r="I228" s="12">
        <v>5626.6</v>
      </c>
      <c r="J228" s="12"/>
    </row>
    <row r="229" spans="1:10" ht="56.25">
      <c r="A229" s="33" t="s">
        <v>411</v>
      </c>
      <c r="B229" s="18">
        <v>115</v>
      </c>
      <c r="C229" s="11" t="s">
        <v>123</v>
      </c>
      <c r="D229" s="11" t="s">
        <v>117</v>
      </c>
      <c r="E229" s="11" t="s">
        <v>412</v>
      </c>
      <c r="F229" s="11"/>
      <c r="G229" s="8">
        <f>G230</f>
        <v>1876.7</v>
      </c>
      <c r="H229" s="8">
        <f>H230</f>
        <v>0</v>
      </c>
      <c r="I229" s="8">
        <f>I230</f>
        <v>3112.6</v>
      </c>
      <c r="J229" s="8">
        <f>J230</f>
        <v>0</v>
      </c>
    </row>
    <row r="230" spans="1:10" ht="18.75">
      <c r="A230" s="33" t="s">
        <v>177</v>
      </c>
      <c r="B230" s="18">
        <v>115</v>
      </c>
      <c r="C230" s="11" t="s">
        <v>123</v>
      </c>
      <c r="D230" s="11" t="s">
        <v>117</v>
      </c>
      <c r="E230" s="11" t="s">
        <v>412</v>
      </c>
      <c r="F230" s="11" t="s">
        <v>176</v>
      </c>
      <c r="G230" s="8">
        <v>1876.7</v>
      </c>
      <c r="H230" s="12"/>
      <c r="I230" s="12">
        <v>3112.6</v>
      </c>
      <c r="J230" s="12"/>
    </row>
    <row r="231" spans="1:10" ht="37.5">
      <c r="A231" s="33" t="s">
        <v>526</v>
      </c>
      <c r="B231" s="18">
        <v>115</v>
      </c>
      <c r="C231" s="11" t="s">
        <v>123</v>
      </c>
      <c r="D231" s="11" t="s">
        <v>117</v>
      </c>
      <c r="E231" s="11" t="s">
        <v>524</v>
      </c>
      <c r="F231" s="11"/>
      <c r="G231" s="8">
        <f>G232</f>
        <v>728.8</v>
      </c>
      <c r="H231" s="8">
        <f aca="true" t="shared" si="17" ref="H231:J232">H232</f>
        <v>0</v>
      </c>
      <c r="I231" s="8">
        <f t="shared" si="17"/>
        <v>0</v>
      </c>
      <c r="J231" s="8">
        <f t="shared" si="17"/>
        <v>0</v>
      </c>
    </row>
    <row r="232" spans="1:10" ht="56.25">
      <c r="A232" s="33" t="s">
        <v>560</v>
      </c>
      <c r="B232" s="18">
        <v>115</v>
      </c>
      <c r="C232" s="11" t="s">
        <v>123</v>
      </c>
      <c r="D232" s="11" t="s">
        <v>117</v>
      </c>
      <c r="E232" s="11" t="s">
        <v>525</v>
      </c>
      <c r="F232" s="11"/>
      <c r="G232" s="8">
        <f>G233</f>
        <v>728.8</v>
      </c>
      <c r="H232" s="8">
        <f t="shared" si="17"/>
        <v>0</v>
      </c>
      <c r="I232" s="8">
        <f t="shared" si="17"/>
        <v>0</v>
      </c>
      <c r="J232" s="8">
        <f t="shared" si="17"/>
        <v>0</v>
      </c>
    </row>
    <row r="233" spans="1:10" ht="18.75">
      <c r="A233" s="33" t="s">
        <v>177</v>
      </c>
      <c r="B233" s="18">
        <v>115</v>
      </c>
      <c r="C233" s="11" t="s">
        <v>123</v>
      </c>
      <c r="D233" s="11" t="s">
        <v>117</v>
      </c>
      <c r="E233" s="11" t="s">
        <v>525</v>
      </c>
      <c r="F233" s="11" t="s">
        <v>176</v>
      </c>
      <c r="G233" s="8">
        <v>728.8</v>
      </c>
      <c r="H233" s="24"/>
      <c r="I233" s="24"/>
      <c r="J233" s="24"/>
    </row>
    <row r="234" spans="1:10" ht="56.25">
      <c r="A234" s="33" t="s">
        <v>374</v>
      </c>
      <c r="B234" s="18">
        <v>115</v>
      </c>
      <c r="C234" s="11" t="s">
        <v>123</v>
      </c>
      <c r="D234" s="11" t="s">
        <v>117</v>
      </c>
      <c r="E234" s="18" t="s">
        <v>328</v>
      </c>
      <c r="F234" s="11"/>
      <c r="G234" s="8">
        <f>G235+G237</f>
        <v>4317.3</v>
      </c>
      <c r="H234" s="8">
        <f>H235+H237</f>
        <v>0</v>
      </c>
      <c r="I234" s="8">
        <f>I235+I237</f>
        <v>7500</v>
      </c>
      <c r="J234" s="8">
        <f>J235+J237</f>
        <v>0</v>
      </c>
    </row>
    <row r="235" spans="1:10" ht="18.75">
      <c r="A235" s="33" t="s">
        <v>142</v>
      </c>
      <c r="B235" s="18">
        <v>115</v>
      </c>
      <c r="C235" s="11" t="s">
        <v>123</v>
      </c>
      <c r="D235" s="11" t="s">
        <v>117</v>
      </c>
      <c r="E235" s="11" t="s">
        <v>327</v>
      </c>
      <c r="F235" s="11"/>
      <c r="G235" s="8">
        <f>G236</f>
        <v>3404.3</v>
      </c>
      <c r="H235" s="8">
        <f>H236</f>
        <v>0</v>
      </c>
      <c r="I235" s="8">
        <f>I236</f>
        <v>7500</v>
      </c>
      <c r="J235" s="8">
        <f>J236</f>
        <v>0</v>
      </c>
    </row>
    <row r="236" spans="1:10" ht="37.5">
      <c r="A236" s="33" t="s">
        <v>85</v>
      </c>
      <c r="B236" s="18">
        <v>115</v>
      </c>
      <c r="C236" s="11" t="s">
        <v>123</v>
      </c>
      <c r="D236" s="11" t="s">
        <v>117</v>
      </c>
      <c r="E236" s="11" t="s">
        <v>327</v>
      </c>
      <c r="F236" s="11" t="s">
        <v>174</v>
      </c>
      <c r="G236" s="8">
        <v>3404.3</v>
      </c>
      <c r="H236" s="24"/>
      <c r="I236" s="24">
        <f>6678+822</f>
        <v>7500</v>
      </c>
      <c r="J236" s="24"/>
    </row>
    <row r="237" spans="1:10" ht="56.25">
      <c r="A237" s="33" t="s">
        <v>411</v>
      </c>
      <c r="B237" s="18">
        <v>115</v>
      </c>
      <c r="C237" s="11" t="s">
        <v>123</v>
      </c>
      <c r="D237" s="11" t="s">
        <v>117</v>
      </c>
      <c r="E237" s="11" t="s">
        <v>578</v>
      </c>
      <c r="F237" s="11"/>
      <c r="G237" s="8">
        <f>G238</f>
        <v>913</v>
      </c>
      <c r="H237" s="8">
        <f>H238</f>
        <v>0</v>
      </c>
      <c r="I237" s="8">
        <f>I238</f>
        <v>0</v>
      </c>
      <c r="J237" s="8">
        <f>J238</f>
        <v>0</v>
      </c>
    </row>
    <row r="238" spans="1:10" ht="37.5">
      <c r="A238" s="33" t="s">
        <v>85</v>
      </c>
      <c r="B238" s="18">
        <v>115</v>
      </c>
      <c r="C238" s="11" t="s">
        <v>123</v>
      </c>
      <c r="D238" s="11" t="s">
        <v>117</v>
      </c>
      <c r="E238" s="11" t="s">
        <v>578</v>
      </c>
      <c r="F238" s="11" t="s">
        <v>174</v>
      </c>
      <c r="G238" s="8">
        <v>913</v>
      </c>
      <c r="H238" s="24"/>
      <c r="I238" s="24"/>
      <c r="J238" s="24"/>
    </row>
    <row r="239" spans="1:10" ht="18.75">
      <c r="A239" s="33" t="s">
        <v>102</v>
      </c>
      <c r="B239" s="18">
        <v>115</v>
      </c>
      <c r="C239" s="11" t="s">
        <v>123</v>
      </c>
      <c r="D239" s="11" t="s">
        <v>123</v>
      </c>
      <c r="E239" s="11"/>
      <c r="F239" s="11"/>
      <c r="G239" s="8">
        <f>G240+G251</f>
        <v>313.7</v>
      </c>
      <c r="H239" s="8">
        <f>H240+H251</f>
        <v>0</v>
      </c>
      <c r="I239" s="8">
        <f>I240+I251</f>
        <v>1121.6</v>
      </c>
      <c r="J239" s="8">
        <f>J240+J251</f>
        <v>0</v>
      </c>
    </row>
    <row r="240" spans="1:10" ht="37.5">
      <c r="A240" s="33" t="s">
        <v>479</v>
      </c>
      <c r="B240" s="18">
        <v>115</v>
      </c>
      <c r="C240" s="11" t="s">
        <v>123</v>
      </c>
      <c r="D240" s="11" t="s">
        <v>123</v>
      </c>
      <c r="E240" s="11" t="s">
        <v>9</v>
      </c>
      <c r="F240" s="11"/>
      <c r="G240" s="8">
        <f>G241</f>
        <v>194.5</v>
      </c>
      <c r="H240" s="8">
        <f>H241</f>
        <v>0</v>
      </c>
      <c r="I240" s="8">
        <f>I241</f>
        <v>920</v>
      </c>
      <c r="J240" s="8">
        <f>J241</f>
        <v>0</v>
      </c>
    </row>
    <row r="241" spans="1:10" ht="37.5">
      <c r="A241" s="33" t="s">
        <v>485</v>
      </c>
      <c r="B241" s="18">
        <v>115</v>
      </c>
      <c r="C241" s="11" t="s">
        <v>123</v>
      </c>
      <c r="D241" s="11" t="s">
        <v>123</v>
      </c>
      <c r="E241" s="11" t="s">
        <v>10</v>
      </c>
      <c r="F241" s="11"/>
      <c r="G241" s="8">
        <f>G242+G245+G248</f>
        <v>194.5</v>
      </c>
      <c r="H241" s="8">
        <f>H242+H245+H248</f>
        <v>0</v>
      </c>
      <c r="I241" s="8">
        <f>I242+I245+I248</f>
        <v>920</v>
      </c>
      <c r="J241" s="8">
        <f>J242+J245+J248</f>
        <v>0</v>
      </c>
    </row>
    <row r="242" spans="1:10" ht="37.5">
      <c r="A242" s="33" t="s">
        <v>332</v>
      </c>
      <c r="B242" s="18">
        <v>115</v>
      </c>
      <c r="C242" s="11" t="s">
        <v>123</v>
      </c>
      <c r="D242" s="11" t="s">
        <v>123</v>
      </c>
      <c r="E242" s="11" t="s">
        <v>11</v>
      </c>
      <c r="F242" s="11"/>
      <c r="G242" s="8">
        <f aca="true" t="shared" si="18" ref="G242:J243">G243</f>
        <v>44.9</v>
      </c>
      <c r="H242" s="8">
        <f t="shared" si="18"/>
        <v>0</v>
      </c>
      <c r="I242" s="8">
        <f t="shared" si="18"/>
        <v>610</v>
      </c>
      <c r="J242" s="8">
        <f t="shared" si="18"/>
        <v>0</v>
      </c>
    </row>
    <row r="243" spans="1:10" ht="37.5">
      <c r="A243" s="33" t="s">
        <v>35</v>
      </c>
      <c r="B243" s="18">
        <v>115</v>
      </c>
      <c r="C243" s="11" t="s">
        <v>123</v>
      </c>
      <c r="D243" s="11" t="s">
        <v>123</v>
      </c>
      <c r="E243" s="11" t="s">
        <v>34</v>
      </c>
      <c r="F243" s="11"/>
      <c r="G243" s="8">
        <f t="shared" si="18"/>
        <v>44.9</v>
      </c>
      <c r="H243" s="8">
        <f t="shared" si="18"/>
        <v>0</v>
      </c>
      <c r="I243" s="8">
        <f t="shared" si="18"/>
        <v>610</v>
      </c>
      <c r="J243" s="8">
        <f t="shared" si="18"/>
        <v>0</v>
      </c>
    </row>
    <row r="244" spans="1:10" ht="18.75">
      <c r="A244" s="33" t="s">
        <v>177</v>
      </c>
      <c r="B244" s="18">
        <v>115</v>
      </c>
      <c r="C244" s="11" t="s">
        <v>123</v>
      </c>
      <c r="D244" s="11" t="s">
        <v>123</v>
      </c>
      <c r="E244" s="11" t="s">
        <v>34</v>
      </c>
      <c r="F244" s="11" t="s">
        <v>176</v>
      </c>
      <c r="G244" s="8">
        <v>44.9</v>
      </c>
      <c r="H244" s="12"/>
      <c r="I244" s="12">
        <v>610</v>
      </c>
      <c r="J244" s="12"/>
    </row>
    <row r="245" spans="1:10" ht="56.25">
      <c r="A245" s="33" t="s">
        <v>20</v>
      </c>
      <c r="B245" s="18">
        <v>115</v>
      </c>
      <c r="C245" s="11" t="s">
        <v>123</v>
      </c>
      <c r="D245" s="11" t="s">
        <v>123</v>
      </c>
      <c r="E245" s="11" t="s">
        <v>488</v>
      </c>
      <c r="F245" s="11"/>
      <c r="G245" s="8">
        <f>G246</f>
        <v>149.6</v>
      </c>
      <c r="H245" s="8">
        <f aca="true" t="shared" si="19" ref="H245:J246">H246</f>
        <v>0</v>
      </c>
      <c r="I245" s="8">
        <f t="shared" si="19"/>
        <v>285</v>
      </c>
      <c r="J245" s="8">
        <f t="shared" si="19"/>
        <v>0</v>
      </c>
    </row>
    <row r="246" spans="1:10" ht="37.5">
      <c r="A246" s="33" t="s">
        <v>35</v>
      </c>
      <c r="B246" s="18">
        <v>115</v>
      </c>
      <c r="C246" s="11" t="s">
        <v>123</v>
      </c>
      <c r="D246" s="11" t="s">
        <v>123</v>
      </c>
      <c r="E246" s="11" t="s">
        <v>489</v>
      </c>
      <c r="F246" s="11"/>
      <c r="G246" s="8">
        <f>G247</f>
        <v>149.6</v>
      </c>
      <c r="H246" s="8">
        <f t="shared" si="19"/>
        <v>0</v>
      </c>
      <c r="I246" s="8">
        <f t="shared" si="19"/>
        <v>285</v>
      </c>
      <c r="J246" s="8">
        <f t="shared" si="19"/>
        <v>0</v>
      </c>
    </row>
    <row r="247" spans="1:10" ht="18.75">
      <c r="A247" s="33" t="s">
        <v>177</v>
      </c>
      <c r="B247" s="18">
        <v>115</v>
      </c>
      <c r="C247" s="11" t="s">
        <v>123</v>
      </c>
      <c r="D247" s="11" t="s">
        <v>123</v>
      </c>
      <c r="E247" s="11" t="s">
        <v>489</v>
      </c>
      <c r="F247" s="11" t="s">
        <v>176</v>
      </c>
      <c r="G247" s="8">
        <v>149.6</v>
      </c>
      <c r="H247" s="12"/>
      <c r="I247" s="12">
        <v>285</v>
      </c>
      <c r="J247" s="12"/>
    </row>
    <row r="248" spans="1:10" ht="56.25" customHeight="1">
      <c r="A248" s="33" t="s">
        <v>336</v>
      </c>
      <c r="B248" s="18">
        <v>115</v>
      </c>
      <c r="C248" s="11" t="s">
        <v>123</v>
      </c>
      <c r="D248" s="11" t="s">
        <v>123</v>
      </c>
      <c r="E248" s="11" t="s">
        <v>32</v>
      </c>
      <c r="F248" s="11"/>
      <c r="G248" s="8">
        <f>G249</f>
        <v>0</v>
      </c>
      <c r="H248" s="8">
        <f aca="true" t="shared" si="20" ref="H248:J249">H249</f>
        <v>0</v>
      </c>
      <c r="I248" s="8">
        <f t="shared" si="20"/>
        <v>25</v>
      </c>
      <c r="J248" s="8">
        <f t="shared" si="20"/>
        <v>0</v>
      </c>
    </row>
    <row r="249" spans="1:10" ht="37.5">
      <c r="A249" s="33" t="s">
        <v>35</v>
      </c>
      <c r="B249" s="18">
        <v>115</v>
      </c>
      <c r="C249" s="11" t="s">
        <v>123</v>
      </c>
      <c r="D249" s="11" t="s">
        <v>123</v>
      </c>
      <c r="E249" s="11" t="s">
        <v>33</v>
      </c>
      <c r="F249" s="11"/>
      <c r="G249" s="8">
        <f>G250</f>
        <v>0</v>
      </c>
      <c r="H249" s="8">
        <f t="shared" si="20"/>
        <v>0</v>
      </c>
      <c r="I249" s="8">
        <f t="shared" si="20"/>
        <v>25</v>
      </c>
      <c r="J249" s="8">
        <f t="shared" si="20"/>
        <v>0</v>
      </c>
    </row>
    <row r="250" spans="1:10" ht="18.75">
      <c r="A250" s="33" t="s">
        <v>177</v>
      </c>
      <c r="B250" s="18">
        <v>115</v>
      </c>
      <c r="C250" s="11" t="s">
        <v>123</v>
      </c>
      <c r="D250" s="11" t="s">
        <v>123</v>
      </c>
      <c r="E250" s="11" t="s">
        <v>33</v>
      </c>
      <c r="F250" s="11" t="s">
        <v>176</v>
      </c>
      <c r="G250" s="8">
        <v>0</v>
      </c>
      <c r="H250" s="12"/>
      <c r="I250" s="12">
        <v>25</v>
      </c>
      <c r="J250" s="12"/>
    </row>
    <row r="251" spans="1:10" ht="39" customHeight="1">
      <c r="A251" s="33" t="s">
        <v>449</v>
      </c>
      <c r="B251" s="18">
        <v>115</v>
      </c>
      <c r="C251" s="11" t="s">
        <v>123</v>
      </c>
      <c r="D251" s="11" t="s">
        <v>123</v>
      </c>
      <c r="E251" s="11" t="s">
        <v>240</v>
      </c>
      <c r="F251" s="11"/>
      <c r="G251" s="8">
        <f>G252+G255+G258+G261</f>
        <v>119.19999999999999</v>
      </c>
      <c r="H251" s="8">
        <f>H252+H255+H258+H261</f>
        <v>0</v>
      </c>
      <c r="I251" s="8">
        <f>I252+I255+I258+I261</f>
        <v>201.6</v>
      </c>
      <c r="J251" s="8">
        <f>J252+J255+J258+J261</f>
        <v>0</v>
      </c>
    </row>
    <row r="252" spans="1:10" ht="37.5">
      <c r="A252" s="33" t="s">
        <v>241</v>
      </c>
      <c r="B252" s="18">
        <v>115</v>
      </c>
      <c r="C252" s="11" t="s">
        <v>123</v>
      </c>
      <c r="D252" s="11" t="s">
        <v>123</v>
      </c>
      <c r="E252" s="11" t="s">
        <v>451</v>
      </c>
      <c r="F252" s="11"/>
      <c r="G252" s="8">
        <f aca="true" t="shared" si="21" ref="G252:J253">G253</f>
        <v>99.3</v>
      </c>
      <c r="H252" s="8">
        <f t="shared" si="21"/>
        <v>0</v>
      </c>
      <c r="I252" s="8">
        <f t="shared" si="21"/>
        <v>148</v>
      </c>
      <c r="J252" s="8">
        <f t="shared" si="21"/>
        <v>0</v>
      </c>
    </row>
    <row r="253" spans="1:10" ht="18.75">
      <c r="A253" s="33" t="s">
        <v>169</v>
      </c>
      <c r="B253" s="18">
        <v>115</v>
      </c>
      <c r="C253" s="11" t="s">
        <v>123</v>
      </c>
      <c r="D253" s="11" t="s">
        <v>123</v>
      </c>
      <c r="E253" s="11" t="s">
        <v>452</v>
      </c>
      <c r="F253" s="11"/>
      <c r="G253" s="8">
        <f t="shared" si="21"/>
        <v>99.3</v>
      </c>
      <c r="H253" s="8">
        <f t="shared" si="21"/>
        <v>0</v>
      </c>
      <c r="I253" s="8">
        <f t="shared" si="21"/>
        <v>148</v>
      </c>
      <c r="J253" s="8">
        <f t="shared" si="21"/>
        <v>0</v>
      </c>
    </row>
    <row r="254" spans="1:10" ht="18.75">
      <c r="A254" s="33" t="s">
        <v>177</v>
      </c>
      <c r="B254" s="18">
        <v>115</v>
      </c>
      <c r="C254" s="11" t="s">
        <v>123</v>
      </c>
      <c r="D254" s="11" t="s">
        <v>123</v>
      </c>
      <c r="E254" s="11" t="s">
        <v>452</v>
      </c>
      <c r="F254" s="11" t="s">
        <v>176</v>
      </c>
      <c r="G254" s="8">
        <v>99.3</v>
      </c>
      <c r="H254" s="8"/>
      <c r="I254" s="8">
        <v>148</v>
      </c>
      <c r="J254" s="8"/>
    </row>
    <row r="255" spans="1:10" ht="37.5">
      <c r="A255" s="33" t="s">
        <v>450</v>
      </c>
      <c r="B255" s="18">
        <v>115</v>
      </c>
      <c r="C255" s="11" t="s">
        <v>123</v>
      </c>
      <c r="D255" s="11" t="s">
        <v>123</v>
      </c>
      <c r="E255" s="11" t="s">
        <v>242</v>
      </c>
      <c r="F255" s="11"/>
      <c r="G255" s="8">
        <f>G256</f>
        <v>3.6</v>
      </c>
      <c r="H255" s="8">
        <f aca="true" t="shared" si="22" ref="H255:J256">H256</f>
        <v>0</v>
      </c>
      <c r="I255" s="8">
        <f t="shared" si="22"/>
        <v>3.6</v>
      </c>
      <c r="J255" s="8">
        <f t="shared" si="22"/>
        <v>0</v>
      </c>
    </row>
    <row r="256" spans="1:10" ht="18.75">
      <c r="A256" s="33" t="s">
        <v>169</v>
      </c>
      <c r="B256" s="18">
        <v>115</v>
      </c>
      <c r="C256" s="11" t="s">
        <v>123</v>
      </c>
      <c r="D256" s="11" t="s">
        <v>123</v>
      </c>
      <c r="E256" s="11" t="s">
        <v>243</v>
      </c>
      <c r="F256" s="11"/>
      <c r="G256" s="8">
        <f>G257</f>
        <v>3.6</v>
      </c>
      <c r="H256" s="8">
        <f t="shared" si="22"/>
        <v>0</v>
      </c>
      <c r="I256" s="8">
        <f t="shared" si="22"/>
        <v>3.6</v>
      </c>
      <c r="J256" s="8">
        <f t="shared" si="22"/>
        <v>0</v>
      </c>
    </row>
    <row r="257" spans="1:10" ht="18.75">
      <c r="A257" s="33" t="s">
        <v>177</v>
      </c>
      <c r="B257" s="18">
        <v>115</v>
      </c>
      <c r="C257" s="11" t="s">
        <v>123</v>
      </c>
      <c r="D257" s="11" t="s">
        <v>123</v>
      </c>
      <c r="E257" s="11" t="s">
        <v>243</v>
      </c>
      <c r="F257" s="11" t="s">
        <v>176</v>
      </c>
      <c r="G257" s="8">
        <v>3.6</v>
      </c>
      <c r="H257" s="8"/>
      <c r="I257" s="8">
        <v>3.6</v>
      </c>
      <c r="J257" s="8"/>
    </row>
    <row r="258" spans="1:10" ht="37.5">
      <c r="A258" s="33" t="s">
        <v>28</v>
      </c>
      <c r="B258" s="18">
        <v>115</v>
      </c>
      <c r="C258" s="11" t="s">
        <v>123</v>
      </c>
      <c r="D258" s="11" t="s">
        <v>123</v>
      </c>
      <c r="E258" s="11" t="s">
        <v>244</v>
      </c>
      <c r="F258" s="11"/>
      <c r="G258" s="8">
        <f aca="true" t="shared" si="23" ref="G258:J259">G259</f>
        <v>8</v>
      </c>
      <c r="H258" s="8">
        <f t="shared" si="23"/>
        <v>0</v>
      </c>
      <c r="I258" s="8">
        <f t="shared" si="23"/>
        <v>15</v>
      </c>
      <c r="J258" s="8">
        <f t="shared" si="23"/>
        <v>0</v>
      </c>
    </row>
    <row r="259" spans="1:10" ht="18.75">
      <c r="A259" s="33" t="s">
        <v>169</v>
      </c>
      <c r="B259" s="18">
        <v>115</v>
      </c>
      <c r="C259" s="11" t="s">
        <v>123</v>
      </c>
      <c r="D259" s="11" t="s">
        <v>123</v>
      </c>
      <c r="E259" s="11" t="s">
        <v>245</v>
      </c>
      <c r="F259" s="11"/>
      <c r="G259" s="8">
        <f t="shared" si="23"/>
        <v>8</v>
      </c>
      <c r="H259" s="8">
        <f t="shared" si="23"/>
        <v>0</v>
      </c>
      <c r="I259" s="8">
        <f t="shared" si="23"/>
        <v>15</v>
      </c>
      <c r="J259" s="8">
        <f t="shared" si="23"/>
        <v>0</v>
      </c>
    </row>
    <row r="260" spans="1:10" ht="18.75">
      <c r="A260" s="33" t="s">
        <v>177</v>
      </c>
      <c r="B260" s="18">
        <v>115</v>
      </c>
      <c r="C260" s="11" t="s">
        <v>123</v>
      </c>
      <c r="D260" s="11" t="s">
        <v>123</v>
      </c>
      <c r="E260" s="11" t="s">
        <v>245</v>
      </c>
      <c r="F260" s="11" t="s">
        <v>176</v>
      </c>
      <c r="G260" s="8">
        <v>8</v>
      </c>
      <c r="H260" s="8"/>
      <c r="I260" s="8">
        <v>15</v>
      </c>
      <c r="J260" s="8"/>
    </row>
    <row r="261" spans="1:10" ht="44.25" customHeight="1">
      <c r="A261" s="33" t="s">
        <v>248</v>
      </c>
      <c r="B261" s="18">
        <v>115</v>
      </c>
      <c r="C261" s="11" t="s">
        <v>123</v>
      </c>
      <c r="D261" s="11" t="s">
        <v>123</v>
      </c>
      <c r="E261" s="11" t="s">
        <v>246</v>
      </c>
      <c r="F261" s="11"/>
      <c r="G261" s="8">
        <f aca="true" t="shared" si="24" ref="G261:J262">G262</f>
        <v>8.3</v>
      </c>
      <c r="H261" s="8">
        <f t="shared" si="24"/>
        <v>0</v>
      </c>
      <c r="I261" s="8">
        <f t="shared" si="24"/>
        <v>35</v>
      </c>
      <c r="J261" s="8">
        <f t="shared" si="24"/>
        <v>0</v>
      </c>
    </row>
    <row r="262" spans="1:10" ht="18.75">
      <c r="A262" s="33" t="s">
        <v>169</v>
      </c>
      <c r="B262" s="18">
        <v>115</v>
      </c>
      <c r="C262" s="11" t="s">
        <v>123</v>
      </c>
      <c r="D262" s="11" t="s">
        <v>123</v>
      </c>
      <c r="E262" s="11" t="s">
        <v>247</v>
      </c>
      <c r="F262" s="11"/>
      <c r="G262" s="8">
        <f t="shared" si="24"/>
        <v>8.3</v>
      </c>
      <c r="H262" s="8">
        <f t="shared" si="24"/>
        <v>0</v>
      </c>
      <c r="I262" s="8">
        <f t="shared" si="24"/>
        <v>35</v>
      </c>
      <c r="J262" s="8">
        <f t="shared" si="24"/>
        <v>0</v>
      </c>
    </row>
    <row r="263" spans="1:10" ht="18.75">
      <c r="A263" s="33" t="s">
        <v>177</v>
      </c>
      <c r="B263" s="18">
        <v>115</v>
      </c>
      <c r="C263" s="11" t="s">
        <v>123</v>
      </c>
      <c r="D263" s="11" t="s">
        <v>123</v>
      </c>
      <c r="E263" s="11" t="s">
        <v>247</v>
      </c>
      <c r="F263" s="11" t="s">
        <v>176</v>
      </c>
      <c r="G263" s="8">
        <v>8.3</v>
      </c>
      <c r="H263" s="8"/>
      <c r="I263" s="8">
        <v>35</v>
      </c>
      <c r="J263" s="8"/>
    </row>
    <row r="264" spans="1:10" ht="18.75">
      <c r="A264" s="33" t="s">
        <v>145</v>
      </c>
      <c r="B264" s="18">
        <v>115</v>
      </c>
      <c r="C264" s="11" t="s">
        <v>123</v>
      </c>
      <c r="D264" s="11" t="s">
        <v>119</v>
      </c>
      <c r="E264" s="11"/>
      <c r="F264" s="11"/>
      <c r="G264" s="8">
        <f>G265+G283</f>
        <v>3146.4</v>
      </c>
      <c r="H264" s="8">
        <f>H265+H283</f>
        <v>111.2</v>
      </c>
      <c r="I264" s="8">
        <f>I265+I283</f>
        <v>2806.9</v>
      </c>
      <c r="J264" s="8">
        <f>J265+J283</f>
        <v>0</v>
      </c>
    </row>
    <row r="265" spans="1:10" ht="42.75" customHeight="1">
      <c r="A265" s="33" t="s">
        <v>454</v>
      </c>
      <c r="B265" s="18">
        <v>115</v>
      </c>
      <c r="C265" s="11" t="s">
        <v>123</v>
      </c>
      <c r="D265" s="11" t="s">
        <v>119</v>
      </c>
      <c r="E265" s="18" t="s">
        <v>269</v>
      </c>
      <c r="F265" s="11"/>
      <c r="G265" s="8">
        <f>G266+G273</f>
        <v>3125.9</v>
      </c>
      <c r="H265" s="8">
        <f>H266+H273</f>
        <v>111.2</v>
      </c>
      <c r="I265" s="8">
        <f>I266+I273</f>
        <v>2791.4</v>
      </c>
      <c r="J265" s="8">
        <f>J266+J273</f>
        <v>0</v>
      </c>
    </row>
    <row r="266" spans="1:10" ht="19.5" customHeight="1">
      <c r="A266" s="20" t="s">
        <v>18</v>
      </c>
      <c r="B266" s="18">
        <v>115</v>
      </c>
      <c r="C266" s="11" t="s">
        <v>123</v>
      </c>
      <c r="D266" s="11" t="s">
        <v>119</v>
      </c>
      <c r="E266" s="18" t="s">
        <v>270</v>
      </c>
      <c r="F266" s="11"/>
      <c r="G266" s="8">
        <f>G267+G270</f>
        <v>56.5</v>
      </c>
      <c r="H266" s="8">
        <f>H267+H270</f>
        <v>111.2</v>
      </c>
      <c r="I266" s="8">
        <f>I267+I270</f>
        <v>0</v>
      </c>
      <c r="J266" s="8">
        <f>J267+J270</f>
        <v>0</v>
      </c>
    </row>
    <row r="267" spans="1:10" ht="61.5" customHeight="1">
      <c r="A267" s="20" t="s">
        <v>277</v>
      </c>
      <c r="B267" s="18">
        <v>115</v>
      </c>
      <c r="C267" s="11" t="s">
        <v>123</v>
      </c>
      <c r="D267" s="11" t="s">
        <v>119</v>
      </c>
      <c r="E267" s="18" t="s">
        <v>44</v>
      </c>
      <c r="F267" s="11"/>
      <c r="G267" s="8">
        <f>G268</f>
        <v>6.5</v>
      </c>
      <c r="H267" s="8">
        <f aca="true" t="shared" si="25" ref="H267:J268">H268</f>
        <v>31.2</v>
      </c>
      <c r="I267" s="8">
        <f t="shared" si="25"/>
        <v>0</v>
      </c>
      <c r="J267" s="8">
        <f t="shared" si="25"/>
        <v>0</v>
      </c>
    </row>
    <row r="268" spans="1:10" ht="77.25" customHeight="1">
      <c r="A268" s="33" t="s">
        <v>92</v>
      </c>
      <c r="B268" s="18">
        <v>115</v>
      </c>
      <c r="C268" s="11" t="s">
        <v>123</v>
      </c>
      <c r="D268" s="11" t="s">
        <v>119</v>
      </c>
      <c r="E268" s="18" t="s">
        <v>45</v>
      </c>
      <c r="F268" s="11"/>
      <c r="G268" s="8">
        <f>G269</f>
        <v>6.5</v>
      </c>
      <c r="H268" s="8">
        <f t="shared" si="25"/>
        <v>31.2</v>
      </c>
      <c r="I268" s="8">
        <f t="shared" si="25"/>
        <v>0</v>
      </c>
      <c r="J268" s="8">
        <f t="shared" si="25"/>
        <v>0</v>
      </c>
    </row>
    <row r="269" spans="1:10" ht="37.5">
      <c r="A269" s="33" t="s">
        <v>206</v>
      </c>
      <c r="B269" s="18">
        <v>115</v>
      </c>
      <c r="C269" s="11" t="s">
        <v>123</v>
      </c>
      <c r="D269" s="11" t="s">
        <v>119</v>
      </c>
      <c r="E269" s="18" t="s">
        <v>45</v>
      </c>
      <c r="F269" s="11" t="s">
        <v>205</v>
      </c>
      <c r="G269" s="8">
        <v>6.5</v>
      </c>
      <c r="H269" s="12">
        <v>31.2</v>
      </c>
      <c r="I269" s="12"/>
      <c r="J269" s="12"/>
    </row>
    <row r="270" spans="1:10" ht="56.25">
      <c r="A270" s="33" t="s">
        <v>329</v>
      </c>
      <c r="B270" s="18">
        <v>115</v>
      </c>
      <c r="C270" s="11" t="s">
        <v>123</v>
      </c>
      <c r="D270" s="11" t="s">
        <v>119</v>
      </c>
      <c r="E270" s="18" t="s">
        <v>274</v>
      </c>
      <c r="F270" s="11"/>
      <c r="G270" s="8">
        <f>G271</f>
        <v>50</v>
      </c>
      <c r="H270" s="8">
        <f aca="true" t="shared" si="26" ref="H270:J271">H271</f>
        <v>80</v>
      </c>
      <c r="I270" s="8">
        <f t="shared" si="26"/>
        <v>0</v>
      </c>
      <c r="J270" s="8">
        <f t="shared" si="26"/>
        <v>0</v>
      </c>
    </row>
    <row r="271" spans="1:10" ht="75">
      <c r="A271" s="33" t="s">
        <v>92</v>
      </c>
      <c r="B271" s="18">
        <v>115</v>
      </c>
      <c r="C271" s="11" t="s">
        <v>123</v>
      </c>
      <c r="D271" s="11" t="s">
        <v>119</v>
      </c>
      <c r="E271" s="18" t="s">
        <v>47</v>
      </c>
      <c r="F271" s="11"/>
      <c r="G271" s="8">
        <f>G272</f>
        <v>50</v>
      </c>
      <c r="H271" s="8">
        <f t="shared" si="26"/>
        <v>80</v>
      </c>
      <c r="I271" s="8">
        <f t="shared" si="26"/>
        <v>0</v>
      </c>
      <c r="J271" s="8">
        <f t="shared" si="26"/>
        <v>0</v>
      </c>
    </row>
    <row r="272" spans="1:10" ht="37.5">
      <c r="A272" s="33" t="s">
        <v>206</v>
      </c>
      <c r="B272" s="18">
        <v>115</v>
      </c>
      <c r="C272" s="11" t="s">
        <v>123</v>
      </c>
      <c r="D272" s="11" t="s">
        <v>119</v>
      </c>
      <c r="E272" s="18" t="s">
        <v>47</v>
      </c>
      <c r="F272" s="11" t="s">
        <v>205</v>
      </c>
      <c r="G272" s="8">
        <v>50</v>
      </c>
      <c r="H272" s="8">
        <v>80</v>
      </c>
      <c r="I272" s="8"/>
      <c r="J272" s="8"/>
    </row>
    <row r="273" spans="1:10" ht="18.75">
      <c r="A273" s="39" t="s">
        <v>26</v>
      </c>
      <c r="B273" s="18">
        <v>115</v>
      </c>
      <c r="C273" s="11" t="s">
        <v>123</v>
      </c>
      <c r="D273" s="11" t="s">
        <v>119</v>
      </c>
      <c r="E273" s="11" t="s">
        <v>72</v>
      </c>
      <c r="F273" s="11"/>
      <c r="G273" s="8">
        <f>G274</f>
        <v>3069.4</v>
      </c>
      <c r="H273" s="8">
        <f>H274</f>
        <v>0</v>
      </c>
      <c r="I273" s="8">
        <f>I274</f>
        <v>2791.4</v>
      </c>
      <c r="J273" s="8">
        <f>J274</f>
        <v>0</v>
      </c>
    </row>
    <row r="274" spans="1:10" ht="40.5" customHeight="1">
      <c r="A274" s="33" t="s">
        <v>310</v>
      </c>
      <c r="B274" s="18">
        <v>115</v>
      </c>
      <c r="C274" s="11" t="s">
        <v>123</v>
      </c>
      <c r="D274" s="11" t="s">
        <v>119</v>
      </c>
      <c r="E274" s="11" t="s">
        <v>106</v>
      </c>
      <c r="F274" s="11"/>
      <c r="G274" s="8">
        <f>G275+G281+G279</f>
        <v>3069.4</v>
      </c>
      <c r="H274" s="8">
        <f>H275+H281</f>
        <v>0</v>
      </c>
      <c r="I274" s="8">
        <f>I275+I281</f>
        <v>2791.4</v>
      </c>
      <c r="J274" s="8">
        <f>J275+J281</f>
        <v>0</v>
      </c>
    </row>
    <row r="275" spans="1:10" ht="37.5">
      <c r="A275" s="33" t="s">
        <v>175</v>
      </c>
      <c r="B275" s="18">
        <v>115</v>
      </c>
      <c r="C275" s="11" t="s">
        <v>123</v>
      </c>
      <c r="D275" s="11" t="s">
        <v>119</v>
      </c>
      <c r="E275" s="11" t="s">
        <v>107</v>
      </c>
      <c r="F275" s="11"/>
      <c r="G275" s="8">
        <f>G276+G277+G278</f>
        <v>2346.8</v>
      </c>
      <c r="H275" s="8">
        <f>H276+H277+H278</f>
        <v>0</v>
      </c>
      <c r="I275" s="8">
        <f>I276+I277+I278</f>
        <v>2695.4</v>
      </c>
      <c r="J275" s="8">
        <f>J276+J277+J278</f>
        <v>0</v>
      </c>
    </row>
    <row r="276" spans="1:10" ht="37.5">
      <c r="A276" s="33" t="s">
        <v>162</v>
      </c>
      <c r="B276" s="18">
        <v>115</v>
      </c>
      <c r="C276" s="11" t="s">
        <v>123</v>
      </c>
      <c r="D276" s="11" t="s">
        <v>119</v>
      </c>
      <c r="E276" s="11" t="s">
        <v>107</v>
      </c>
      <c r="F276" s="11" t="s">
        <v>163</v>
      </c>
      <c r="G276" s="8">
        <v>2009.4</v>
      </c>
      <c r="H276" s="12"/>
      <c r="I276" s="8">
        <v>2418.1</v>
      </c>
      <c r="J276" s="12"/>
    </row>
    <row r="277" spans="1:10" ht="37.5">
      <c r="A277" s="33" t="s">
        <v>86</v>
      </c>
      <c r="B277" s="18">
        <v>115</v>
      </c>
      <c r="C277" s="11" t="s">
        <v>123</v>
      </c>
      <c r="D277" s="11" t="s">
        <v>119</v>
      </c>
      <c r="E277" s="11" t="s">
        <v>107</v>
      </c>
      <c r="F277" s="11" t="s">
        <v>166</v>
      </c>
      <c r="G277" s="8">
        <v>333.5</v>
      </c>
      <c r="H277" s="12"/>
      <c r="I277" s="8">
        <v>273.4</v>
      </c>
      <c r="J277" s="12"/>
    </row>
    <row r="278" spans="1:10" ht="18.75">
      <c r="A278" s="33" t="s">
        <v>164</v>
      </c>
      <c r="B278" s="18">
        <v>115</v>
      </c>
      <c r="C278" s="11" t="s">
        <v>123</v>
      </c>
      <c r="D278" s="11" t="s">
        <v>119</v>
      </c>
      <c r="E278" s="11" t="s">
        <v>107</v>
      </c>
      <c r="F278" s="11" t="s">
        <v>165</v>
      </c>
      <c r="G278" s="8">
        <v>3.9</v>
      </c>
      <c r="H278" s="12"/>
      <c r="I278" s="8">
        <v>3.9</v>
      </c>
      <c r="J278" s="12"/>
    </row>
    <row r="279" spans="1:10" ht="168.75">
      <c r="A279" s="40" t="s">
        <v>616</v>
      </c>
      <c r="B279" s="18">
        <v>115</v>
      </c>
      <c r="C279" s="11" t="s">
        <v>123</v>
      </c>
      <c r="D279" s="11" t="s">
        <v>119</v>
      </c>
      <c r="E279" s="11" t="s">
        <v>618</v>
      </c>
      <c r="F279" s="18"/>
      <c r="G279" s="58">
        <f>G280</f>
        <v>32.6</v>
      </c>
      <c r="H279" s="12"/>
      <c r="I279" s="8"/>
      <c r="J279" s="12"/>
    </row>
    <row r="280" spans="1:10" ht="37.5">
      <c r="A280" s="33" t="s">
        <v>162</v>
      </c>
      <c r="B280" s="18">
        <v>115</v>
      </c>
      <c r="C280" s="11" t="s">
        <v>123</v>
      </c>
      <c r="D280" s="11" t="s">
        <v>119</v>
      </c>
      <c r="E280" s="11" t="s">
        <v>618</v>
      </c>
      <c r="F280" s="18">
        <v>120</v>
      </c>
      <c r="G280" s="58">
        <v>32.6</v>
      </c>
      <c r="H280" s="12"/>
      <c r="I280" s="8"/>
      <c r="J280" s="12"/>
    </row>
    <row r="281" spans="1:10" ht="60" customHeight="1">
      <c r="A281" s="33" t="s">
        <v>411</v>
      </c>
      <c r="B281" s="18">
        <v>115</v>
      </c>
      <c r="C281" s="11" t="s">
        <v>123</v>
      </c>
      <c r="D281" s="11" t="s">
        <v>119</v>
      </c>
      <c r="E281" s="11" t="s">
        <v>422</v>
      </c>
      <c r="F281" s="11"/>
      <c r="G281" s="8">
        <f>G282</f>
        <v>690</v>
      </c>
      <c r="H281" s="8">
        <f>H282</f>
        <v>0</v>
      </c>
      <c r="I281" s="8">
        <f>I282</f>
        <v>96</v>
      </c>
      <c r="J281" s="8">
        <f>J282</f>
        <v>0</v>
      </c>
    </row>
    <row r="282" spans="1:10" ht="37.5">
      <c r="A282" s="33" t="s">
        <v>162</v>
      </c>
      <c r="B282" s="47">
        <v>115</v>
      </c>
      <c r="C282" s="11" t="s">
        <v>123</v>
      </c>
      <c r="D282" s="11" t="s">
        <v>119</v>
      </c>
      <c r="E282" s="11" t="s">
        <v>422</v>
      </c>
      <c r="F282" s="11" t="s">
        <v>163</v>
      </c>
      <c r="G282" s="8">
        <v>690</v>
      </c>
      <c r="H282" s="12"/>
      <c r="I282" s="8">
        <v>96</v>
      </c>
      <c r="J282" s="12"/>
    </row>
    <row r="283" spans="1:10" ht="56.25">
      <c r="A283" s="33" t="s">
        <v>493</v>
      </c>
      <c r="B283" s="18">
        <v>115</v>
      </c>
      <c r="C283" s="11" t="s">
        <v>123</v>
      </c>
      <c r="D283" s="11" t="s">
        <v>119</v>
      </c>
      <c r="E283" s="11" t="s">
        <v>232</v>
      </c>
      <c r="F283" s="11"/>
      <c r="G283" s="8">
        <f>G284+G288+G292</f>
        <v>20.5</v>
      </c>
      <c r="H283" s="8">
        <f>H292+H288</f>
        <v>0</v>
      </c>
      <c r="I283" s="8">
        <f>I292+I288</f>
        <v>15.5</v>
      </c>
      <c r="J283" s="8">
        <f>J292+J288</f>
        <v>0</v>
      </c>
    </row>
    <row r="284" spans="1:10" ht="37.5">
      <c r="A284" s="33" t="s">
        <v>182</v>
      </c>
      <c r="B284" s="18">
        <v>115</v>
      </c>
      <c r="C284" s="11" t="s">
        <v>123</v>
      </c>
      <c r="D284" s="11" t="s">
        <v>119</v>
      </c>
      <c r="E284" s="11" t="s">
        <v>57</v>
      </c>
      <c r="F284" s="11"/>
      <c r="G284" s="8">
        <f>G285</f>
        <v>5</v>
      </c>
      <c r="H284" s="8"/>
      <c r="I284" s="8"/>
      <c r="J284" s="8"/>
    </row>
    <row r="285" spans="1:10" ht="56.25">
      <c r="A285" s="33" t="s">
        <v>368</v>
      </c>
      <c r="B285" s="18">
        <v>115</v>
      </c>
      <c r="C285" s="11" t="s">
        <v>123</v>
      </c>
      <c r="D285" s="11" t="s">
        <v>119</v>
      </c>
      <c r="E285" s="11" t="s">
        <v>367</v>
      </c>
      <c r="F285" s="11"/>
      <c r="G285" s="8">
        <f>G286</f>
        <v>5</v>
      </c>
      <c r="H285" s="8"/>
      <c r="I285" s="8"/>
      <c r="J285" s="8"/>
    </row>
    <row r="286" spans="1:10" ht="18.75">
      <c r="A286" s="12" t="s">
        <v>309</v>
      </c>
      <c r="B286" s="18">
        <v>115</v>
      </c>
      <c r="C286" s="11" t="s">
        <v>123</v>
      </c>
      <c r="D286" s="11" t="s">
        <v>119</v>
      </c>
      <c r="E286" s="11" t="s">
        <v>577</v>
      </c>
      <c r="F286" s="11"/>
      <c r="G286" s="8">
        <f>G287</f>
        <v>5</v>
      </c>
      <c r="H286" s="8"/>
      <c r="I286" s="8"/>
      <c r="J286" s="8"/>
    </row>
    <row r="287" spans="1:10" ht="18.75">
      <c r="A287" s="13" t="s">
        <v>177</v>
      </c>
      <c r="B287" s="18">
        <v>115</v>
      </c>
      <c r="C287" s="11" t="s">
        <v>123</v>
      </c>
      <c r="D287" s="11" t="s">
        <v>119</v>
      </c>
      <c r="E287" s="11" t="s">
        <v>577</v>
      </c>
      <c r="F287" s="11" t="s">
        <v>176</v>
      </c>
      <c r="G287" s="8">
        <v>5</v>
      </c>
      <c r="H287" s="8"/>
      <c r="I287" s="8"/>
      <c r="J287" s="8"/>
    </row>
    <row r="288" spans="1:10" ht="37.5">
      <c r="A288" s="33" t="s">
        <v>372</v>
      </c>
      <c r="B288" s="18">
        <v>115</v>
      </c>
      <c r="C288" s="11" t="s">
        <v>123</v>
      </c>
      <c r="D288" s="11" t="s">
        <v>119</v>
      </c>
      <c r="E288" s="11" t="s">
        <v>59</v>
      </c>
      <c r="F288" s="11"/>
      <c r="G288" s="8">
        <f>G289</f>
        <v>2.5</v>
      </c>
      <c r="H288" s="8">
        <f>H289</f>
        <v>0</v>
      </c>
      <c r="I288" s="8">
        <f>I289</f>
        <v>2.5</v>
      </c>
      <c r="J288" s="8">
        <f>J289</f>
        <v>0</v>
      </c>
    </row>
    <row r="289" spans="1:10" ht="69" customHeight="1">
      <c r="A289" s="33" t="s">
        <v>60</v>
      </c>
      <c r="B289" s="18">
        <v>115</v>
      </c>
      <c r="C289" s="11" t="s">
        <v>123</v>
      </c>
      <c r="D289" s="11" t="s">
        <v>119</v>
      </c>
      <c r="E289" s="11" t="s">
        <v>502</v>
      </c>
      <c r="F289" s="11"/>
      <c r="G289" s="8">
        <f>G290</f>
        <v>2.5</v>
      </c>
      <c r="H289" s="8">
        <f aca="true" t="shared" si="27" ref="H289:J290">H290</f>
        <v>0</v>
      </c>
      <c r="I289" s="8">
        <f t="shared" si="27"/>
        <v>2.5</v>
      </c>
      <c r="J289" s="8">
        <f t="shared" si="27"/>
        <v>0</v>
      </c>
    </row>
    <row r="290" spans="1:10" ht="21.75" customHeight="1">
      <c r="A290" s="33" t="s">
        <v>197</v>
      </c>
      <c r="B290" s="18">
        <v>115</v>
      </c>
      <c r="C290" s="11" t="s">
        <v>123</v>
      </c>
      <c r="D290" s="11" t="s">
        <v>119</v>
      </c>
      <c r="E290" s="11" t="s">
        <v>503</v>
      </c>
      <c r="F290" s="11"/>
      <c r="G290" s="8">
        <f>G291</f>
        <v>2.5</v>
      </c>
      <c r="H290" s="8">
        <f t="shared" si="27"/>
        <v>0</v>
      </c>
      <c r="I290" s="8">
        <f t="shared" si="27"/>
        <v>2.5</v>
      </c>
      <c r="J290" s="8">
        <f t="shared" si="27"/>
        <v>0</v>
      </c>
    </row>
    <row r="291" spans="1:10" ht="18.75">
      <c r="A291" s="33" t="s">
        <v>177</v>
      </c>
      <c r="B291" s="18">
        <v>115</v>
      </c>
      <c r="C291" s="11" t="s">
        <v>123</v>
      </c>
      <c r="D291" s="11" t="s">
        <v>119</v>
      </c>
      <c r="E291" s="11" t="s">
        <v>503</v>
      </c>
      <c r="F291" s="11" t="s">
        <v>176</v>
      </c>
      <c r="G291" s="8">
        <v>2.5</v>
      </c>
      <c r="H291" s="8"/>
      <c r="I291" s="8">
        <v>2.5</v>
      </c>
      <c r="J291" s="8"/>
    </row>
    <row r="292" spans="1:10" ht="57.75" customHeight="1">
      <c r="A292" s="33" t="s">
        <v>334</v>
      </c>
      <c r="B292" s="18">
        <v>115</v>
      </c>
      <c r="C292" s="11" t="s">
        <v>123</v>
      </c>
      <c r="D292" s="11" t="s">
        <v>119</v>
      </c>
      <c r="E292" s="11" t="s">
        <v>61</v>
      </c>
      <c r="F292" s="11"/>
      <c r="G292" s="8">
        <f>G293+G296</f>
        <v>13</v>
      </c>
      <c r="H292" s="8">
        <f>H293+H296</f>
        <v>0</v>
      </c>
      <c r="I292" s="8">
        <f>I293+I296</f>
        <v>13</v>
      </c>
      <c r="J292" s="8">
        <f>J293+J296</f>
        <v>0</v>
      </c>
    </row>
    <row r="293" spans="1:10" ht="60" customHeight="1">
      <c r="A293" s="33" t="s">
        <v>308</v>
      </c>
      <c r="B293" s="18">
        <v>115</v>
      </c>
      <c r="C293" s="11" t="s">
        <v>123</v>
      </c>
      <c r="D293" s="11" t="s">
        <v>119</v>
      </c>
      <c r="E293" s="11" t="s">
        <v>306</v>
      </c>
      <c r="F293" s="11"/>
      <c r="G293" s="8">
        <f aca="true" t="shared" si="28" ref="G293:J294">G294</f>
        <v>5</v>
      </c>
      <c r="H293" s="8">
        <f t="shared" si="28"/>
        <v>0</v>
      </c>
      <c r="I293" s="8">
        <f t="shared" si="28"/>
        <v>13</v>
      </c>
      <c r="J293" s="8">
        <f t="shared" si="28"/>
        <v>0</v>
      </c>
    </row>
    <row r="294" spans="1:10" ht="37.5">
      <c r="A294" s="33" t="s">
        <v>98</v>
      </c>
      <c r="B294" s="18">
        <v>115</v>
      </c>
      <c r="C294" s="11" t="s">
        <v>123</v>
      </c>
      <c r="D294" s="11" t="s">
        <v>119</v>
      </c>
      <c r="E294" s="11" t="s">
        <v>307</v>
      </c>
      <c r="F294" s="11"/>
      <c r="G294" s="8">
        <f t="shared" si="28"/>
        <v>5</v>
      </c>
      <c r="H294" s="8">
        <f t="shared" si="28"/>
        <v>0</v>
      </c>
      <c r="I294" s="8">
        <f t="shared" si="28"/>
        <v>13</v>
      </c>
      <c r="J294" s="8">
        <f t="shared" si="28"/>
        <v>0</v>
      </c>
    </row>
    <row r="295" spans="1:10" ht="18.75">
      <c r="A295" s="33" t="s">
        <v>177</v>
      </c>
      <c r="B295" s="18">
        <v>115</v>
      </c>
      <c r="C295" s="11" t="s">
        <v>123</v>
      </c>
      <c r="D295" s="11" t="s">
        <v>119</v>
      </c>
      <c r="E295" s="11" t="s">
        <v>307</v>
      </c>
      <c r="F295" s="11" t="s">
        <v>176</v>
      </c>
      <c r="G295" s="8">
        <v>5</v>
      </c>
      <c r="H295" s="12"/>
      <c r="I295" s="12">
        <v>13</v>
      </c>
      <c r="J295" s="12"/>
    </row>
    <row r="296" spans="1:10" ht="56.25">
      <c r="A296" s="33" t="s">
        <v>301</v>
      </c>
      <c r="B296" s="18">
        <v>115</v>
      </c>
      <c r="C296" s="11" t="s">
        <v>123</v>
      </c>
      <c r="D296" s="11" t="s">
        <v>119</v>
      </c>
      <c r="E296" s="11" t="s">
        <v>492</v>
      </c>
      <c r="F296" s="11"/>
      <c r="G296" s="8">
        <f>G297</f>
        <v>8</v>
      </c>
      <c r="H296" s="12"/>
      <c r="I296" s="12"/>
      <c r="J296" s="12"/>
    </row>
    <row r="297" spans="1:10" ht="37.5">
      <c r="A297" s="33" t="s">
        <v>98</v>
      </c>
      <c r="B297" s="18">
        <v>115</v>
      </c>
      <c r="C297" s="11" t="s">
        <v>123</v>
      </c>
      <c r="D297" s="11" t="s">
        <v>119</v>
      </c>
      <c r="E297" s="11" t="s">
        <v>491</v>
      </c>
      <c r="F297" s="11"/>
      <c r="G297" s="8">
        <f>G298</f>
        <v>8</v>
      </c>
      <c r="H297" s="12"/>
      <c r="I297" s="12"/>
      <c r="J297" s="12"/>
    </row>
    <row r="298" spans="1:10" ht="18.75">
      <c r="A298" s="33" t="s">
        <v>177</v>
      </c>
      <c r="B298" s="18">
        <v>115</v>
      </c>
      <c r="C298" s="11" t="s">
        <v>123</v>
      </c>
      <c r="D298" s="11" t="s">
        <v>119</v>
      </c>
      <c r="E298" s="11" t="s">
        <v>491</v>
      </c>
      <c r="F298" s="11" t="s">
        <v>176</v>
      </c>
      <c r="G298" s="8">
        <v>8</v>
      </c>
      <c r="H298" s="12"/>
      <c r="I298" s="12"/>
      <c r="J298" s="12"/>
    </row>
    <row r="299" spans="1:10" ht="18.75">
      <c r="A299" s="33" t="s">
        <v>131</v>
      </c>
      <c r="B299" s="18">
        <v>115</v>
      </c>
      <c r="C299" s="11" t="s">
        <v>120</v>
      </c>
      <c r="D299" s="11" t="s">
        <v>363</v>
      </c>
      <c r="E299" s="11"/>
      <c r="F299" s="11"/>
      <c r="G299" s="8">
        <f>G300+G307</f>
        <v>8133.5</v>
      </c>
      <c r="H299" s="8">
        <f>H300+H307</f>
        <v>9112.6</v>
      </c>
      <c r="I299" s="8">
        <f>I300+I307</f>
        <v>0</v>
      </c>
      <c r="J299" s="8">
        <f>J300+J307</f>
        <v>0</v>
      </c>
    </row>
    <row r="300" spans="1:10" ht="18.75">
      <c r="A300" s="33" t="s">
        <v>132</v>
      </c>
      <c r="B300" s="18">
        <v>115</v>
      </c>
      <c r="C300" s="11" t="s">
        <v>120</v>
      </c>
      <c r="D300" s="11" t="s">
        <v>117</v>
      </c>
      <c r="E300" s="11"/>
      <c r="F300" s="11"/>
      <c r="G300" s="8">
        <f aca="true" t="shared" si="29" ref="G300:J301">G301</f>
        <v>3983.5</v>
      </c>
      <c r="H300" s="8">
        <f t="shared" si="29"/>
        <v>3983.5</v>
      </c>
      <c r="I300" s="8">
        <f t="shared" si="29"/>
        <v>0</v>
      </c>
      <c r="J300" s="8">
        <f t="shared" si="29"/>
        <v>0</v>
      </c>
    </row>
    <row r="301" spans="1:10" ht="37.5">
      <c r="A301" s="33" t="s">
        <v>454</v>
      </c>
      <c r="B301" s="18">
        <v>115</v>
      </c>
      <c r="C301" s="11" t="s">
        <v>120</v>
      </c>
      <c r="D301" s="11" t="s">
        <v>117</v>
      </c>
      <c r="E301" s="18" t="s">
        <v>269</v>
      </c>
      <c r="F301" s="11"/>
      <c r="G301" s="8">
        <f t="shared" si="29"/>
        <v>3983.5</v>
      </c>
      <c r="H301" s="8">
        <f t="shared" si="29"/>
        <v>3983.5</v>
      </c>
      <c r="I301" s="8">
        <f t="shared" si="29"/>
        <v>0</v>
      </c>
      <c r="J301" s="8">
        <f t="shared" si="29"/>
        <v>0</v>
      </c>
    </row>
    <row r="302" spans="1:10" ht="25.5" customHeight="1">
      <c r="A302" s="20" t="s">
        <v>18</v>
      </c>
      <c r="B302" s="18">
        <v>115</v>
      </c>
      <c r="C302" s="11" t="s">
        <v>120</v>
      </c>
      <c r="D302" s="11" t="s">
        <v>117</v>
      </c>
      <c r="E302" s="18" t="s">
        <v>270</v>
      </c>
      <c r="F302" s="11"/>
      <c r="G302" s="8">
        <f>G303</f>
        <v>3983.5</v>
      </c>
      <c r="H302" s="8">
        <f aca="true" t="shared" si="30" ref="H302:J303">H303</f>
        <v>3983.5</v>
      </c>
      <c r="I302" s="8">
        <f t="shared" si="30"/>
        <v>0</v>
      </c>
      <c r="J302" s="8">
        <f t="shared" si="30"/>
        <v>0</v>
      </c>
    </row>
    <row r="303" spans="1:10" ht="93.75">
      <c r="A303" s="20" t="s">
        <v>333</v>
      </c>
      <c r="B303" s="18">
        <v>115</v>
      </c>
      <c r="C303" s="11" t="s">
        <v>120</v>
      </c>
      <c r="D303" s="11" t="s">
        <v>117</v>
      </c>
      <c r="E303" s="18" t="s">
        <v>67</v>
      </c>
      <c r="F303" s="11"/>
      <c r="G303" s="8">
        <f>G304</f>
        <v>3983.5</v>
      </c>
      <c r="H303" s="8">
        <f t="shared" si="30"/>
        <v>3983.5</v>
      </c>
      <c r="I303" s="8">
        <f t="shared" si="30"/>
        <v>0</v>
      </c>
      <c r="J303" s="8">
        <f t="shared" si="30"/>
        <v>0</v>
      </c>
    </row>
    <row r="304" spans="1:10" ht="75">
      <c r="A304" s="33" t="s">
        <v>92</v>
      </c>
      <c r="B304" s="18">
        <v>115</v>
      </c>
      <c r="C304" s="11" t="s">
        <v>120</v>
      </c>
      <c r="D304" s="11" t="s">
        <v>117</v>
      </c>
      <c r="E304" s="18" t="s">
        <v>68</v>
      </c>
      <c r="F304" s="11"/>
      <c r="G304" s="8">
        <f>G306+G305</f>
        <v>3983.5</v>
      </c>
      <c r="H304" s="8">
        <f>H306+H305</f>
        <v>3983.5</v>
      </c>
      <c r="I304" s="8">
        <f>I306+I305</f>
        <v>0</v>
      </c>
      <c r="J304" s="8">
        <f>J306+J305</f>
        <v>0</v>
      </c>
    </row>
    <row r="305" spans="1:10" ht="37.5">
      <c r="A305" s="33" t="s">
        <v>86</v>
      </c>
      <c r="B305" s="18">
        <v>115</v>
      </c>
      <c r="C305" s="11" t="s">
        <v>120</v>
      </c>
      <c r="D305" s="11" t="s">
        <v>117</v>
      </c>
      <c r="E305" s="18" t="s">
        <v>68</v>
      </c>
      <c r="F305" s="11" t="s">
        <v>166</v>
      </c>
      <c r="G305" s="8">
        <v>55.2</v>
      </c>
      <c r="H305" s="8">
        <v>60</v>
      </c>
      <c r="I305" s="8"/>
      <c r="J305" s="8"/>
    </row>
    <row r="306" spans="1:10" ht="37.5">
      <c r="A306" s="33" t="s">
        <v>206</v>
      </c>
      <c r="B306" s="18">
        <v>115</v>
      </c>
      <c r="C306" s="11" t="s">
        <v>120</v>
      </c>
      <c r="D306" s="11" t="s">
        <v>117</v>
      </c>
      <c r="E306" s="18" t="s">
        <v>68</v>
      </c>
      <c r="F306" s="11" t="s">
        <v>205</v>
      </c>
      <c r="G306" s="8">
        <v>3928.3</v>
      </c>
      <c r="H306" s="8">
        <v>3923.5</v>
      </c>
      <c r="I306" s="8"/>
      <c r="J306" s="8"/>
    </row>
    <row r="307" spans="1:10" ht="18.75">
      <c r="A307" s="33" t="s">
        <v>139</v>
      </c>
      <c r="B307" s="18">
        <v>115</v>
      </c>
      <c r="C307" s="11" t="s">
        <v>120</v>
      </c>
      <c r="D307" s="11" t="s">
        <v>116</v>
      </c>
      <c r="E307" s="11"/>
      <c r="F307" s="11"/>
      <c r="G307" s="8">
        <f aca="true" t="shared" si="31" ref="G307:J308">G308</f>
        <v>4150</v>
      </c>
      <c r="H307" s="8">
        <f t="shared" si="31"/>
        <v>5129.1</v>
      </c>
      <c r="I307" s="8">
        <f t="shared" si="31"/>
        <v>0</v>
      </c>
      <c r="J307" s="8">
        <f t="shared" si="31"/>
        <v>0</v>
      </c>
    </row>
    <row r="308" spans="1:10" ht="37.5">
      <c r="A308" s="33" t="s">
        <v>454</v>
      </c>
      <c r="B308" s="18">
        <v>115</v>
      </c>
      <c r="C308" s="11" t="s">
        <v>120</v>
      </c>
      <c r="D308" s="11" t="s">
        <v>116</v>
      </c>
      <c r="E308" s="11" t="s">
        <v>269</v>
      </c>
      <c r="F308" s="11"/>
      <c r="G308" s="8">
        <f t="shared" si="31"/>
        <v>4150</v>
      </c>
      <c r="H308" s="8">
        <f t="shared" si="31"/>
        <v>5129.1</v>
      </c>
      <c r="I308" s="8">
        <f t="shared" si="31"/>
        <v>0</v>
      </c>
      <c r="J308" s="8">
        <f t="shared" si="31"/>
        <v>0</v>
      </c>
    </row>
    <row r="309" spans="1:10" ht="18.75">
      <c r="A309" s="33" t="s">
        <v>181</v>
      </c>
      <c r="B309" s="18">
        <v>115</v>
      </c>
      <c r="C309" s="11" t="s">
        <v>120</v>
      </c>
      <c r="D309" s="11" t="s">
        <v>116</v>
      </c>
      <c r="E309" s="11" t="s">
        <v>275</v>
      </c>
      <c r="F309" s="30"/>
      <c r="G309" s="8">
        <f>G310</f>
        <v>4150</v>
      </c>
      <c r="H309" s="8">
        <f aca="true" t="shared" si="32" ref="H309:J310">H310</f>
        <v>5129.1</v>
      </c>
      <c r="I309" s="8">
        <f t="shared" si="32"/>
        <v>0</v>
      </c>
      <c r="J309" s="8">
        <f t="shared" si="32"/>
        <v>0</v>
      </c>
    </row>
    <row r="310" spans="1:10" ht="56.25">
      <c r="A310" s="20" t="s">
        <v>287</v>
      </c>
      <c r="B310" s="18">
        <v>115</v>
      </c>
      <c r="C310" s="11" t="s">
        <v>120</v>
      </c>
      <c r="D310" s="11" t="s">
        <v>116</v>
      </c>
      <c r="E310" s="11" t="s">
        <v>69</v>
      </c>
      <c r="F310" s="30"/>
      <c r="G310" s="8">
        <f>G311</f>
        <v>4150</v>
      </c>
      <c r="H310" s="8">
        <f t="shared" si="32"/>
        <v>5129.1</v>
      </c>
      <c r="I310" s="8">
        <f t="shared" si="32"/>
        <v>0</v>
      </c>
      <c r="J310" s="8">
        <f t="shared" si="32"/>
        <v>0</v>
      </c>
    </row>
    <row r="311" spans="1:10" ht="75">
      <c r="A311" s="33" t="s">
        <v>92</v>
      </c>
      <c r="B311" s="18">
        <v>115</v>
      </c>
      <c r="C311" s="11" t="s">
        <v>120</v>
      </c>
      <c r="D311" s="11" t="s">
        <v>116</v>
      </c>
      <c r="E311" s="11" t="s">
        <v>70</v>
      </c>
      <c r="F311" s="11"/>
      <c r="G311" s="8">
        <f>G312+G313</f>
        <v>4150</v>
      </c>
      <c r="H311" s="8">
        <f>H312+H313</f>
        <v>5129.1</v>
      </c>
      <c r="I311" s="8">
        <f>I312+I313</f>
        <v>0</v>
      </c>
      <c r="J311" s="8">
        <f>J312+J313</f>
        <v>0</v>
      </c>
    </row>
    <row r="312" spans="1:10" ht="37.5">
      <c r="A312" s="33" t="s">
        <v>86</v>
      </c>
      <c r="B312" s="18">
        <v>115</v>
      </c>
      <c r="C312" s="11" t="s">
        <v>120</v>
      </c>
      <c r="D312" s="11" t="s">
        <v>116</v>
      </c>
      <c r="E312" s="11" t="s">
        <v>70</v>
      </c>
      <c r="F312" s="11" t="s">
        <v>166</v>
      </c>
      <c r="G312" s="8">
        <v>41.1</v>
      </c>
      <c r="H312" s="8">
        <v>51.3</v>
      </c>
      <c r="I312" s="12"/>
      <c r="J312" s="12"/>
    </row>
    <row r="313" spans="1:10" ht="37.5">
      <c r="A313" s="33" t="s">
        <v>206</v>
      </c>
      <c r="B313" s="18">
        <v>115</v>
      </c>
      <c r="C313" s="11" t="s">
        <v>120</v>
      </c>
      <c r="D313" s="11" t="s">
        <v>116</v>
      </c>
      <c r="E313" s="11" t="s">
        <v>70</v>
      </c>
      <c r="F313" s="11" t="s">
        <v>205</v>
      </c>
      <c r="G313" s="8">
        <v>4108.9</v>
      </c>
      <c r="H313" s="8">
        <v>5077.8</v>
      </c>
      <c r="I313" s="12"/>
      <c r="J313" s="12"/>
    </row>
    <row r="314" spans="1:10" ht="18.75">
      <c r="A314" s="33" t="s">
        <v>151</v>
      </c>
      <c r="B314" s="18">
        <v>115</v>
      </c>
      <c r="C314" s="11" t="s">
        <v>135</v>
      </c>
      <c r="D314" s="11" t="s">
        <v>363</v>
      </c>
      <c r="E314" s="11"/>
      <c r="F314" s="11"/>
      <c r="G314" s="8">
        <f>G315</f>
        <v>624.9</v>
      </c>
      <c r="H314" s="8">
        <f>H315</f>
        <v>0</v>
      </c>
      <c r="I314" s="8">
        <f>I315</f>
        <v>538.4</v>
      </c>
      <c r="J314" s="8">
        <f>J315</f>
        <v>160</v>
      </c>
    </row>
    <row r="315" spans="1:10" ht="18.75">
      <c r="A315" s="33" t="s">
        <v>152</v>
      </c>
      <c r="B315" s="18">
        <v>115</v>
      </c>
      <c r="C315" s="11" t="s">
        <v>135</v>
      </c>
      <c r="D315" s="11" t="s">
        <v>118</v>
      </c>
      <c r="E315" s="11"/>
      <c r="F315" s="11"/>
      <c r="G315" s="8">
        <f>G316+G328</f>
        <v>624.9</v>
      </c>
      <c r="H315" s="8">
        <f>H316+H328</f>
        <v>0</v>
      </c>
      <c r="I315" s="8">
        <f>I316+I328</f>
        <v>538.4</v>
      </c>
      <c r="J315" s="8">
        <f>J316+J328</f>
        <v>160</v>
      </c>
    </row>
    <row r="316" spans="1:10" ht="37.5">
      <c r="A316" s="33" t="s">
        <v>430</v>
      </c>
      <c r="B316" s="18">
        <v>115</v>
      </c>
      <c r="C316" s="11" t="s">
        <v>135</v>
      </c>
      <c r="D316" s="11" t="s">
        <v>118</v>
      </c>
      <c r="E316" s="11" t="s">
        <v>279</v>
      </c>
      <c r="F316" s="11"/>
      <c r="G316" s="8">
        <f>G317+G320+G325</f>
        <v>291.5</v>
      </c>
      <c r="H316" s="8">
        <f>H317+H320+H325</f>
        <v>0</v>
      </c>
      <c r="I316" s="8">
        <f>I317+I320+I325</f>
        <v>210</v>
      </c>
      <c r="J316" s="8">
        <f>J317+J320+J325</f>
        <v>160</v>
      </c>
    </row>
    <row r="317" spans="1:10" ht="18.75">
      <c r="A317" s="33" t="s">
        <v>0</v>
      </c>
      <c r="B317" s="18">
        <v>115</v>
      </c>
      <c r="C317" s="11" t="s">
        <v>135</v>
      </c>
      <c r="D317" s="11" t="s">
        <v>118</v>
      </c>
      <c r="E317" s="11" t="s">
        <v>1</v>
      </c>
      <c r="F317" s="11"/>
      <c r="G317" s="8">
        <f aca="true" t="shared" si="33" ref="G317:J318">G318</f>
        <v>59.3</v>
      </c>
      <c r="H317" s="8">
        <f t="shared" si="33"/>
        <v>0</v>
      </c>
      <c r="I317" s="8">
        <f t="shared" si="33"/>
        <v>110</v>
      </c>
      <c r="J317" s="8">
        <f t="shared" si="33"/>
        <v>0</v>
      </c>
    </row>
    <row r="318" spans="1:10" ht="18.75">
      <c r="A318" s="33" t="s">
        <v>431</v>
      </c>
      <c r="B318" s="18">
        <v>115</v>
      </c>
      <c r="C318" s="11" t="s">
        <v>135</v>
      </c>
      <c r="D318" s="11" t="s">
        <v>118</v>
      </c>
      <c r="E318" s="11" t="s">
        <v>2</v>
      </c>
      <c r="F318" s="11"/>
      <c r="G318" s="8">
        <f t="shared" si="33"/>
        <v>59.3</v>
      </c>
      <c r="H318" s="8">
        <f t="shared" si="33"/>
        <v>0</v>
      </c>
      <c r="I318" s="8">
        <f t="shared" si="33"/>
        <v>110</v>
      </c>
      <c r="J318" s="8">
        <f t="shared" si="33"/>
        <v>0</v>
      </c>
    </row>
    <row r="319" spans="1:10" ht="18.75">
      <c r="A319" s="33" t="s">
        <v>177</v>
      </c>
      <c r="B319" s="18">
        <v>115</v>
      </c>
      <c r="C319" s="11" t="s">
        <v>135</v>
      </c>
      <c r="D319" s="11" t="s">
        <v>118</v>
      </c>
      <c r="E319" s="11" t="s">
        <v>2</v>
      </c>
      <c r="F319" s="11" t="s">
        <v>176</v>
      </c>
      <c r="G319" s="8">
        <v>59.3</v>
      </c>
      <c r="H319" s="8"/>
      <c r="I319" s="8">
        <v>110</v>
      </c>
      <c r="J319" s="8"/>
    </row>
    <row r="320" spans="1:10" ht="18.75">
      <c r="A320" s="33" t="s">
        <v>4</v>
      </c>
      <c r="B320" s="18">
        <v>115</v>
      </c>
      <c r="C320" s="11" t="s">
        <v>135</v>
      </c>
      <c r="D320" s="11" t="s">
        <v>118</v>
      </c>
      <c r="E320" s="11" t="s">
        <v>7</v>
      </c>
      <c r="F320" s="11"/>
      <c r="G320" s="8">
        <f>G321+G323</f>
        <v>182.2</v>
      </c>
      <c r="H320" s="8">
        <f>H321+H323</f>
        <v>0</v>
      </c>
      <c r="I320" s="8">
        <f>I321+I323</f>
        <v>100</v>
      </c>
      <c r="J320" s="8">
        <f>J321+J323</f>
        <v>110</v>
      </c>
    </row>
    <row r="321" spans="1:10" ht="18.75">
      <c r="A321" s="33" t="s">
        <v>431</v>
      </c>
      <c r="B321" s="18">
        <v>115</v>
      </c>
      <c r="C321" s="11" t="s">
        <v>135</v>
      </c>
      <c r="D321" s="11" t="s">
        <v>118</v>
      </c>
      <c r="E321" s="11" t="s">
        <v>8</v>
      </c>
      <c r="F321" s="11"/>
      <c r="G321" s="8">
        <f>G322</f>
        <v>72.2</v>
      </c>
      <c r="H321" s="8">
        <f>H322</f>
        <v>0</v>
      </c>
      <c r="I321" s="8">
        <f>I322</f>
        <v>100</v>
      </c>
      <c r="J321" s="8">
        <f>J322</f>
        <v>0</v>
      </c>
    </row>
    <row r="322" spans="1:10" ht="18.75">
      <c r="A322" s="33" t="s">
        <v>177</v>
      </c>
      <c r="B322" s="18">
        <v>115</v>
      </c>
      <c r="C322" s="11" t="s">
        <v>135</v>
      </c>
      <c r="D322" s="11" t="s">
        <v>118</v>
      </c>
      <c r="E322" s="11" t="s">
        <v>8</v>
      </c>
      <c r="F322" s="11" t="s">
        <v>176</v>
      </c>
      <c r="G322" s="8">
        <v>72.2</v>
      </c>
      <c r="H322" s="8"/>
      <c r="I322" s="8">
        <v>100</v>
      </c>
      <c r="J322" s="8"/>
    </row>
    <row r="323" spans="1:10" ht="81.75" customHeight="1">
      <c r="A323" s="33" t="s">
        <v>614</v>
      </c>
      <c r="B323" s="18">
        <v>115</v>
      </c>
      <c r="C323" s="11" t="s">
        <v>135</v>
      </c>
      <c r="D323" s="11" t="s">
        <v>118</v>
      </c>
      <c r="E323" s="11" t="s">
        <v>433</v>
      </c>
      <c r="F323" s="11"/>
      <c r="G323" s="8">
        <f>G324</f>
        <v>110</v>
      </c>
      <c r="H323" s="8">
        <f>H324</f>
        <v>0</v>
      </c>
      <c r="I323" s="8">
        <f>I324</f>
        <v>0</v>
      </c>
      <c r="J323" s="8">
        <f>J324</f>
        <v>110</v>
      </c>
    </row>
    <row r="324" spans="1:10" ht="18.75">
      <c r="A324" s="33" t="s">
        <v>177</v>
      </c>
      <c r="B324" s="18">
        <v>115</v>
      </c>
      <c r="C324" s="11" t="s">
        <v>135</v>
      </c>
      <c r="D324" s="11" t="s">
        <v>118</v>
      </c>
      <c r="E324" s="11" t="s">
        <v>433</v>
      </c>
      <c r="F324" s="11" t="s">
        <v>176</v>
      </c>
      <c r="G324" s="8">
        <v>110</v>
      </c>
      <c r="H324" s="8"/>
      <c r="I324" s="8"/>
      <c r="J324" s="8">
        <v>110</v>
      </c>
    </row>
    <row r="325" spans="1:10" ht="37.5">
      <c r="A325" s="33" t="s">
        <v>75</v>
      </c>
      <c r="B325" s="18">
        <v>115</v>
      </c>
      <c r="C325" s="11" t="s">
        <v>135</v>
      </c>
      <c r="D325" s="11" t="s">
        <v>118</v>
      </c>
      <c r="E325" s="11" t="s">
        <v>434</v>
      </c>
      <c r="F325" s="11"/>
      <c r="G325" s="8">
        <f aca="true" t="shared" si="34" ref="G325:J326">G326</f>
        <v>50</v>
      </c>
      <c r="H325" s="8">
        <f t="shared" si="34"/>
        <v>0</v>
      </c>
      <c r="I325" s="8">
        <f t="shared" si="34"/>
        <v>0</v>
      </c>
      <c r="J325" s="8">
        <f t="shared" si="34"/>
        <v>50</v>
      </c>
    </row>
    <row r="326" spans="1:10" ht="85.5" customHeight="1">
      <c r="A326" s="33" t="s">
        <v>614</v>
      </c>
      <c r="B326" s="18">
        <v>115</v>
      </c>
      <c r="C326" s="11" t="s">
        <v>135</v>
      </c>
      <c r="D326" s="11" t="s">
        <v>118</v>
      </c>
      <c r="E326" s="11" t="s">
        <v>435</v>
      </c>
      <c r="F326" s="11"/>
      <c r="G326" s="8">
        <f t="shared" si="34"/>
        <v>50</v>
      </c>
      <c r="H326" s="8">
        <f t="shared" si="34"/>
        <v>0</v>
      </c>
      <c r="I326" s="8">
        <f t="shared" si="34"/>
        <v>0</v>
      </c>
      <c r="J326" s="8">
        <f t="shared" si="34"/>
        <v>50</v>
      </c>
    </row>
    <row r="327" spans="1:10" ht="18.75">
      <c r="A327" s="33" t="s">
        <v>177</v>
      </c>
      <c r="B327" s="18">
        <v>115</v>
      </c>
      <c r="C327" s="11" t="s">
        <v>135</v>
      </c>
      <c r="D327" s="11" t="s">
        <v>118</v>
      </c>
      <c r="E327" s="11" t="s">
        <v>435</v>
      </c>
      <c r="F327" s="11" t="s">
        <v>176</v>
      </c>
      <c r="G327" s="8">
        <v>50</v>
      </c>
      <c r="H327" s="8"/>
      <c r="I327" s="8"/>
      <c r="J327" s="8">
        <v>50</v>
      </c>
    </row>
    <row r="328" spans="1:10" ht="37.5">
      <c r="A328" s="33" t="s">
        <v>454</v>
      </c>
      <c r="B328" s="18">
        <v>115</v>
      </c>
      <c r="C328" s="11" t="s">
        <v>135</v>
      </c>
      <c r="D328" s="11" t="s">
        <v>118</v>
      </c>
      <c r="E328" s="11" t="s">
        <v>269</v>
      </c>
      <c r="F328" s="11"/>
      <c r="G328" s="8">
        <f aca="true" t="shared" si="35" ref="G328:J330">G329</f>
        <v>333.4</v>
      </c>
      <c r="H328" s="8">
        <f t="shared" si="35"/>
        <v>0</v>
      </c>
      <c r="I328" s="8">
        <f t="shared" si="35"/>
        <v>328.4</v>
      </c>
      <c r="J328" s="8">
        <f t="shared" si="35"/>
        <v>0</v>
      </c>
    </row>
    <row r="329" spans="1:10" ht="22.5" customHeight="1">
      <c r="A329" s="20" t="s">
        <v>18</v>
      </c>
      <c r="B329" s="18">
        <v>115</v>
      </c>
      <c r="C329" s="11" t="s">
        <v>135</v>
      </c>
      <c r="D329" s="11" t="s">
        <v>118</v>
      </c>
      <c r="E329" s="11" t="s">
        <v>270</v>
      </c>
      <c r="F329" s="11"/>
      <c r="G329" s="8">
        <f t="shared" si="35"/>
        <v>333.4</v>
      </c>
      <c r="H329" s="8">
        <f t="shared" si="35"/>
        <v>0</v>
      </c>
      <c r="I329" s="8">
        <f t="shared" si="35"/>
        <v>328.4</v>
      </c>
      <c r="J329" s="8">
        <f t="shared" si="35"/>
        <v>0</v>
      </c>
    </row>
    <row r="330" spans="1:10" ht="39.75" customHeight="1">
      <c r="A330" s="33" t="s">
        <v>48</v>
      </c>
      <c r="B330" s="18">
        <v>115</v>
      </c>
      <c r="C330" s="11" t="s">
        <v>135</v>
      </c>
      <c r="D330" s="11" t="s">
        <v>118</v>
      </c>
      <c r="E330" s="11" t="s">
        <v>49</v>
      </c>
      <c r="F330" s="11"/>
      <c r="G330" s="8">
        <f t="shared" si="35"/>
        <v>333.4</v>
      </c>
      <c r="H330" s="8">
        <f t="shared" si="35"/>
        <v>0</v>
      </c>
      <c r="I330" s="8">
        <f t="shared" si="35"/>
        <v>328.4</v>
      </c>
      <c r="J330" s="8">
        <f t="shared" si="35"/>
        <v>0</v>
      </c>
    </row>
    <row r="331" spans="1:10" ht="18.75">
      <c r="A331" s="33" t="s">
        <v>142</v>
      </c>
      <c r="B331" s="18">
        <v>115</v>
      </c>
      <c r="C331" s="11" t="s">
        <v>135</v>
      </c>
      <c r="D331" s="11" t="s">
        <v>118</v>
      </c>
      <c r="E331" s="11" t="s">
        <v>50</v>
      </c>
      <c r="F331" s="11"/>
      <c r="G331" s="8">
        <f>G332</f>
        <v>333.4</v>
      </c>
      <c r="H331" s="8">
        <f>H332</f>
        <v>0</v>
      </c>
      <c r="I331" s="8">
        <f>I332</f>
        <v>328.4</v>
      </c>
      <c r="J331" s="8">
        <f>J332</f>
        <v>0</v>
      </c>
    </row>
    <row r="332" spans="1:10" ht="18.75">
      <c r="A332" s="33" t="s">
        <v>177</v>
      </c>
      <c r="B332" s="18">
        <v>115</v>
      </c>
      <c r="C332" s="11" t="s">
        <v>135</v>
      </c>
      <c r="D332" s="11" t="s">
        <v>118</v>
      </c>
      <c r="E332" s="11" t="s">
        <v>50</v>
      </c>
      <c r="F332" s="11" t="s">
        <v>176</v>
      </c>
      <c r="G332" s="8">
        <v>333.4</v>
      </c>
      <c r="H332" s="12"/>
      <c r="I332" s="8">
        <v>328.4</v>
      </c>
      <c r="J332" s="12"/>
    </row>
    <row r="333" spans="1:10" ht="18.75">
      <c r="A333" s="34" t="s">
        <v>161</v>
      </c>
      <c r="B333" s="61">
        <v>546</v>
      </c>
      <c r="C333" s="9"/>
      <c r="D333" s="9"/>
      <c r="E333" s="61"/>
      <c r="F333" s="9"/>
      <c r="G333" s="10">
        <f>G334+G426+G462+G503+G527+G538+G578+G585+G627+G569</f>
        <v>227973.80000000002</v>
      </c>
      <c r="H333" s="10" t="e">
        <f>H334+H426+H462+H503+H527+H538+H578+H585+H627+H569</f>
        <v>#REF!</v>
      </c>
      <c r="I333" s="10" t="e">
        <f>I334+I426+I462+I503+I527+I538+I578+I585+I627+I569</f>
        <v>#REF!</v>
      </c>
      <c r="J333" s="10" t="e">
        <f>J334+J426+J462+J503+J527+J538+J578+J585+J627+J569</f>
        <v>#REF!</v>
      </c>
    </row>
    <row r="334" spans="1:10" ht="18.75">
      <c r="A334" s="33" t="s">
        <v>199</v>
      </c>
      <c r="B334" s="18">
        <v>546</v>
      </c>
      <c r="C334" s="11" t="s">
        <v>115</v>
      </c>
      <c r="D334" s="11" t="s">
        <v>363</v>
      </c>
      <c r="E334" s="18"/>
      <c r="F334" s="11"/>
      <c r="G334" s="8">
        <f>G335+G393+G389</f>
        <v>54078.2</v>
      </c>
      <c r="H334" s="8" t="e">
        <f>H335+#REF!+H393+H389</f>
        <v>#REF!</v>
      </c>
      <c r="I334" s="8" t="e">
        <f>I335+#REF!+I393+I389</f>
        <v>#REF!</v>
      </c>
      <c r="J334" s="8" t="e">
        <f>J335+#REF!+J393+J389</f>
        <v>#REF!</v>
      </c>
    </row>
    <row r="335" spans="1:10" ht="56.25">
      <c r="A335" s="33" t="s">
        <v>90</v>
      </c>
      <c r="B335" s="18">
        <v>546</v>
      </c>
      <c r="C335" s="11" t="s">
        <v>115</v>
      </c>
      <c r="D335" s="11" t="s">
        <v>116</v>
      </c>
      <c r="E335" s="18"/>
      <c r="F335" s="11"/>
      <c r="G335" s="8">
        <f>G357+G364+G380+G341+G336+G351</f>
        <v>32250.2</v>
      </c>
      <c r="H335" s="8">
        <f>H357+H364+H380+H341+H336+H351</f>
        <v>2749.8</v>
      </c>
      <c r="I335" s="8">
        <f>I357+I364+I380+I341+I336+I351</f>
        <v>24625.7</v>
      </c>
      <c r="J335" s="8">
        <f>J357+J364+J380+J341+J336+J351</f>
        <v>412.70000000000005</v>
      </c>
    </row>
    <row r="336" spans="1:10" ht="56.25">
      <c r="A336" s="33" t="s">
        <v>425</v>
      </c>
      <c r="B336" s="18">
        <v>546</v>
      </c>
      <c r="C336" s="11" t="s">
        <v>115</v>
      </c>
      <c r="D336" s="11" t="s">
        <v>116</v>
      </c>
      <c r="E336" s="11" t="s">
        <v>238</v>
      </c>
      <c r="F336" s="11"/>
      <c r="G336" s="8">
        <f>G337</f>
        <v>118</v>
      </c>
      <c r="H336" s="8">
        <f aca="true" t="shared" si="36" ref="H336:J337">H337</f>
        <v>0</v>
      </c>
      <c r="I336" s="8">
        <f t="shared" si="36"/>
        <v>23</v>
      </c>
      <c r="J336" s="8">
        <f t="shared" si="36"/>
        <v>0</v>
      </c>
    </row>
    <row r="337" spans="1:10" ht="37.5">
      <c r="A337" s="33" t="s">
        <v>426</v>
      </c>
      <c r="B337" s="18">
        <v>546</v>
      </c>
      <c r="C337" s="11" t="s">
        <v>115</v>
      </c>
      <c r="D337" s="11" t="s">
        <v>116</v>
      </c>
      <c r="E337" s="11" t="s">
        <v>239</v>
      </c>
      <c r="F337" s="11"/>
      <c r="G337" s="8">
        <f>G338</f>
        <v>118</v>
      </c>
      <c r="H337" s="8">
        <f t="shared" si="36"/>
        <v>0</v>
      </c>
      <c r="I337" s="8">
        <f t="shared" si="36"/>
        <v>23</v>
      </c>
      <c r="J337" s="8">
        <f t="shared" si="36"/>
        <v>0</v>
      </c>
    </row>
    <row r="338" spans="1:10" ht="37.5">
      <c r="A338" s="33" t="s">
        <v>348</v>
      </c>
      <c r="B338" s="18">
        <v>546</v>
      </c>
      <c r="C338" s="11" t="s">
        <v>115</v>
      </c>
      <c r="D338" s="11" t="s">
        <v>116</v>
      </c>
      <c r="E338" s="11" t="s">
        <v>349</v>
      </c>
      <c r="F338" s="11"/>
      <c r="G338" s="8">
        <f>G339</f>
        <v>118</v>
      </c>
      <c r="H338" s="8">
        <f aca="true" t="shared" si="37" ref="H338:J339">H339</f>
        <v>0</v>
      </c>
      <c r="I338" s="8">
        <f t="shared" si="37"/>
        <v>23</v>
      </c>
      <c r="J338" s="8">
        <f t="shared" si="37"/>
        <v>0</v>
      </c>
    </row>
    <row r="339" spans="1:10" ht="18.75">
      <c r="A339" s="33" t="s">
        <v>208</v>
      </c>
      <c r="B339" s="18">
        <v>546</v>
      </c>
      <c r="C339" s="11" t="s">
        <v>115</v>
      </c>
      <c r="D339" s="11" t="s">
        <v>116</v>
      </c>
      <c r="E339" s="11" t="s">
        <v>350</v>
      </c>
      <c r="F339" s="11"/>
      <c r="G339" s="8">
        <f>G340</f>
        <v>118</v>
      </c>
      <c r="H339" s="8">
        <f t="shared" si="37"/>
        <v>0</v>
      </c>
      <c r="I339" s="8">
        <f t="shared" si="37"/>
        <v>23</v>
      </c>
      <c r="J339" s="8">
        <f t="shared" si="37"/>
        <v>0</v>
      </c>
    </row>
    <row r="340" spans="1:10" ht="37.5">
      <c r="A340" s="33" t="s">
        <v>86</v>
      </c>
      <c r="B340" s="18">
        <v>546</v>
      </c>
      <c r="C340" s="11" t="s">
        <v>115</v>
      </c>
      <c r="D340" s="11" t="s">
        <v>116</v>
      </c>
      <c r="E340" s="11" t="s">
        <v>350</v>
      </c>
      <c r="F340" s="11" t="s">
        <v>166</v>
      </c>
      <c r="G340" s="8">
        <v>118</v>
      </c>
      <c r="H340" s="8"/>
      <c r="I340" s="8">
        <v>23</v>
      </c>
      <c r="J340" s="8"/>
    </row>
    <row r="341" spans="1:10" ht="37.5">
      <c r="A341" s="33" t="s">
        <v>479</v>
      </c>
      <c r="B341" s="18">
        <v>546</v>
      </c>
      <c r="C341" s="11" t="s">
        <v>115</v>
      </c>
      <c r="D341" s="11" t="s">
        <v>116</v>
      </c>
      <c r="E341" s="11" t="s">
        <v>9</v>
      </c>
      <c r="F341" s="11"/>
      <c r="G341" s="8">
        <f>G346+G342</f>
        <v>1529</v>
      </c>
      <c r="H341" s="8">
        <f>H346+H342</f>
        <v>1311.6000000000001</v>
      </c>
      <c r="I341" s="8">
        <f>I346+I342</f>
        <v>0</v>
      </c>
      <c r="J341" s="8">
        <f>J346+J342</f>
        <v>0</v>
      </c>
    </row>
    <row r="342" spans="1:10" ht="37.5">
      <c r="A342" s="33" t="s">
        <v>36</v>
      </c>
      <c r="B342" s="18">
        <v>546</v>
      </c>
      <c r="C342" s="11" t="s">
        <v>115</v>
      </c>
      <c r="D342" s="11" t="s">
        <v>116</v>
      </c>
      <c r="E342" s="11" t="s">
        <v>37</v>
      </c>
      <c r="F342" s="11"/>
      <c r="G342" s="8">
        <f>G343</f>
        <v>224.5</v>
      </c>
      <c r="H342" s="8">
        <f aca="true" t="shared" si="38" ref="H342:J344">H343</f>
        <v>224.5</v>
      </c>
      <c r="I342" s="8">
        <f t="shared" si="38"/>
        <v>0</v>
      </c>
      <c r="J342" s="8">
        <f t="shared" si="38"/>
        <v>0</v>
      </c>
    </row>
    <row r="343" spans="1:10" ht="75.75" customHeight="1">
      <c r="A343" s="33" t="s">
        <v>392</v>
      </c>
      <c r="B343" s="18">
        <v>546</v>
      </c>
      <c r="C343" s="11" t="s">
        <v>115</v>
      </c>
      <c r="D343" s="11" t="s">
        <v>116</v>
      </c>
      <c r="E343" s="11" t="s">
        <v>390</v>
      </c>
      <c r="F343" s="11"/>
      <c r="G343" s="8">
        <f>G344</f>
        <v>224.5</v>
      </c>
      <c r="H343" s="8">
        <f t="shared" si="38"/>
        <v>224.5</v>
      </c>
      <c r="I343" s="8">
        <f t="shared" si="38"/>
        <v>0</v>
      </c>
      <c r="J343" s="8">
        <f t="shared" si="38"/>
        <v>0</v>
      </c>
    </row>
    <row r="344" spans="1:10" ht="106.5" customHeight="1">
      <c r="A344" s="40" t="s">
        <v>393</v>
      </c>
      <c r="B344" s="18">
        <v>546</v>
      </c>
      <c r="C344" s="11" t="s">
        <v>115</v>
      </c>
      <c r="D344" s="11" t="s">
        <v>116</v>
      </c>
      <c r="E344" s="11" t="s">
        <v>389</v>
      </c>
      <c r="F344" s="11"/>
      <c r="G344" s="8">
        <f>G345</f>
        <v>224.5</v>
      </c>
      <c r="H344" s="8">
        <f t="shared" si="38"/>
        <v>224.5</v>
      </c>
      <c r="I344" s="8">
        <f t="shared" si="38"/>
        <v>0</v>
      </c>
      <c r="J344" s="8">
        <f t="shared" si="38"/>
        <v>0</v>
      </c>
    </row>
    <row r="345" spans="1:10" ht="37.5">
      <c r="A345" s="33" t="s">
        <v>86</v>
      </c>
      <c r="B345" s="18">
        <v>546</v>
      </c>
      <c r="C345" s="11" t="s">
        <v>115</v>
      </c>
      <c r="D345" s="11" t="s">
        <v>116</v>
      </c>
      <c r="E345" s="11" t="s">
        <v>389</v>
      </c>
      <c r="F345" s="11" t="s">
        <v>166</v>
      </c>
      <c r="G345" s="8">
        <v>224.5</v>
      </c>
      <c r="H345" s="8">
        <v>224.5</v>
      </c>
      <c r="I345" s="8"/>
      <c r="J345" s="8"/>
    </row>
    <row r="346" spans="1:10" ht="26.25" customHeight="1">
      <c r="A346" s="33" t="s">
        <v>42</v>
      </c>
      <c r="B346" s="18">
        <v>546</v>
      </c>
      <c r="C346" s="11" t="s">
        <v>115</v>
      </c>
      <c r="D346" s="11" t="s">
        <v>116</v>
      </c>
      <c r="E346" s="11" t="s">
        <v>41</v>
      </c>
      <c r="F346" s="11"/>
      <c r="G346" s="8">
        <f>G347</f>
        <v>1304.5</v>
      </c>
      <c r="H346" s="8">
        <f aca="true" t="shared" si="39" ref="H346:J347">H347</f>
        <v>1087.1000000000001</v>
      </c>
      <c r="I346" s="8">
        <f t="shared" si="39"/>
        <v>0</v>
      </c>
      <c r="J346" s="8">
        <f t="shared" si="39"/>
        <v>0</v>
      </c>
    </row>
    <row r="347" spans="1:10" ht="75">
      <c r="A347" s="33" t="s">
        <v>300</v>
      </c>
      <c r="B347" s="18">
        <v>546</v>
      </c>
      <c r="C347" s="11" t="s">
        <v>115</v>
      </c>
      <c r="D347" s="11" t="s">
        <v>116</v>
      </c>
      <c r="E347" s="11" t="s">
        <v>486</v>
      </c>
      <c r="F347" s="11"/>
      <c r="G347" s="8">
        <f>G348</f>
        <v>1304.5</v>
      </c>
      <c r="H347" s="8">
        <f t="shared" si="39"/>
        <v>1087.1000000000001</v>
      </c>
      <c r="I347" s="8">
        <f t="shared" si="39"/>
        <v>0</v>
      </c>
      <c r="J347" s="8">
        <f t="shared" si="39"/>
        <v>0</v>
      </c>
    </row>
    <row r="348" spans="1:10" ht="158.25" customHeight="1">
      <c r="A348" s="33" t="s">
        <v>394</v>
      </c>
      <c r="B348" s="31">
        <v>546</v>
      </c>
      <c r="C348" s="11" t="s">
        <v>115</v>
      </c>
      <c r="D348" s="11" t="s">
        <v>116</v>
      </c>
      <c r="E348" s="11" t="s">
        <v>487</v>
      </c>
      <c r="F348" s="11"/>
      <c r="G348" s="8">
        <f>G349+G350</f>
        <v>1304.5</v>
      </c>
      <c r="H348" s="8">
        <f>H349+H350</f>
        <v>1087.1000000000001</v>
      </c>
      <c r="I348" s="8">
        <f>I349+I350</f>
        <v>0</v>
      </c>
      <c r="J348" s="8">
        <f>J349+J350</f>
        <v>0</v>
      </c>
    </row>
    <row r="349" spans="1:10" ht="37.5">
      <c r="A349" s="41" t="s">
        <v>162</v>
      </c>
      <c r="B349" s="18">
        <v>546</v>
      </c>
      <c r="C349" s="11" t="s">
        <v>115</v>
      </c>
      <c r="D349" s="11" t="s">
        <v>116</v>
      </c>
      <c r="E349" s="11" t="s">
        <v>487</v>
      </c>
      <c r="F349" s="11" t="s">
        <v>163</v>
      </c>
      <c r="G349" s="8">
        <v>1003.1</v>
      </c>
      <c r="H349" s="8">
        <v>947.7</v>
      </c>
      <c r="I349" s="12"/>
      <c r="J349" s="12"/>
    </row>
    <row r="350" spans="1:10" ht="37.5">
      <c r="A350" s="33" t="s">
        <v>86</v>
      </c>
      <c r="B350" s="18">
        <v>546</v>
      </c>
      <c r="C350" s="11" t="s">
        <v>115</v>
      </c>
      <c r="D350" s="11" t="s">
        <v>116</v>
      </c>
      <c r="E350" s="11" t="s">
        <v>487</v>
      </c>
      <c r="F350" s="11" t="s">
        <v>166</v>
      </c>
      <c r="G350" s="8">
        <v>301.4</v>
      </c>
      <c r="H350" s="8">
        <v>139.4</v>
      </c>
      <c r="I350" s="12"/>
      <c r="J350" s="12"/>
    </row>
    <row r="351" spans="1:10" ht="63" customHeight="1">
      <c r="A351" s="33" t="s">
        <v>537</v>
      </c>
      <c r="B351" s="18">
        <v>546</v>
      </c>
      <c r="C351" s="11" t="s">
        <v>115</v>
      </c>
      <c r="D351" s="11" t="s">
        <v>116</v>
      </c>
      <c r="E351" s="18" t="s">
        <v>232</v>
      </c>
      <c r="F351" s="11"/>
      <c r="G351" s="8">
        <f>G352</f>
        <v>1207.9</v>
      </c>
      <c r="H351" s="8">
        <f aca="true" t="shared" si="40" ref="H351:J353">H352</f>
        <v>1070.2</v>
      </c>
      <c r="I351" s="8">
        <f t="shared" si="40"/>
        <v>0</v>
      </c>
      <c r="J351" s="8">
        <f t="shared" si="40"/>
        <v>0</v>
      </c>
    </row>
    <row r="352" spans="1:10" ht="24" customHeight="1">
      <c r="A352" s="33" t="s">
        <v>182</v>
      </c>
      <c r="B352" s="18">
        <v>546</v>
      </c>
      <c r="C352" s="11" t="s">
        <v>115</v>
      </c>
      <c r="D352" s="11" t="s">
        <v>116</v>
      </c>
      <c r="E352" s="18" t="s">
        <v>57</v>
      </c>
      <c r="F352" s="11"/>
      <c r="G352" s="8">
        <f>G353</f>
        <v>1207.9</v>
      </c>
      <c r="H352" s="8">
        <f t="shared" si="40"/>
        <v>1070.2</v>
      </c>
      <c r="I352" s="8">
        <f t="shared" si="40"/>
        <v>0</v>
      </c>
      <c r="J352" s="8">
        <f t="shared" si="40"/>
        <v>0</v>
      </c>
    </row>
    <row r="353" spans="1:10" ht="38.25" customHeight="1">
      <c r="A353" s="33" t="s">
        <v>368</v>
      </c>
      <c r="B353" s="18">
        <v>546</v>
      </c>
      <c r="C353" s="11" t="s">
        <v>115</v>
      </c>
      <c r="D353" s="11" t="s">
        <v>116</v>
      </c>
      <c r="E353" s="18" t="s">
        <v>367</v>
      </c>
      <c r="F353" s="11"/>
      <c r="G353" s="8">
        <f>G354</f>
        <v>1207.9</v>
      </c>
      <c r="H353" s="8">
        <f t="shared" si="40"/>
        <v>1070.2</v>
      </c>
      <c r="I353" s="8">
        <f t="shared" si="40"/>
        <v>0</v>
      </c>
      <c r="J353" s="8">
        <f t="shared" si="40"/>
        <v>0</v>
      </c>
    </row>
    <row r="354" spans="1:10" ht="102" customHeight="1">
      <c r="A354" s="33" t="s">
        <v>395</v>
      </c>
      <c r="B354" s="18">
        <v>546</v>
      </c>
      <c r="C354" s="11" t="s">
        <v>115</v>
      </c>
      <c r="D354" s="11" t="s">
        <v>116</v>
      </c>
      <c r="E354" s="18" t="s">
        <v>396</v>
      </c>
      <c r="F354" s="11"/>
      <c r="G354" s="8">
        <f>G355+G356</f>
        <v>1207.9</v>
      </c>
      <c r="H354" s="8">
        <f>H355+H356</f>
        <v>1070.2</v>
      </c>
      <c r="I354" s="8">
        <f>I355+I356</f>
        <v>0</v>
      </c>
      <c r="J354" s="8">
        <f>J355+J356</f>
        <v>0</v>
      </c>
    </row>
    <row r="355" spans="1:10" ht="37.5">
      <c r="A355" s="33" t="s">
        <v>162</v>
      </c>
      <c r="B355" s="18">
        <v>546</v>
      </c>
      <c r="C355" s="11" t="s">
        <v>115</v>
      </c>
      <c r="D355" s="11" t="s">
        <v>116</v>
      </c>
      <c r="E355" s="18" t="s">
        <v>396</v>
      </c>
      <c r="F355" s="11" t="s">
        <v>163</v>
      </c>
      <c r="G355" s="8">
        <v>848.5</v>
      </c>
      <c r="H355" s="8">
        <v>738.5</v>
      </c>
      <c r="I355" s="12"/>
      <c r="J355" s="12"/>
    </row>
    <row r="356" spans="1:10" ht="37.5">
      <c r="A356" s="33" t="s">
        <v>86</v>
      </c>
      <c r="B356" s="18">
        <v>546</v>
      </c>
      <c r="C356" s="11" t="s">
        <v>115</v>
      </c>
      <c r="D356" s="11" t="s">
        <v>116</v>
      </c>
      <c r="E356" s="18" t="s">
        <v>396</v>
      </c>
      <c r="F356" s="11" t="s">
        <v>166</v>
      </c>
      <c r="G356" s="8">
        <v>359.4</v>
      </c>
      <c r="H356" s="8">
        <v>331.7</v>
      </c>
      <c r="I356" s="12"/>
      <c r="J356" s="12"/>
    </row>
    <row r="357" spans="1:10" ht="18.75">
      <c r="A357" s="33" t="s">
        <v>200</v>
      </c>
      <c r="B357" s="18">
        <v>546</v>
      </c>
      <c r="C357" s="11" t="s">
        <v>115</v>
      </c>
      <c r="D357" s="11" t="s">
        <v>116</v>
      </c>
      <c r="E357" s="18" t="s">
        <v>219</v>
      </c>
      <c r="F357" s="11"/>
      <c r="G357" s="8">
        <f>G358++G361</f>
        <v>329</v>
      </c>
      <c r="H357" s="8">
        <f>H358++H361</f>
        <v>368</v>
      </c>
      <c r="I357" s="8">
        <f>I358++I361</f>
        <v>0</v>
      </c>
      <c r="J357" s="8">
        <f>J358++J361</f>
        <v>0</v>
      </c>
    </row>
    <row r="358" spans="1:10" ht="93.75">
      <c r="A358" s="33" t="s">
        <v>204</v>
      </c>
      <c r="B358" s="18">
        <v>546</v>
      </c>
      <c r="C358" s="11" t="s">
        <v>115</v>
      </c>
      <c r="D358" s="11" t="s">
        <v>116</v>
      </c>
      <c r="E358" s="11" t="s">
        <v>220</v>
      </c>
      <c r="F358" s="11"/>
      <c r="G358" s="8">
        <f>G359+G360</f>
        <v>309</v>
      </c>
      <c r="H358" s="8">
        <f>H359+H360</f>
        <v>351.3</v>
      </c>
      <c r="I358" s="8">
        <f>I359+I360</f>
        <v>0</v>
      </c>
      <c r="J358" s="8">
        <f>J359+J360</f>
        <v>0</v>
      </c>
    </row>
    <row r="359" spans="1:10" ht="37.5">
      <c r="A359" s="33" t="s">
        <v>162</v>
      </c>
      <c r="B359" s="18">
        <v>546</v>
      </c>
      <c r="C359" s="11" t="s">
        <v>115</v>
      </c>
      <c r="D359" s="11" t="s">
        <v>116</v>
      </c>
      <c r="E359" s="11" t="s">
        <v>220</v>
      </c>
      <c r="F359" s="11" t="s">
        <v>163</v>
      </c>
      <c r="G359" s="8">
        <v>236.7</v>
      </c>
      <c r="H359" s="8">
        <v>243.6</v>
      </c>
      <c r="I359" s="24"/>
      <c r="J359" s="24"/>
    </row>
    <row r="360" spans="1:10" ht="37.5">
      <c r="A360" s="33" t="s">
        <v>86</v>
      </c>
      <c r="B360" s="18">
        <v>546</v>
      </c>
      <c r="C360" s="11" t="s">
        <v>115</v>
      </c>
      <c r="D360" s="11" t="s">
        <v>116</v>
      </c>
      <c r="E360" s="11" t="s">
        <v>220</v>
      </c>
      <c r="F360" s="11" t="s">
        <v>166</v>
      </c>
      <c r="G360" s="8">
        <v>72.3</v>
      </c>
      <c r="H360" s="8">
        <v>107.7</v>
      </c>
      <c r="I360" s="24"/>
      <c r="J360" s="24"/>
    </row>
    <row r="361" spans="1:10" ht="98.25" customHeight="1">
      <c r="A361" s="33" t="s">
        <v>397</v>
      </c>
      <c r="B361" s="18">
        <v>546</v>
      </c>
      <c r="C361" s="11" t="s">
        <v>115</v>
      </c>
      <c r="D361" s="11" t="s">
        <v>116</v>
      </c>
      <c r="E361" s="11" t="s">
        <v>398</v>
      </c>
      <c r="F361" s="11"/>
      <c r="G361" s="8">
        <f>G362+G363</f>
        <v>20</v>
      </c>
      <c r="H361" s="8">
        <f>H362+H363</f>
        <v>16.7</v>
      </c>
      <c r="I361" s="8">
        <f>I362+I363</f>
        <v>0</v>
      </c>
      <c r="J361" s="8">
        <f>J362+J363</f>
        <v>0</v>
      </c>
    </row>
    <row r="362" spans="1:10" ht="37.5">
      <c r="A362" s="33" t="s">
        <v>162</v>
      </c>
      <c r="B362" s="18">
        <v>546</v>
      </c>
      <c r="C362" s="11" t="s">
        <v>115</v>
      </c>
      <c r="D362" s="11" t="s">
        <v>116</v>
      </c>
      <c r="E362" s="11" t="s">
        <v>398</v>
      </c>
      <c r="F362" s="11" t="s">
        <v>163</v>
      </c>
      <c r="G362" s="8">
        <v>18.1</v>
      </c>
      <c r="H362" s="8">
        <v>14.8</v>
      </c>
      <c r="I362" s="12"/>
      <c r="J362" s="12"/>
    </row>
    <row r="363" spans="1:10" ht="39" customHeight="1">
      <c r="A363" s="33" t="s">
        <v>86</v>
      </c>
      <c r="B363" s="18">
        <v>546</v>
      </c>
      <c r="C363" s="11" t="s">
        <v>115</v>
      </c>
      <c r="D363" s="11" t="s">
        <v>116</v>
      </c>
      <c r="E363" s="11" t="s">
        <v>398</v>
      </c>
      <c r="F363" s="11" t="s">
        <v>166</v>
      </c>
      <c r="G363" s="8">
        <v>1.9</v>
      </c>
      <c r="H363" s="8">
        <v>1.9</v>
      </c>
      <c r="I363" s="12"/>
      <c r="J363" s="12"/>
    </row>
    <row r="364" spans="1:10" ht="18.75">
      <c r="A364" s="33" t="s">
        <v>314</v>
      </c>
      <c r="B364" s="18">
        <v>546</v>
      </c>
      <c r="C364" s="11" t="s">
        <v>115</v>
      </c>
      <c r="D364" s="11" t="s">
        <v>116</v>
      </c>
      <c r="E364" s="18" t="s">
        <v>221</v>
      </c>
      <c r="F364" s="11"/>
      <c r="G364" s="8">
        <f>G365+G377</f>
        <v>608.4</v>
      </c>
      <c r="H364" s="8">
        <f>H365+H377</f>
        <v>0</v>
      </c>
      <c r="I364" s="8">
        <f>I365+I377</f>
        <v>194.9</v>
      </c>
      <c r="J364" s="8">
        <f>J365+J377</f>
        <v>412.70000000000005</v>
      </c>
    </row>
    <row r="365" spans="1:10" ht="37.5">
      <c r="A365" s="33" t="s">
        <v>215</v>
      </c>
      <c r="B365" s="18">
        <v>546</v>
      </c>
      <c r="C365" s="11" t="s">
        <v>115</v>
      </c>
      <c r="D365" s="11" t="s">
        <v>116</v>
      </c>
      <c r="E365" s="18" t="s">
        <v>222</v>
      </c>
      <c r="F365" s="11"/>
      <c r="G365" s="8">
        <f>G366+G369+G372+G375</f>
        <v>420.5</v>
      </c>
      <c r="H365" s="8">
        <f>H366+H369+H372+H375</f>
        <v>0</v>
      </c>
      <c r="I365" s="8">
        <f>I366+I369+I372+I375</f>
        <v>0</v>
      </c>
      <c r="J365" s="8">
        <f>J366+J369+J372+J375</f>
        <v>412.70000000000005</v>
      </c>
    </row>
    <row r="366" spans="1:10" ht="42.75" customHeight="1">
      <c r="A366" s="33" t="s">
        <v>354</v>
      </c>
      <c r="B366" s="18">
        <v>546</v>
      </c>
      <c r="C366" s="11" t="s">
        <v>115</v>
      </c>
      <c r="D366" s="11" t="s">
        <v>116</v>
      </c>
      <c r="E366" s="18" t="s">
        <v>223</v>
      </c>
      <c r="F366" s="11"/>
      <c r="G366" s="8">
        <f>G367+G368</f>
        <v>44.8</v>
      </c>
      <c r="H366" s="8">
        <f>H367+H368</f>
        <v>0</v>
      </c>
      <c r="I366" s="8">
        <f>I367+I368</f>
        <v>0</v>
      </c>
      <c r="J366" s="8">
        <f>J367+J368</f>
        <v>44.8</v>
      </c>
    </row>
    <row r="367" spans="1:10" ht="37.5">
      <c r="A367" s="33" t="s">
        <v>162</v>
      </c>
      <c r="B367" s="18">
        <v>546</v>
      </c>
      <c r="C367" s="11" t="s">
        <v>115</v>
      </c>
      <c r="D367" s="11" t="s">
        <v>116</v>
      </c>
      <c r="E367" s="18" t="s">
        <v>223</v>
      </c>
      <c r="F367" s="11" t="s">
        <v>163</v>
      </c>
      <c r="G367" s="8">
        <v>30.8</v>
      </c>
      <c r="H367" s="12"/>
      <c r="I367" s="12"/>
      <c r="J367" s="12">
        <v>30.8</v>
      </c>
    </row>
    <row r="368" spans="1:10" ht="37.5">
      <c r="A368" s="33" t="s">
        <v>86</v>
      </c>
      <c r="B368" s="18">
        <v>546</v>
      </c>
      <c r="C368" s="11" t="s">
        <v>115</v>
      </c>
      <c r="D368" s="11" t="s">
        <v>116</v>
      </c>
      <c r="E368" s="18" t="s">
        <v>223</v>
      </c>
      <c r="F368" s="11" t="s">
        <v>166</v>
      </c>
      <c r="G368" s="8">
        <v>14</v>
      </c>
      <c r="H368" s="12"/>
      <c r="I368" s="12"/>
      <c r="J368" s="12">
        <v>14</v>
      </c>
    </row>
    <row r="369" spans="1:10" ht="37.5">
      <c r="A369" s="33" t="s">
        <v>612</v>
      </c>
      <c r="B369" s="18">
        <v>546</v>
      </c>
      <c r="C369" s="11" t="s">
        <v>115</v>
      </c>
      <c r="D369" s="11" t="s">
        <v>116</v>
      </c>
      <c r="E369" s="18" t="s">
        <v>224</v>
      </c>
      <c r="F369" s="11"/>
      <c r="G369" s="8">
        <f>G370+G371</f>
        <v>153</v>
      </c>
      <c r="H369" s="8">
        <f>H370+H371</f>
        <v>0</v>
      </c>
      <c r="I369" s="8">
        <f>I370+I371</f>
        <v>0</v>
      </c>
      <c r="J369" s="8">
        <f>J370+J371</f>
        <v>153</v>
      </c>
    </row>
    <row r="370" spans="1:10" ht="37.5">
      <c r="A370" s="33" t="s">
        <v>162</v>
      </c>
      <c r="B370" s="18">
        <v>546</v>
      </c>
      <c r="C370" s="11" t="s">
        <v>115</v>
      </c>
      <c r="D370" s="11" t="s">
        <v>116</v>
      </c>
      <c r="E370" s="18" t="s">
        <v>224</v>
      </c>
      <c r="F370" s="11" t="s">
        <v>163</v>
      </c>
      <c r="G370" s="8">
        <v>134.1</v>
      </c>
      <c r="H370" s="12"/>
      <c r="I370" s="12"/>
      <c r="J370" s="12">
        <v>134.1</v>
      </c>
    </row>
    <row r="371" spans="1:10" ht="37.5">
      <c r="A371" s="33" t="s">
        <v>86</v>
      </c>
      <c r="B371" s="18">
        <v>546</v>
      </c>
      <c r="C371" s="11" t="s">
        <v>115</v>
      </c>
      <c r="D371" s="11" t="s">
        <v>116</v>
      </c>
      <c r="E371" s="18" t="s">
        <v>224</v>
      </c>
      <c r="F371" s="11" t="s">
        <v>166</v>
      </c>
      <c r="G371" s="8">
        <v>18.9</v>
      </c>
      <c r="H371" s="12"/>
      <c r="I371" s="12"/>
      <c r="J371" s="12">
        <v>18.9</v>
      </c>
    </row>
    <row r="372" spans="1:10" ht="56.25">
      <c r="A372" s="33" t="s">
        <v>611</v>
      </c>
      <c r="B372" s="18">
        <v>546</v>
      </c>
      <c r="C372" s="11" t="s">
        <v>115</v>
      </c>
      <c r="D372" s="11" t="s">
        <v>116</v>
      </c>
      <c r="E372" s="18" t="s">
        <v>225</v>
      </c>
      <c r="F372" s="11"/>
      <c r="G372" s="8">
        <f>G373+G374</f>
        <v>214.8</v>
      </c>
      <c r="H372" s="8">
        <f>H373+H374</f>
        <v>0</v>
      </c>
      <c r="I372" s="8">
        <f>I373+I374</f>
        <v>0</v>
      </c>
      <c r="J372" s="8">
        <f>J373+J374</f>
        <v>214.8</v>
      </c>
    </row>
    <row r="373" spans="1:10" ht="37.5">
      <c r="A373" s="33" t="s">
        <v>162</v>
      </c>
      <c r="B373" s="18">
        <v>546</v>
      </c>
      <c r="C373" s="11" t="s">
        <v>115</v>
      </c>
      <c r="D373" s="11" t="s">
        <v>116</v>
      </c>
      <c r="E373" s="18" t="s">
        <v>225</v>
      </c>
      <c r="F373" s="11" t="s">
        <v>163</v>
      </c>
      <c r="G373" s="8">
        <v>197</v>
      </c>
      <c r="H373" s="12"/>
      <c r="I373" s="12"/>
      <c r="J373" s="12">
        <v>197</v>
      </c>
    </row>
    <row r="374" spans="1:10" ht="37.5">
      <c r="A374" s="33" t="s">
        <v>86</v>
      </c>
      <c r="B374" s="18">
        <v>546</v>
      </c>
      <c r="C374" s="11" t="s">
        <v>115</v>
      </c>
      <c r="D374" s="11" t="s">
        <v>116</v>
      </c>
      <c r="E374" s="18" t="s">
        <v>225</v>
      </c>
      <c r="F374" s="11" t="s">
        <v>166</v>
      </c>
      <c r="G374" s="8">
        <v>17.8</v>
      </c>
      <c r="H374" s="12"/>
      <c r="I374" s="12"/>
      <c r="J374" s="12">
        <v>17.8</v>
      </c>
    </row>
    <row r="375" spans="1:10" ht="56.25">
      <c r="A375" s="33" t="s">
        <v>361</v>
      </c>
      <c r="B375" s="18">
        <v>546</v>
      </c>
      <c r="C375" s="11" t="s">
        <v>115</v>
      </c>
      <c r="D375" s="11" t="s">
        <v>116</v>
      </c>
      <c r="E375" s="18" t="s">
        <v>317</v>
      </c>
      <c r="F375" s="11"/>
      <c r="G375" s="8">
        <f>G376</f>
        <v>7.9</v>
      </c>
      <c r="H375" s="8">
        <f>H376</f>
        <v>0</v>
      </c>
      <c r="I375" s="8">
        <f>I376</f>
        <v>0</v>
      </c>
      <c r="J375" s="8">
        <f>J376</f>
        <v>0.1</v>
      </c>
    </row>
    <row r="376" spans="1:10" ht="37.5">
      <c r="A376" s="33" t="s">
        <v>86</v>
      </c>
      <c r="B376" s="18">
        <v>546</v>
      </c>
      <c r="C376" s="11" t="s">
        <v>115</v>
      </c>
      <c r="D376" s="11" t="s">
        <v>116</v>
      </c>
      <c r="E376" s="18" t="s">
        <v>317</v>
      </c>
      <c r="F376" s="11" t="s">
        <v>166</v>
      </c>
      <c r="G376" s="8">
        <v>7.9</v>
      </c>
      <c r="H376" s="12"/>
      <c r="I376" s="12"/>
      <c r="J376" s="12">
        <v>0.1</v>
      </c>
    </row>
    <row r="377" spans="1:10" ht="37.5">
      <c r="A377" s="33" t="s">
        <v>216</v>
      </c>
      <c r="B377" s="18">
        <v>546</v>
      </c>
      <c r="C377" s="11" t="s">
        <v>115</v>
      </c>
      <c r="D377" s="11" t="s">
        <v>116</v>
      </c>
      <c r="E377" s="18" t="s">
        <v>62</v>
      </c>
      <c r="F377" s="11"/>
      <c r="G377" s="8">
        <f>G378</f>
        <v>187.9</v>
      </c>
      <c r="H377" s="8">
        <f aca="true" t="shared" si="41" ref="H377:J378">H378</f>
        <v>0</v>
      </c>
      <c r="I377" s="8">
        <f t="shared" si="41"/>
        <v>194.9</v>
      </c>
      <c r="J377" s="8">
        <f t="shared" si="41"/>
        <v>0</v>
      </c>
    </row>
    <row r="378" spans="1:10" ht="124.5" customHeight="1">
      <c r="A378" s="33" t="s">
        <v>539</v>
      </c>
      <c r="B378" s="18">
        <v>546</v>
      </c>
      <c r="C378" s="11" t="s">
        <v>115</v>
      </c>
      <c r="D378" s="11" t="s">
        <v>116</v>
      </c>
      <c r="E378" s="18" t="s">
        <v>65</v>
      </c>
      <c r="F378" s="11"/>
      <c r="G378" s="8">
        <f>G379</f>
        <v>187.9</v>
      </c>
      <c r="H378" s="8">
        <f t="shared" si="41"/>
        <v>0</v>
      </c>
      <c r="I378" s="8">
        <f t="shared" si="41"/>
        <v>194.9</v>
      </c>
      <c r="J378" s="8">
        <f t="shared" si="41"/>
        <v>0</v>
      </c>
    </row>
    <row r="379" spans="1:10" ht="18.75">
      <c r="A379" s="33" t="s">
        <v>211</v>
      </c>
      <c r="B379" s="18">
        <v>546</v>
      </c>
      <c r="C379" s="11" t="s">
        <v>115</v>
      </c>
      <c r="D379" s="11" t="s">
        <v>116</v>
      </c>
      <c r="E379" s="18" t="s">
        <v>65</v>
      </c>
      <c r="F379" s="11" t="s">
        <v>210</v>
      </c>
      <c r="G379" s="8">
        <v>187.9</v>
      </c>
      <c r="H379" s="12"/>
      <c r="I379" s="12">
        <v>194.9</v>
      </c>
      <c r="J379" s="12"/>
    </row>
    <row r="380" spans="1:10" ht="18.75">
      <c r="A380" s="33" t="s">
        <v>195</v>
      </c>
      <c r="B380" s="18">
        <v>546</v>
      </c>
      <c r="C380" s="11" t="s">
        <v>115</v>
      </c>
      <c r="D380" s="11" t="s">
        <v>116</v>
      </c>
      <c r="E380" s="27" t="s">
        <v>226</v>
      </c>
      <c r="F380" s="11"/>
      <c r="G380" s="8">
        <f>G381+G387+G385</f>
        <v>28457.899999999998</v>
      </c>
      <c r="H380" s="8">
        <f>H381+H387</f>
        <v>0</v>
      </c>
      <c r="I380" s="8">
        <f>I381+I387</f>
        <v>24407.8</v>
      </c>
      <c r="J380" s="8">
        <f>J381+J387</f>
        <v>0</v>
      </c>
    </row>
    <row r="381" spans="1:10" ht="26.25" customHeight="1">
      <c r="A381" s="33" t="s">
        <v>175</v>
      </c>
      <c r="B381" s="18">
        <v>546</v>
      </c>
      <c r="C381" s="11" t="s">
        <v>115</v>
      </c>
      <c r="D381" s="11" t="s">
        <v>116</v>
      </c>
      <c r="E381" s="18" t="s">
        <v>227</v>
      </c>
      <c r="F381" s="11"/>
      <c r="G381" s="8">
        <f>G382+G383+G384</f>
        <v>23198.6</v>
      </c>
      <c r="H381" s="8">
        <f>H382+H383+H384</f>
        <v>0</v>
      </c>
      <c r="I381" s="8">
        <f>I382+I383+I384</f>
        <v>23454.2</v>
      </c>
      <c r="J381" s="8">
        <f>J382+J383+J384</f>
        <v>0</v>
      </c>
    </row>
    <row r="382" spans="1:10" ht="27.75" customHeight="1">
      <c r="A382" s="33" t="s">
        <v>162</v>
      </c>
      <c r="B382" s="18">
        <v>546</v>
      </c>
      <c r="C382" s="11" t="s">
        <v>115</v>
      </c>
      <c r="D382" s="11" t="s">
        <v>116</v>
      </c>
      <c r="E382" s="18" t="s">
        <v>227</v>
      </c>
      <c r="F382" s="11" t="s">
        <v>163</v>
      </c>
      <c r="G382" s="8">
        <v>17798.5</v>
      </c>
      <c r="H382" s="24"/>
      <c r="I382" s="8">
        <v>19275.2</v>
      </c>
      <c r="J382" s="24"/>
    </row>
    <row r="383" spans="1:10" ht="37.5">
      <c r="A383" s="33" t="s">
        <v>86</v>
      </c>
      <c r="B383" s="18">
        <v>546</v>
      </c>
      <c r="C383" s="11" t="s">
        <v>115</v>
      </c>
      <c r="D383" s="11" t="s">
        <v>116</v>
      </c>
      <c r="E383" s="18" t="s">
        <v>227</v>
      </c>
      <c r="F383" s="11" t="s">
        <v>166</v>
      </c>
      <c r="G383" s="8">
        <v>5320.1</v>
      </c>
      <c r="H383" s="12"/>
      <c r="I383" s="8">
        <v>4099</v>
      </c>
      <c r="J383" s="12"/>
    </row>
    <row r="384" spans="1:10" ht="18.75">
      <c r="A384" s="33" t="s">
        <v>164</v>
      </c>
      <c r="B384" s="18">
        <v>546</v>
      </c>
      <c r="C384" s="11" t="s">
        <v>115</v>
      </c>
      <c r="D384" s="11" t="s">
        <v>116</v>
      </c>
      <c r="E384" s="18" t="s">
        <v>227</v>
      </c>
      <c r="F384" s="11" t="s">
        <v>167</v>
      </c>
      <c r="G384" s="8">
        <v>80</v>
      </c>
      <c r="H384" s="12"/>
      <c r="I384" s="8">
        <v>80</v>
      </c>
      <c r="J384" s="12"/>
    </row>
    <row r="385" spans="1:10" ht="168.75">
      <c r="A385" s="40" t="s">
        <v>616</v>
      </c>
      <c r="B385" s="18">
        <v>546</v>
      </c>
      <c r="C385" s="11" t="s">
        <v>115</v>
      </c>
      <c r="D385" s="11" t="s">
        <v>116</v>
      </c>
      <c r="E385" s="11" t="s">
        <v>617</v>
      </c>
      <c r="F385" s="18"/>
      <c r="G385" s="58">
        <f>G386</f>
        <v>192.1</v>
      </c>
      <c r="H385" s="12"/>
      <c r="I385" s="8"/>
      <c r="J385" s="12"/>
    </row>
    <row r="386" spans="1:10" ht="37.5">
      <c r="A386" s="33" t="s">
        <v>162</v>
      </c>
      <c r="B386" s="18">
        <v>546</v>
      </c>
      <c r="C386" s="11" t="s">
        <v>115</v>
      </c>
      <c r="D386" s="11" t="s">
        <v>116</v>
      </c>
      <c r="E386" s="11" t="s">
        <v>617</v>
      </c>
      <c r="F386" s="18">
        <v>120</v>
      </c>
      <c r="G386" s="58">
        <v>192.1</v>
      </c>
      <c r="H386" s="12"/>
      <c r="I386" s="8"/>
      <c r="J386" s="12"/>
    </row>
    <row r="387" spans="1:10" ht="56.25">
      <c r="A387" s="60" t="s">
        <v>411</v>
      </c>
      <c r="B387" s="18">
        <v>546</v>
      </c>
      <c r="C387" s="11" t="s">
        <v>115</v>
      </c>
      <c r="D387" s="11" t="s">
        <v>116</v>
      </c>
      <c r="E387" s="18" t="s">
        <v>424</v>
      </c>
      <c r="F387" s="11"/>
      <c r="G387" s="8">
        <f>G388</f>
        <v>5067.2</v>
      </c>
      <c r="H387" s="8">
        <f>H388</f>
        <v>0</v>
      </c>
      <c r="I387" s="8">
        <f>I388</f>
        <v>953.6</v>
      </c>
      <c r="J387" s="8">
        <f>J388</f>
        <v>0</v>
      </c>
    </row>
    <row r="388" spans="1:10" ht="30.75" customHeight="1">
      <c r="A388" s="33" t="s">
        <v>162</v>
      </c>
      <c r="B388" s="18">
        <v>546</v>
      </c>
      <c r="C388" s="11" t="s">
        <v>115</v>
      </c>
      <c r="D388" s="11" t="s">
        <v>116</v>
      </c>
      <c r="E388" s="18" t="s">
        <v>424</v>
      </c>
      <c r="F388" s="11" t="s">
        <v>163</v>
      </c>
      <c r="G388" s="8">
        <v>5067.2</v>
      </c>
      <c r="H388" s="24"/>
      <c r="I388" s="24">
        <v>953.6</v>
      </c>
      <c r="J388" s="24"/>
    </row>
    <row r="389" spans="1:10" ht="18.75">
      <c r="A389" s="33" t="s">
        <v>158</v>
      </c>
      <c r="B389" s="18">
        <v>546</v>
      </c>
      <c r="C389" s="11" t="s">
        <v>115</v>
      </c>
      <c r="D389" s="11" t="s">
        <v>122</v>
      </c>
      <c r="E389" s="18"/>
      <c r="F389" s="11"/>
      <c r="G389" s="8">
        <f>G390</f>
        <v>10</v>
      </c>
      <c r="H389" s="8">
        <f>H390</f>
        <v>30.4</v>
      </c>
      <c r="I389" s="8">
        <f>I390</f>
        <v>0</v>
      </c>
      <c r="J389" s="8">
        <f>J390</f>
        <v>0</v>
      </c>
    </row>
    <row r="390" spans="1:10" ht="18.75">
      <c r="A390" s="33" t="s">
        <v>200</v>
      </c>
      <c r="B390" s="18">
        <v>546</v>
      </c>
      <c r="C390" s="11" t="s">
        <v>115</v>
      </c>
      <c r="D390" s="11" t="s">
        <v>122</v>
      </c>
      <c r="E390" s="18" t="s">
        <v>219</v>
      </c>
      <c r="F390" s="11"/>
      <c r="G390" s="8">
        <f>G391</f>
        <v>10</v>
      </c>
      <c r="H390" s="8">
        <f aca="true" t="shared" si="42" ref="H390:J391">H391</f>
        <v>30.4</v>
      </c>
      <c r="I390" s="8">
        <f t="shared" si="42"/>
        <v>0</v>
      </c>
      <c r="J390" s="8">
        <f t="shared" si="42"/>
        <v>0</v>
      </c>
    </row>
    <row r="391" spans="1:10" ht="56.25">
      <c r="A391" s="33" t="s">
        <v>88</v>
      </c>
      <c r="B391" s="18">
        <v>546</v>
      </c>
      <c r="C391" s="11" t="s">
        <v>115</v>
      </c>
      <c r="D391" s="11" t="s">
        <v>122</v>
      </c>
      <c r="E391" s="18" t="s">
        <v>229</v>
      </c>
      <c r="F391" s="11"/>
      <c r="G391" s="8">
        <f>G392</f>
        <v>10</v>
      </c>
      <c r="H391" s="8">
        <f t="shared" si="42"/>
        <v>30.4</v>
      </c>
      <c r="I391" s="8">
        <f t="shared" si="42"/>
        <v>0</v>
      </c>
      <c r="J391" s="8">
        <f t="shared" si="42"/>
        <v>0</v>
      </c>
    </row>
    <row r="392" spans="1:10" ht="37.5">
      <c r="A392" s="33" t="s">
        <v>86</v>
      </c>
      <c r="B392" s="18">
        <v>546</v>
      </c>
      <c r="C392" s="11" t="s">
        <v>115</v>
      </c>
      <c r="D392" s="11" t="s">
        <v>122</v>
      </c>
      <c r="E392" s="18" t="s">
        <v>229</v>
      </c>
      <c r="F392" s="11" t="s">
        <v>166</v>
      </c>
      <c r="G392" s="8">
        <v>10</v>
      </c>
      <c r="H392" s="12">
        <v>30.4</v>
      </c>
      <c r="I392" s="12"/>
      <c r="J392" s="12"/>
    </row>
    <row r="393" spans="1:10" ht="18.75">
      <c r="A393" s="33" t="s">
        <v>136</v>
      </c>
      <c r="B393" s="18">
        <v>546</v>
      </c>
      <c r="C393" s="11" t="s">
        <v>115</v>
      </c>
      <c r="D393" s="11" t="s">
        <v>149</v>
      </c>
      <c r="E393" s="18"/>
      <c r="F393" s="11"/>
      <c r="G393" s="8">
        <f>G394+G399+G404+G415+G419+G422</f>
        <v>21817.999999999996</v>
      </c>
      <c r="H393" s="8" t="e">
        <f>H394+H399+H404+H415+H419+H422</f>
        <v>#REF!</v>
      </c>
      <c r="I393" s="8" t="e">
        <f>I394+I399+I404+I415+I419+I422</f>
        <v>#REF!</v>
      </c>
      <c r="J393" s="8" t="e">
        <f>J394+J399+J404+J415+J419+J422</f>
        <v>#REF!</v>
      </c>
    </row>
    <row r="394" spans="1:10" ht="56.25">
      <c r="A394" s="33" t="s">
        <v>493</v>
      </c>
      <c r="B394" s="18">
        <v>546</v>
      </c>
      <c r="C394" s="11" t="s">
        <v>115</v>
      </c>
      <c r="D394" s="11" t="s">
        <v>149</v>
      </c>
      <c r="E394" s="18" t="s">
        <v>232</v>
      </c>
      <c r="F394" s="11"/>
      <c r="G394" s="8">
        <f>G395</f>
        <v>2.5</v>
      </c>
      <c r="H394" s="8">
        <f>H395</f>
        <v>0</v>
      </c>
      <c r="I394" s="8">
        <f>I395</f>
        <v>2.5</v>
      </c>
      <c r="J394" s="8">
        <f>J395</f>
        <v>0</v>
      </c>
    </row>
    <row r="395" spans="1:10" ht="37.5">
      <c r="A395" s="33" t="s">
        <v>372</v>
      </c>
      <c r="B395" s="18">
        <v>546</v>
      </c>
      <c r="C395" s="11" t="s">
        <v>115</v>
      </c>
      <c r="D395" s="11" t="s">
        <v>149</v>
      </c>
      <c r="E395" s="18" t="s">
        <v>59</v>
      </c>
      <c r="F395" s="11"/>
      <c r="G395" s="8">
        <f>G396</f>
        <v>2.5</v>
      </c>
      <c r="H395" s="8">
        <f aca="true" t="shared" si="43" ref="H395:J397">H396</f>
        <v>0</v>
      </c>
      <c r="I395" s="8">
        <f t="shared" si="43"/>
        <v>2.5</v>
      </c>
      <c r="J395" s="8">
        <f t="shared" si="43"/>
        <v>0</v>
      </c>
    </row>
    <row r="396" spans="1:10" ht="60.75" customHeight="1">
      <c r="A396" s="33" t="s">
        <v>60</v>
      </c>
      <c r="B396" s="18">
        <v>546</v>
      </c>
      <c r="C396" s="11" t="s">
        <v>115</v>
      </c>
      <c r="D396" s="11" t="s">
        <v>149</v>
      </c>
      <c r="E396" s="18" t="s">
        <v>502</v>
      </c>
      <c r="F396" s="11"/>
      <c r="G396" s="8">
        <f>G397</f>
        <v>2.5</v>
      </c>
      <c r="H396" s="8">
        <f t="shared" si="43"/>
        <v>0</v>
      </c>
      <c r="I396" s="8">
        <f t="shared" si="43"/>
        <v>2.5</v>
      </c>
      <c r="J396" s="8">
        <f t="shared" si="43"/>
        <v>0</v>
      </c>
    </row>
    <row r="397" spans="1:10" ht="18.75">
      <c r="A397" s="33" t="s">
        <v>197</v>
      </c>
      <c r="B397" s="18">
        <v>546</v>
      </c>
      <c r="C397" s="11" t="s">
        <v>115</v>
      </c>
      <c r="D397" s="11" t="s">
        <v>149</v>
      </c>
      <c r="E397" s="18" t="s">
        <v>503</v>
      </c>
      <c r="F397" s="11"/>
      <c r="G397" s="8">
        <f>G398</f>
        <v>2.5</v>
      </c>
      <c r="H397" s="8">
        <f t="shared" si="43"/>
        <v>0</v>
      </c>
      <c r="I397" s="8">
        <f t="shared" si="43"/>
        <v>2.5</v>
      </c>
      <c r="J397" s="8">
        <f t="shared" si="43"/>
        <v>0</v>
      </c>
    </row>
    <row r="398" spans="1:10" ht="37.5">
      <c r="A398" s="33" t="s">
        <v>86</v>
      </c>
      <c r="B398" s="18">
        <v>546</v>
      </c>
      <c r="C398" s="11" t="s">
        <v>115</v>
      </c>
      <c r="D398" s="11" t="s">
        <v>149</v>
      </c>
      <c r="E398" s="18" t="s">
        <v>503</v>
      </c>
      <c r="F398" s="11" t="s">
        <v>166</v>
      </c>
      <c r="G398" s="8">
        <v>2.5</v>
      </c>
      <c r="H398" s="12"/>
      <c r="I398" s="12">
        <v>2.5</v>
      </c>
      <c r="J398" s="12"/>
    </row>
    <row r="399" spans="1:10" ht="37.5">
      <c r="A399" s="33" t="s">
        <v>456</v>
      </c>
      <c r="B399" s="18">
        <v>546</v>
      </c>
      <c r="C399" s="11" t="s">
        <v>115</v>
      </c>
      <c r="D399" s="11" t="s">
        <v>149</v>
      </c>
      <c r="E399" s="18" t="s">
        <v>233</v>
      </c>
      <c r="F399" s="18"/>
      <c r="G399" s="8">
        <f>G400</f>
        <v>10</v>
      </c>
      <c r="H399" s="8" t="e">
        <f>H400</f>
        <v>#REF!</v>
      </c>
      <c r="I399" s="8" t="e">
        <f>I400</f>
        <v>#REF!</v>
      </c>
      <c r="J399" s="8" t="e">
        <f>J400</f>
        <v>#REF!</v>
      </c>
    </row>
    <row r="400" spans="1:10" ht="56.25">
      <c r="A400" s="33" t="s">
        <v>457</v>
      </c>
      <c r="B400" s="18">
        <v>546</v>
      </c>
      <c r="C400" s="11" t="s">
        <v>115</v>
      </c>
      <c r="D400" s="11" t="s">
        <v>149</v>
      </c>
      <c r="E400" s="18" t="s">
        <v>297</v>
      </c>
      <c r="F400" s="18"/>
      <c r="G400" s="8">
        <f>G401</f>
        <v>10</v>
      </c>
      <c r="H400" s="8" t="e">
        <f>#REF!+H401</f>
        <v>#REF!</v>
      </c>
      <c r="I400" s="8" t="e">
        <f>#REF!+I401</f>
        <v>#REF!</v>
      </c>
      <c r="J400" s="8" t="e">
        <f>#REF!+J401</f>
        <v>#REF!</v>
      </c>
    </row>
    <row r="401" spans="1:10" ht="37.5">
      <c r="A401" s="33" t="s">
        <v>288</v>
      </c>
      <c r="B401" s="18">
        <v>546</v>
      </c>
      <c r="C401" s="11" t="s">
        <v>115</v>
      </c>
      <c r="D401" s="11" t="s">
        <v>149</v>
      </c>
      <c r="E401" s="18" t="s">
        <v>299</v>
      </c>
      <c r="F401" s="18"/>
      <c r="G401" s="8">
        <f>G402</f>
        <v>10</v>
      </c>
      <c r="H401" s="8">
        <f aca="true" t="shared" si="44" ref="H401:J402">H402</f>
        <v>0</v>
      </c>
      <c r="I401" s="8">
        <f t="shared" si="44"/>
        <v>80</v>
      </c>
      <c r="J401" s="8">
        <f t="shared" si="44"/>
        <v>0</v>
      </c>
    </row>
    <row r="402" spans="1:10" ht="37.5">
      <c r="A402" s="33" t="s">
        <v>289</v>
      </c>
      <c r="B402" s="18">
        <v>546</v>
      </c>
      <c r="C402" s="11" t="s">
        <v>115</v>
      </c>
      <c r="D402" s="11" t="s">
        <v>149</v>
      </c>
      <c r="E402" s="18" t="s">
        <v>298</v>
      </c>
      <c r="F402" s="18"/>
      <c r="G402" s="8">
        <f>G403</f>
        <v>10</v>
      </c>
      <c r="H402" s="8">
        <f t="shared" si="44"/>
        <v>0</v>
      </c>
      <c r="I402" s="8">
        <f t="shared" si="44"/>
        <v>80</v>
      </c>
      <c r="J402" s="8">
        <f t="shared" si="44"/>
        <v>0</v>
      </c>
    </row>
    <row r="403" spans="1:10" ht="37.5">
      <c r="A403" s="33" t="s">
        <v>86</v>
      </c>
      <c r="B403" s="18">
        <v>546</v>
      </c>
      <c r="C403" s="11" t="s">
        <v>115</v>
      </c>
      <c r="D403" s="11" t="s">
        <v>149</v>
      </c>
      <c r="E403" s="18" t="s">
        <v>298</v>
      </c>
      <c r="F403" s="18">
        <v>240</v>
      </c>
      <c r="G403" s="8">
        <v>10</v>
      </c>
      <c r="H403" s="12"/>
      <c r="I403" s="12">
        <v>80</v>
      </c>
      <c r="J403" s="12"/>
    </row>
    <row r="404" spans="1:10" ht="56.25">
      <c r="A404" s="33" t="s">
        <v>437</v>
      </c>
      <c r="B404" s="18">
        <v>546</v>
      </c>
      <c r="C404" s="11" t="s">
        <v>115</v>
      </c>
      <c r="D404" s="11" t="s">
        <v>149</v>
      </c>
      <c r="E404" s="18" t="s">
        <v>263</v>
      </c>
      <c r="F404" s="18"/>
      <c r="G404" s="8">
        <f>G405</f>
        <v>15713.8</v>
      </c>
      <c r="H404" s="8">
        <f>H405</f>
        <v>0</v>
      </c>
      <c r="I404" s="8">
        <f>I405</f>
        <v>11562</v>
      </c>
      <c r="J404" s="8">
        <f>J405</f>
        <v>2073.7</v>
      </c>
    </row>
    <row r="405" spans="1:10" ht="56.25">
      <c r="A405" s="33" t="s">
        <v>523</v>
      </c>
      <c r="B405" s="18">
        <v>546</v>
      </c>
      <c r="C405" s="11" t="s">
        <v>115</v>
      </c>
      <c r="D405" s="11" t="s">
        <v>149</v>
      </c>
      <c r="E405" s="18" t="s">
        <v>264</v>
      </c>
      <c r="F405" s="18"/>
      <c r="G405" s="8">
        <f>G406+G410+G413</f>
        <v>15713.8</v>
      </c>
      <c r="H405" s="8">
        <f>H406+H410+H413</f>
        <v>0</v>
      </c>
      <c r="I405" s="8">
        <f>I406+I410+I413</f>
        <v>11562</v>
      </c>
      <c r="J405" s="8">
        <f>J406+J410+J413</f>
        <v>2073.7</v>
      </c>
    </row>
    <row r="406" spans="1:10" ht="25.5" customHeight="1">
      <c r="A406" s="42" t="s">
        <v>321</v>
      </c>
      <c r="B406" s="18">
        <v>546</v>
      </c>
      <c r="C406" s="11" t="s">
        <v>115</v>
      </c>
      <c r="D406" s="11" t="s">
        <v>149</v>
      </c>
      <c r="E406" s="18" t="s">
        <v>447</v>
      </c>
      <c r="F406" s="18"/>
      <c r="G406" s="8">
        <f>G407+G408+G409</f>
        <v>11531.9</v>
      </c>
      <c r="H406" s="8">
        <f>H407+H408+H409</f>
        <v>0</v>
      </c>
      <c r="I406" s="8">
        <f>I407+I408+I409</f>
        <v>11562</v>
      </c>
      <c r="J406" s="8">
        <f>J407+J408+J409</f>
        <v>0</v>
      </c>
    </row>
    <row r="407" spans="1:10" ht="20.25">
      <c r="A407" s="33" t="s">
        <v>168</v>
      </c>
      <c r="B407" s="18">
        <v>546</v>
      </c>
      <c r="C407" s="11" t="s">
        <v>115</v>
      </c>
      <c r="D407" s="11" t="s">
        <v>149</v>
      </c>
      <c r="E407" s="18" t="s">
        <v>447</v>
      </c>
      <c r="F407" s="18">
        <v>110</v>
      </c>
      <c r="G407" s="58">
        <v>10762.5</v>
      </c>
      <c r="H407" s="12"/>
      <c r="I407" s="8">
        <v>10853.4</v>
      </c>
      <c r="J407" s="12"/>
    </row>
    <row r="408" spans="1:10" ht="37.5">
      <c r="A408" s="33" t="s">
        <v>86</v>
      </c>
      <c r="B408" s="18">
        <v>546</v>
      </c>
      <c r="C408" s="11" t="s">
        <v>115</v>
      </c>
      <c r="D408" s="11" t="s">
        <v>149</v>
      </c>
      <c r="E408" s="18" t="s">
        <v>447</v>
      </c>
      <c r="F408" s="18">
        <v>240</v>
      </c>
      <c r="G408" s="58">
        <v>767.4</v>
      </c>
      <c r="H408" s="12"/>
      <c r="I408" s="8">
        <v>703.6</v>
      </c>
      <c r="J408" s="12"/>
    </row>
    <row r="409" spans="1:10" ht="20.25">
      <c r="A409" s="33" t="s">
        <v>164</v>
      </c>
      <c r="B409" s="18">
        <v>546</v>
      </c>
      <c r="C409" s="11" t="s">
        <v>115</v>
      </c>
      <c r="D409" s="11" t="s">
        <v>149</v>
      </c>
      <c r="E409" s="18" t="s">
        <v>447</v>
      </c>
      <c r="F409" s="18">
        <v>850</v>
      </c>
      <c r="G409" s="58">
        <v>2</v>
      </c>
      <c r="H409" s="12"/>
      <c r="I409" s="8">
        <v>5</v>
      </c>
      <c r="J409" s="12"/>
    </row>
    <row r="410" spans="1:10" ht="37.5">
      <c r="A410" s="33" t="s">
        <v>351</v>
      </c>
      <c r="B410" s="18">
        <v>546</v>
      </c>
      <c r="C410" s="11" t="s">
        <v>115</v>
      </c>
      <c r="D410" s="11" t="s">
        <v>149</v>
      </c>
      <c r="E410" s="18" t="s">
        <v>448</v>
      </c>
      <c r="F410" s="18"/>
      <c r="G410" s="8">
        <f>G411+G412</f>
        <v>2093.4</v>
      </c>
      <c r="H410" s="8">
        <f>H411+H412</f>
        <v>0</v>
      </c>
      <c r="I410" s="8">
        <f>I411+I412</f>
        <v>0</v>
      </c>
      <c r="J410" s="8">
        <f>J411+J412</f>
        <v>2073.7</v>
      </c>
    </row>
    <row r="411" spans="1:10" ht="18.75">
      <c r="A411" s="33" t="s">
        <v>168</v>
      </c>
      <c r="B411" s="18">
        <v>546</v>
      </c>
      <c r="C411" s="11" t="s">
        <v>115</v>
      </c>
      <c r="D411" s="11" t="s">
        <v>149</v>
      </c>
      <c r="E411" s="18" t="s">
        <v>448</v>
      </c>
      <c r="F411" s="18">
        <v>110</v>
      </c>
      <c r="G411" s="8">
        <v>2048</v>
      </c>
      <c r="H411" s="8"/>
      <c r="I411" s="8"/>
      <c r="J411" s="8">
        <v>1992</v>
      </c>
    </row>
    <row r="412" spans="1:10" ht="37.5">
      <c r="A412" s="33" t="s">
        <v>86</v>
      </c>
      <c r="B412" s="18">
        <v>546</v>
      </c>
      <c r="C412" s="11" t="s">
        <v>115</v>
      </c>
      <c r="D412" s="11" t="s">
        <v>149</v>
      </c>
      <c r="E412" s="18" t="s">
        <v>448</v>
      </c>
      <c r="F412" s="18">
        <v>240</v>
      </c>
      <c r="G412" s="8">
        <v>45.4</v>
      </c>
      <c r="H412" s="8"/>
      <c r="I412" s="8"/>
      <c r="J412" s="8">
        <v>81.7</v>
      </c>
    </row>
    <row r="413" spans="1:10" ht="56.25">
      <c r="A413" s="45" t="s">
        <v>411</v>
      </c>
      <c r="B413" s="18">
        <v>546</v>
      </c>
      <c r="C413" s="11" t="s">
        <v>115</v>
      </c>
      <c r="D413" s="11" t="s">
        <v>149</v>
      </c>
      <c r="E413" s="18" t="s">
        <v>574</v>
      </c>
      <c r="F413" s="18"/>
      <c r="G413" s="8">
        <f>G414</f>
        <v>2088.5</v>
      </c>
      <c r="H413" s="8"/>
      <c r="I413" s="8"/>
      <c r="J413" s="8"/>
    </row>
    <row r="414" spans="1:10" ht="18.75">
      <c r="A414" s="33" t="s">
        <v>168</v>
      </c>
      <c r="B414" s="18">
        <v>546</v>
      </c>
      <c r="C414" s="11" t="s">
        <v>115</v>
      </c>
      <c r="D414" s="11" t="s">
        <v>149</v>
      </c>
      <c r="E414" s="18" t="s">
        <v>574</v>
      </c>
      <c r="F414" s="18">
        <v>110</v>
      </c>
      <c r="G414" s="8">
        <v>2088.5</v>
      </c>
      <c r="H414" s="8"/>
      <c r="I414" s="8"/>
      <c r="J414" s="8"/>
    </row>
    <row r="415" spans="1:10" ht="37.5">
      <c r="A415" s="55" t="s">
        <v>558</v>
      </c>
      <c r="B415" s="18">
        <v>546</v>
      </c>
      <c r="C415" s="11" t="s">
        <v>115</v>
      </c>
      <c r="D415" s="11" t="s">
        <v>149</v>
      </c>
      <c r="E415" s="31" t="s">
        <v>542</v>
      </c>
      <c r="F415" s="18"/>
      <c r="G415" s="8">
        <f>G416</f>
        <v>805.8</v>
      </c>
      <c r="H415" s="8">
        <f aca="true" t="shared" si="45" ref="H415:J416">H416</f>
        <v>0</v>
      </c>
      <c r="I415" s="8">
        <f t="shared" si="45"/>
        <v>0</v>
      </c>
      <c r="J415" s="8">
        <f t="shared" si="45"/>
        <v>0</v>
      </c>
    </row>
    <row r="416" spans="1:10" ht="37.5">
      <c r="A416" s="56" t="s">
        <v>559</v>
      </c>
      <c r="B416" s="18">
        <v>546</v>
      </c>
      <c r="C416" s="11" t="s">
        <v>115</v>
      </c>
      <c r="D416" s="11" t="s">
        <v>149</v>
      </c>
      <c r="E416" s="31" t="s">
        <v>543</v>
      </c>
      <c r="F416" s="18"/>
      <c r="G416" s="8">
        <f>G417</f>
        <v>805.8</v>
      </c>
      <c r="H416" s="8">
        <f t="shared" si="45"/>
        <v>0</v>
      </c>
      <c r="I416" s="8">
        <f t="shared" si="45"/>
        <v>0</v>
      </c>
      <c r="J416" s="8">
        <f t="shared" si="45"/>
        <v>0</v>
      </c>
    </row>
    <row r="417" spans="1:10" ht="18.75">
      <c r="A417" s="56" t="s">
        <v>545</v>
      </c>
      <c r="B417" s="18">
        <v>546</v>
      </c>
      <c r="C417" s="11" t="s">
        <v>115</v>
      </c>
      <c r="D417" s="11" t="s">
        <v>149</v>
      </c>
      <c r="E417" s="47" t="s">
        <v>544</v>
      </c>
      <c r="F417" s="18"/>
      <c r="G417" s="8">
        <f>G418</f>
        <v>805.8</v>
      </c>
      <c r="H417" s="8"/>
      <c r="I417" s="8"/>
      <c r="J417" s="8"/>
    </row>
    <row r="418" spans="1:10" ht="37.5">
      <c r="A418" s="33" t="s">
        <v>86</v>
      </c>
      <c r="B418" s="18">
        <v>546</v>
      </c>
      <c r="C418" s="11" t="s">
        <v>115</v>
      </c>
      <c r="D418" s="11" t="s">
        <v>149</v>
      </c>
      <c r="E418" s="23" t="s">
        <v>544</v>
      </c>
      <c r="F418" s="18">
        <v>240</v>
      </c>
      <c r="G418" s="58">
        <v>805.8</v>
      </c>
      <c r="H418" s="8"/>
      <c r="I418" s="8"/>
      <c r="J418" s="8"/>
    </row>
    <row r="419" spans="1:10" ht="18.75">
      <c r="A419" s="33" t="s">
        <v>154</v>
      </c>
      <c r="B419" s="18">
        <v>546</v>
      </c>
      <c r="C419" s="11" t="s">
        <v>115</v>
      </c>
      <c r="D419" s="11" t="s">
        <v>149</v>
      </c>
      <c r="E419" s="27" t="s">
        <v>219</v>
      </c>
      <c r="F419" s="11"/>
      <c r="G419" s="8">
        <f>G420</f>
        <v>4951.8</v>
      </c>
      <c r="H419" s="8">
        <f aca="true" t="shared" si="46" ref="H419:J420">H420</f>
        <v>3618.4</v>
      </c>
      <c r="I419" s="8">
        <f t="shared" si="46"/>
        <v>0</v>
      </c>
      <c r="J419" s="8">
        <f t="shared" si="46"/>
        <v>0</v>
      </c>
    </row>
    <row r="420" spans="1:10" ht="99.75" customHeight="1">
      <c r="A420" s="33" t="s">
        <v>91</v>
      </c>
      <c r="B420" s="18">
        <v>546</v>
      </c>
      <c r="C420" s="11" t="s">
        <v>115</v>
      </c>
      <c r="D420" s="11" t="s">
        <v>149</v>
      </c>
      <c r="E420" s="27" t="s">
        <v>234</v>
      </c>
      <c r="F420" s="11"/>
      <c r="G420" s="8">
        <f>G421</f>
        <v>4951.8</v>
      </c>
      <c r="H420" s="8">
        <f t="shared" si="46"/>
        <v>3618.4</v>
      </c>
      <c r="I420" s="8">
        <f t="shared" si="46"/>
        <v>0</v>
      </c>
      <c r="J420" s="8">
        <f t="shared" si="46"/>
        <v>0</v>
      </c>
    </row>
    <row r="421" spans="1:10" ht="18.75">
      <c r="A421" s="33" t="s">
        <v>177</v>
      </c>
      <c r="B421" s="18">
        <v>546</v>
      </c>
      <c r="C421" s="11" t="s">
        <v>115</v>
      </c>
      <c r="D421" s="11" t="s">
        <v>149</v>
      </c>
      <c r="E421" s="27" t="s">
        <v>234</v>
      </c>
      <c r="F421" s="11" t="s">
        <v>176</v>
      </c>
      <c r="G421" s="8">
        <v>4951.8</v>
      </c>
      <c r="H421" s="12">
        <v>3618.4</v>
      </c>
      <c r="I421" s="12"/>
      <c r="J421" s="12"/>
    </row>
    <row r="422" spans="1:10" ht="37.5">
      <c r="A422" s="33" t="s">
        <v>191</v>
      </c>
      <c r="B422" s="18">
        <v>546</v>
      </c>
      <c r="C422" s="11" t="s">
        <v>115</v>
      </c>
      <c r="D422" s="11" t="s">
        <v>149</v>
      </c>
      <c r="E422" s="18" t="s">
        <v>235</v>
      </c>
      <c r="F422" s="11"/>
      <c r="G422" s="8">
        <f>G423</f>
        <v>334.1</v>
      </c>
      <c r="H422" s="8">
        <f>H423</f>
        <v>0</v>
      </c>
      <c r="I422" s="8">
        <f>I423</f>
        <v>141.4</v>
      </c>
      <c r="J422" s="8">
        <f>J423</f>
        <v>0</v>
      </c>
    </row>
    <row r="423" spans="1:10" ht="18.75">
      <c r="A423" s="33" t="s">
        <v>141</v>
      </c>
      <c r="B423" s="18">
        <v>546</v>
      </c>
      <c r="C423" s="11" t="s">
        <v>115</v>
      </c>
      <c r="D423" s="11" t="s">
        <v>149</v>
      </c>
      <c r="E423" s="18" t="s">
        <v>262</v>
      </c>
      <c r="F423" s="11"/>
      <c r="G423" s="8">
        <f>G424+G425</f>
        <v>334.1</v>
      </c>
      <c r="H423" s="8">
        <f>H424+H425</f>
        <v>0</v>
      </c>
      <c r="I423" s="8">
        <f>I424+I425</f>
        <v>141.4</v>
      </c>
      <c r="J423" s="8">
        <f>J424+J425</f>
        <v>0</v>
      </c>
    </row>
    <row r="424" spans="1:10" ht="37.5">
      <c r="A424" s="33" t="s">
        <v>86</v>
      </c>
      <c r="B424" s="18">
        <v>546</v>
      </c>
      <c r="C424" s="11" t="s">
        <v>115</v>
      </c>
      <c r="D424" s="11" t="s">
        <v>149</v>
      </c>
      <c r="E424" s="18" t="s">
        <v>262</v>
      </c>
      <c r="F424" s="11" t="s">
        <v>166</v>
      </c>
      <c r="G424" s="58">
        <v>221.7</v>
      </c>
      <c r="H424" s="8"/>
      <c r="I424" s="8">
        <v>50</v>
      </c>
      <c r="J424" s="8"/>
    </row>
    <row r="425" spans="1:10" ht="20.25">
      <c r="A425" s="33" t="s">
        <v>164</v>
      </c>
      <c r="B425" s="18">
        <v>546</v>
      </c>
      <c r="C425" s="11" t="s">
        <v>115</v>
      </c>
      <c r="D425" s="11" t="s">
        <v>149</v>
      </c>
      <c r="E425" s="18" t="s">
        <v>262</v>
      </c>
      <c r="F425" s="11" t="s">
        <v>165</v>
      </c>
      <c r="G425" s="58">
        <v>112.4</v>
      </c>
      <c r="H425" s="8"/>
      <c r="I425" s="8">
        <v>91.4</v>
      </c>
      <c r="J425" s="8"/>
    </row>
    <row r="426" spans="1:10" ht="37.5">
      <c r="A426" s="33" t="s">
        <v>192</v>
      </c>
      <c r="B426" s="18">
        <v>546</v>
      </c>
      <c r="C426" s="11" t="s">
        <v>117</v>
      </c>
      <c r="D426" s="11" t="s">
        <v>363</v>
      </c>
      <c r="E426" s="18"/>
      <c r="F426" s="11"/>
      <c r="G426" s="8">
        <f>G427+G436</f>
        <v>1145.9</v>
      </c>
      <c r="H426" s="8" t="e">
        <f>H427+H436</f>
        <v>#REF!</v>
      </c>
      <c r="I426" s="8" t="e">
        <f>I427+I436</f>
        <v>#REF!</v>
      </c>
      <c r="J426" s="8" t="e">
        <f>J427+J436</f>
        <v>#REF!</v>
      </c>
    </row>
    <row r="427" spans="1:10" ht="37.5">
      <c r="A427" s="33" t="s">
        <v>286</v>
      </c>
      <c r="B427" s="18">
        <v>546</v>
      </c>
      <c r="C427" s="11" t="s">
        <v>117</v>
      </c>
      <c r="D427" s="11" t="s">
        <v>119</v>
      </c>
      <c r="E427" s="18"/>
      <c r="F427" s="11"/>
      <c r="G427" s="8">
        <f>G428+G431</f>
        <v>211.5</v>
      </c>
      <c r="H427" s="8">
        <f>H428+H431</f>
        <v>0</v>
      </c>
      <c r="I427" s="8">
        <f>I428+I431</f>
        <v>110</v>
      </c>
      <c r="J427" s="8">
        <f>J428+J431</f>
        <v>54.699999999999996</v>
      </c>
    </row>
    <row r="428" spans="1:10" ht="37.5">
      <c r="A428" s="33" t="s">
        <v>207</v>
      </c>
      <c r="B428" s="18">
        <v>546</v>
      </c>
      <c r="C428" s="11" t="s">
        <v>117</v>
      </c>
      <c r="D428" s="11" t="s">
        <v>119</v>
      </c>
      <c r="E428" s="18" t="s">
        <v>236</v>
      </c>
      <c r="F428" s="11"/>
      <c r="G428" s="8">
        <f aca="true" t="shared" si="47" ref="G428:J429">G429</f>
        <v>156.8</v>
      </c>
      <c r="H428" s="8">
        <f t="shared" si="47"/>
        <v>0</v>
      </c>
      <c r="I428" s="8">
        <f t="shared" si="47"/>
        <v>110</v>
      </c>
      <c r="J428" s="8">
        <f t="shared" si="47"/>
        <v>0</v>
      </c>
    </row>
    <row r="429" spans="1:10" ht="82.5" customHeight="1">
      <c r="A429" s="33" t="s">
        <v>584</v>
      </c>
      <c r="B429" s="18">
        <v>546</v>
      </c>
      <c r="C429" s="11" t="s">
        <v>117</v>
      </c>
      <c r="D429" s="11" t="s">
        <v>119</v>
      </c>
      <c r="E429" s="18" t="s">
        <v>82</v>
      </c>
      <c r="F429" s="11"/>
      <c r="G429" s="8">
        <f t="shared" si="47"/>
        <v>156.8</v>
      </c>
      <c r="H429" s="8">
        <f t="shared" si="47"/>
        <v>0</v>
      </c>
      <c r="I429" s="8">
        <f t="shared" si="47"/>
        <v>110</v>
      </c>
      <c r="J429" s="8">
        <f t="shared" si="47"/>
        <v>0</v>
      </c>
    </row>
    <row r="430" spans="1:10" ht="37.5">
      <c r="A430" s="33" t="s">
        <v>86</v>
      </c>
      <c r="B430" s="18">
        <v>546</v>
      </c>
      <c r="C430" s="11" t="s">
        <v>117</v>
      </c>
      <c r="D430" s="11" t="s">
        <v>119</v>
      </c>
      <c r="E430" s="18" t="s">
        <v>82</v>
      </c>
      <c r="F430" s="11" t="s">
        <v>166</v>
      </c>
      <c r="G430" s="8">
        <v>156.8</v>
      </c>
      <c r="H430" s="12"/>
      <c r="I430" s="12">
        <v>110</v>
      </c>
      <c r="J430" s="12"/>
    </row>
    <row r="431" spans="1:10" ht="18.75">
      <c r="A431" s="33" t="s">
        <v>314</v>
      </c>
      <c r="B431" s="18">
        <v>546</v>
      </c>
      <c r="C431" s="11" t="s">
        <v>117</v>
      </c>
      <c r="D431" s="11" t="s">
        <v>119</v>
      </c>
      <c r="E431" s="18" t="s">
        <v>221</v>
      </c>
      <c r="F431" s="11"/>
      <c r="G431" s="8">
        <f aca="true" t="shared" si="48" ref="G431:J432">G432</f>
        <v>54.699999999999996</v>
      </c>
      <c r="H431" s="8">
        <f t="shared" si="48"/>
        <v>0</v>
      </c>
      <c r="I431" s="8">
        <f t="shared" si="48"/>
        <v>0</v>
      </c>
      <c r="J431" s="8">
        <f t="shared" si="48"/>
        <v>54.699999999999996</v>
      </c>
    </row>
    <row r="432" spans="1:10" ht="37.5">
      <c r="A432" s="33" t="s">
        <v>215</v>
      </c>
      <c r="B432" s="18">
        <v>546</v>
      </c>
      <c r="C432" s="11" t="s">
        <v>117</v>
      </c>
      <c r="D432" s="11" t="s">
        <v>119</v>
      </c>
      <c r="E432" s="18" t="s">
        <v>222</v>
      </c>
      <c r="F432" s="11"/>
      <c r="G432" s="8">
        <f t="shared" si="48"/>
        <v>54.699999999999996</v>
      </c>
      <c r="H432" s="8">
        <f t="shared" si="48"/>
        <v>0</v>
      </c>
      <c r="I432" s="8">
        <f t="shared" si="48"/>
        <v>0</v>
      </c>
      <c r="J432" s="8">
        <f t="shared" si="48"/>
        <v>54.699999999999996</v>
      </c>
    </row>
    <row r="433" spans="1:10" ht="115.5" customHeight="1">
      <c r="A433" s="33" t="s">
        <v>608</v>
      </c>
      <c r="B433" s="18">
        <v>546</v>
      </c>
      <c r="C433" s="11" t="s">
        <v>117</v>
      </c>
      <c r="D433" s="11" t="s">
        <v>119</v>
      </c>
      <c r="E433" s="18" t="s">
        <v>237</v>
      </c>
      <c r="F433" s="11"/>
      <c r="G433" s="8">
        <f>G434+G435</f>
        <v>54.699999999999996</v>
      </c>
      <c r="H433" s="8">
        <f>H434+H435</f>
        <v>0</v>
      </c>
      <c r="I433" s="8">
        <f>I434+I435</f>
        <v>0</v>
      </c>
      <c r="J433" s="8">
        <f>J434+J435</f>
        <v>54.699999999999996</v>
      </c>
    </row>
    <row r="434" spans="1:10" ht="26.25" customHeight="1">
      <c r="A434" s="33" t="s">
        <v>162</v>
      </c>
      <c r="B434" s="18">
        <v>546</v>
      </c>
      <c r="C434" s="11" t="s">
        <v>117</v>
      </c>
      <c r="D434" s="11" t="s">
        <v>119</v>
      </c>
      <c r="E434" s="18" t="s">
        <v>237</v>
      </c>
      <c r="F434" s="11" t="s">
        <v>163</v>
      </c>
      <c r="G434" s="8">
        <v>38.3</v>
      </c>
      <c r="H434" s="12"/>
      <c r="I434" s="12"/>
      <c r="J434" s="12">
        <v>38.3</v>
      </c>
    </row>
    <row r="435" spans="1:10" ht="37.5">
      <c r="A435" s="33" t="s">
        <v>86</v>
      </c>
      <c r="B435" s="18">
        <v>546</v>
      </c>
      <c r="C435" s="11" t="s">
        <v>117</v>
      </c>
      <c r="D435" s="11" t="s">
        <v>119</v>
      </c>
      <c r="E435" s="18" t="s">
        <v>237</v>
      </c>
      <c r="F435" s="11" t="s">
        <v>166</v>
      </c>
      <c r="G435" s="8">
        <v>16.4</v>
      </c>
      <c r="H435" s="12"/>
      <c r="I435" s="12"/>
      <c r="J435" s="12">
        <v>16.4</v>
      </c>
    </row>
    <row r="436" spans="1:10" ht="37.5">
      <c r="A436" s="33" t="s">
        <v>193</v>
      </c>
      <c r="B436" s="18">
        <v>546</v>
      </c>
      <c r="C436" s="11" t="s">
        <v>117</v>
      </c>
      <c r="D436" s="11" t="s">
        <v>138</v>
      </c>
      <c r="E436" s="18"/>
      <c r="F436" s="11"/>
      <c r="G436" s="8">
        <f>G437</f>
        <v>934.4</v>
      </c>
      <c r="H436" s="8" t="e">
        <f>H437</f>
        <v>#REF!</v>
      </c>
      <c r="I436" s="8" t="e">
        <f>I437</f>
        <v>#REF!</v>
      </c>
      <c r="J436" s="8" t="e">
        <f>J437</f>
        <v>#REF!</v>
      </c>
    </row>
    <row r="437" spans="1:10" ht="56.25">
      <c r="A437" s="33" t="s">
        <v>493</v>
      </c>
      <c r="B437" s="18">
        <v>546</v>
      </c>
      <c r="C437" s="11" t="s">
        <v>117</v>
      </c>
      <c r="D437" s="11" t="s">
        <v>138</v>
      </c>
      <c r="E437" s="18" t="s">
        <v>232</v>
      </c>
      <c r="F437" s="11"/>
      <c r="G437" s="8">
        <f>G438+G458</f>
        <v>934.4</v>
      </c>
      <c r="H437" s="8" t="e">
        <f>H438+H458</f>
        <v>#REF!</v>
      </c>
      <c r="I437" s="8" t="e">
        <f>I438+I458</f>
        <v>#REF!</v>
      </c>
      <c r="J437" s="8" t="e">
        <f>J438+J458</f>
        <v>#REF!</v>
      </c>
    </row>
    <row r="438" spans="1:10" ht="27" customHeight="1">
      <c r="A438" s="33" t="s">
        <v>182</v>
      </c>
      <c r="B438" s="18">
        <v>546</v>
      </c>
      <c r="C438" s="11" t="s">
        <v>117</v>
      </c>
      <c r="D438" s="11" t="s">
        <v>138</v>
      </c>
      <c r="E438" s="18" t="s">
        <v>57</v>
      </c>
      <c r="F438" s="11"/>
      <c r="G438" s="8">
        <f>G439+G446+G449+G452+G455</f>
        <v>864.4</v>
      </c>
      <c r="H438" s="8" t="e">
        <f>H439+H446+H449+H452+H455</f>
        <v>#REF!</v>
      </c>
      <c r="I438" s="8" t="e">
        <f>I439+I446+I449+I452+I455</f>
        <v>#REF!</v>
      </c>
      <c r="J438" s="8" t="e">
        <f>J439+J446+J449+J452+J455</f>
        <v>#REF!</v>
      </c>
    </row>
    <row r="439" spans="1:10" ht="21.75" customHeight="1">
      <c r="A439" s="33" t="s">
        <v>100</v>
      </c>
      <c r="B439" s="18">
        <v>546</v>
      </c>
      <c r="C439" s="11" t="s">
        <v>117</v>
      </c>
      <c r="D439" s="11" t="s">
        <v>138</v>
      </c>
      <c r="E439" s="18" t="s">
        <v>494</v>
      </c>
      <c r="F439" s="11"/>
      <c r="G439" s="8">
        <f>G440+G444+G442</f>
        <v>556.3</v>
      </c>
      <c r="H439" s="8">
        <f>H440++H444</f>
        <v>0</v>
      </c>
      <c r="I439" s="8">
        <f>I440++I444</f>
        <v>0</v>
      </c>
      <c r="J439" s="8">
        <f>J440++J444</f>
        <v>0</v>
      </c>
    </row>
    <row r="440" spans="1:10" ht="24.75" customHeight="1">
      <c r="A440" s="33" t="s">
        <v>309</v>
      </c>
      <c r="B440" s="18">
        <v>546</v>
      </c>
      <c r="C440" s="11" t="s">
        <v>117</v>
      </c>
      <c r="D440" s="11" t="s">
        <v>138</v>
      </c>
      <c r="E440" s="18" t="s">
        <v>495</v>
      </c>
      <c r="F440" s="11"/>
      <c r="G440" s="8">
        <f>G441</f>
        <v>31.3</v>
      </c>
      <c r="H440" s="8">
        <f>H441</f>
        <v>0</v>
      </c>
      <c r="I440" s="8">
        <f>I441</f>
        <v>0</v>
      </c>
      <c r="J440" s="8">
        <f>J441</f>
        <v>0</v>
      </c>
    </row>
    <row r="441" spans="1:10" ht="24.75" customHeight="1">
      <c r="A441" s="33" t="s">
        <v>86</v>
      </c>
      <c r="B441" s="18">
        <v>546</v>
      </c>
      <c r="C441" s="11" t="s">
        <v>117</v>
      </c>
      <c r="D441" s="11" t="s">
        <v>138</v>
      </c>
      <c r="E441" s="18" t="s">
        <v>495</v>
      </c>
      <c r="F441" s="11" t="s">
        <v>166</v>
      </c>
      <c r="G441" s="8">
        <v>31.3</v>
      </c>
      <c r="H441" s="8"/>
      <c r="I441" s="8"/>
      <c r="J441" s="8"/>
    </row>
    <row r="442" spans="1:10" ht="37.5">
      <c r="A442" s="33" t="s">
        <v>585</v>
      </c>
      <c r="B442" s="18">
        <v>546</v>
      </c>
      <c r="C442" s="11" t="s">
        <v>117</v>
      </c>
      <c r="D442" s="11" t="s">
        <v>138</v>
      </c>
      <c r="E442" s="18" t="s">
        <v>586</v>
      </c>
      <c r="F442" s="11"/>
      <c r="G442" s="8">
        <f>G443</f>
        <v>3.8</v>
      </c>
      <c r="H442" s="12"/>
      <c r="I442" s="12"/>
      <c r="J442" s="12"/>
    </row>
    <row r="443" spans="1:10" ht="37.5">
      <c r="A443" s="33" t="s">
        <v>86</v>
      </c>
      <c r="B443" s="18">
        <v>546</v>
      </c>
      <c r="C443" s="11" t="s">
        <v>117</v>
      </c>
      <c r="D443" s="11" t="s">
        <v>138</v>
      </c>
      <c r="E443" s="18" t="s">
        <v>586</v>
      </c>
      <c r="F443" s="11" t="s">
        <v>166</v>
      </c>
      <c r="G443" s="8">
        <v>3.8</v>
      </c>
      <c r="H443" s="12"/>
      <c r="I443" s="12"/>
      <c r="J443" s="12"/>
    </row>
    <row r="444" spans="1:10" ht="37.5">
      <c r="A444" s="33" t="s">
        <v>469</v>
      </c>
      <c r="B444" s="18">
        <v>546</v>
      </c>
      <c r="C444" s="11" t="s">
        <v>117</v>
      </c>
      <c r="D444" s="11" t="s">
        <v>138</v>
      </c>
      <c r="E444" s="18" t="s">
        <v>496</v>
      </c>
      <c r="F444" s="11"/>
      <c r="G444" s="8">
        <f>G445</f>
        <v>521.2</v>
      </c>
      <c r="H444" s="8">
        <f>H445</f>
        <v>0</v>
      </c>
      <c r="I444" s="8">
        <f>I445</f>
        <v>0</v>
      </c>
      <c r="J444" s="8">
        <f>J445</f>
        <v>0</v>
      </c>
    </row>
    <row r="445" spans="1:10" ht="37.5">
      <c r="A445" s="33" t="s">
        <v>86</v>
      </c>
      <c r="B445" s="18">
        <v>546</v>
      </c>
      <c r="C445" s="11" t="s">
        <v>117</v>
      </c>
      <c r="D445" s="11" t="s">
        <v>138</v>
      </c>
      <c r="E445" s="18" t="s">
        <v>496</v>
      </c>
      <c r="F445" s="11" t="s">
        <v>166</v>
      </c>
      <c r="G445" s="8">
        <v>521.2</v>
      </c>
      <c r="H445" s="12"/>
      <c r="I445" s="12"/>
      <c r="J445" s="12"/>
    </row>
    <row r="446" spans="1:10" ht="39" customHeight="1">
      <c r="A446" s="33" t="s">
        <v>71</v>
      </c>
      <c r="B446" s="18">
        <v>546</v>
      </c>
      <c r="C446" s="11" t="s">
        <v>117</v>
      </c>
      <c r="D446" s="11" t="s">
        <v>138</v>
      </c>
      <c r="E446" s="18" t="s">
        <v>99</v>
      </c>
      <c r="F446" s="11"/>
      <c r="G446" s="8">
        <f>G447</f>
        <v>295.6</v>
      </c>
      <c r="H446" s="8" t="e">
        <f>#REF!+H447</f>
        <v>#REF!</v>
      </c>
      <c r="I446" s="8" t="e">
        <f>#REF!+I447</f>
        <v>#REF!</v>
      </c>
      <c r="J446" s="8" t="e">
        <f>#REF!+J447</f>
        <v>#REF!</v>
      </c>
    </row>
    <row r="447" spans="1:10" ht="37.5">
      <c r="A447" s="33" t="s">
        <v>290</v>
      </c>
      <c r="B447" s="18">
        <v>546</v>
      </c>
      <c r="C447" s="11" t="s">
        <v>117</v>
      </c>
      <c r="D447" s="11" t="s">
        <v>138</v>
      </c>
      <c r="E447" s="18" t="s">
        <v>497</v>
      </c>
      <c r="F447" s="11"/>
      <c r="G447" s="8">
        <f>G448</f>
        <v>295.6</v>
      </c>
      <c r="H447" s="8">
        <f>H448</f>
        <v>276.6</v>
      </c>
      <c r="I447" s="8">
        <f>I448</f>
        <v>14.6</v>
      </c>
      <c r="J447" s="8">
        <f>J448</f>
        <v>0</v>
      </c>
    </row>
    <row r="448" spans="1:10" ht="37.5">
      <c r="A448" s="33" t="s">
        <v>86</v>
      </c>
      <c r="B448" s="18">
        <v>546</v>
      </c>
      <c r="C448" s="11" t="s">
        <v>117</v>
      </c>
      <c r="D448" s="11" t="s">
        <v>138</v>
      </c>
      <c r="E448" s="18" t="s">
        <v>497</v>
      </c>
      <c r="F448" s="11" t="s">
        <v>166</v>
      </c>
      <c r="G448" s="8">
        <v>295.6</v>
      </c>
      <c r="H448" s="12">
        <v>276.6</v>
      </c>
      <c r="I448" s="12">
        <v>14.6</v>
      </c>
      <c r="J448" s="12"/>
    </row>
    <row r="449" spans="1:10" ht="37.5">
      <c r="A449" s="33" t="s">
        <v>73</v>
      </c>
      <c r="B449" s="18">
        <v>546</v>
      </c>
      <c r="C449" s="11" t="s">
        <v>117</v>
      </c>
      <c r="D449" s="11" t="s">
        <v>138</v>
      </c>
      <c r="E449" s="18" t="s">
        <v>58</v>
      </c>
      <c r="F449" s="11"/>
      <c r="G449" s="8">
        <f aca="true" t="shared" si="49" ref="G449:J450">G450</f>
        <v>8</v>
      </c>
      <c r="H449" s="8">
        <f t="shared" si="49"/>
        <v>0</v>
      </c>
      <c r="I449" s="8">
        <f t="shared" si="49"/>
        <v>8</v>
      </c>
      <c r="J449" s="8">
        <f t="shared" si="49"/>
        <v>0</v>
      </c>
    </row>
    <row r="450" spans="1:10" ht="27.75" customHeight="1">
      <c r="A450" s="33" t="s">
        <v>309</v>
      </c>
      <c r="B450" s="18">
        <v>546</v>
      </c>
      <c r="C450" s="11" t="s">
        <v>117</v>
      </c>
      <c r="D450" s="11" t="s">
        <v>138</v>
      </c>
      <c r="E450" s="18" t="s">
        <v>498</v>
      </c>
      <c r="F450" s="11"/>
      <c r="G450" s="8">
        <f t="shared" si="49"/>
        <v>8</v>
      </c>
      <c r="H450" s="8">
        <f t="shared" si="49"/>
        <v>0</v>
      </c>
      <c r="I450" s="8">
        <f t="shared" si="49"/>
        <v>8</v>
      </c>
      <c r="J450" s="8">
        <f t="shared" si="49"/>
        <v>0</v>
      </c>
    </row>
    <row r="451" spans="1:10" ht="18.75">
      <c r="A451" s="33" t="s">
        <v>172</v>
      </c>
      <c r="B451" s="18">
        <v>546</v>
      </c>
      <c r="C451" s="11" t="s">
        <v>117</v>
      </c>
      <c r="D451" s="11" t="s">
        <v>138</v>
      </c>
      <c r="E451" s="18" t="s">
        <v>498</v>
      </c>
      <c r="F451" s="11" t="s">
        <v>170</v>
      </c>
      <c r="G451" s="8">
        <v>8</v>
      </c>
      <c r="H451" s="12"/>
      <c r="I451" s="12">
        <v>8</v>
      </c>
      <c r="J451" s="12"/>
    </row>
    <row r="452" spans="1:10" ht="37.5">
      <c r="A452" s="33" t="s">
        <v>500</v>
      </c>
      <c r="B452" s="18">
        <v>546</v>
      </c>
      <c r="C452" s="11" t="s">
        <v>117</v>
      </c>
      <c r="D452" s="11" t="s">
        <v>138</v>
      </c>
      <c r="E452" s="18" t="s">
        <v>499</v>
      </c>
      <c r="F452" s="11"/>
      <c r="G452" s="8">
        <f>G453</f>
        <v>3</v>
      </c>
      <c r="H452" s="8">
        <f aca="true" t="shared" si="50" ref="H452:J453">H453</f>
        <v>0</v>
      </c>
      <c r="I452" s="8">
        <f t="shared" si="50"/>
        <v>3</v>
      </c>
      <c r="J452" s="8">
        <f t="shared" si="50"/>
        <v>0</v>
      </c>
    </row>
    <row r="453" spans="1:10" ht="22.5" customHeight="1">
      <c r="A453" s="33" t="s">
        <v>309</v>
      </c>
      <c r="B453" s="18">
        <v>546</v>
      </c>
      <c r="C453" s="11" t="s">
        <v>117</v>
      </c>
      <c r="D453" s="11" t="s">
        <v>138</v>
      </c>
      <c r="E453" s="18" t="s">
        <v>501</v>
      </c>
      <c r="F453" s="11"/>
      <c r="G453" s="8">
        <f>G454</f>
        <v>3</v>
      </c>
      <c r="H453" s="8">
        <f t="shared" si="50"/>
        <v>0</v>
      </c>
      <c r="I453" s="8">
        <f t="shared" si="50"/>
        <v>3</v>
      </c>
      <c r="J453" s="8">
        <f t="shared" si="50"/>
        <v>0</v>
      </c>
    </row>
    <row r="454" spans="1:10" ht="37.5">
      <c r="A454" s="33" t="s">
        <v>86</v>
      </c>
      <c r="B454" s="18">
        <v>546</v>
      </c>
      <c r="C454" s="11" t="s">
        <v>117</v>
      </c>
      <c r="D454" s="11" t="s">
        <v>138</v>
      </c>
      <c r="E454" s="18" t="s">
        <v>501</v>
      </c>
      <c r="F454" s="11" t="s">
        <v>166</v>
      </c>
      <c r="G454" s="8">
        <v>3</v>
      </c>
      <c r="H454" s="12"/>
      <c r="I454" s="12">
        <v>3</v>
      </c>
      <c r="J454" s="12"/>
    </row>
    <row r="455" spans="1:10" ht="75">
      <c r="A455" s="33" t="s">
        <v>579</v>
      </c>
      <c r="B455" s="18">
        <v>546</v>
      </c>
      <c r="C455" s="11" t="s">
        <v>117</v>
      </c>
      <c r="D455" s="11" t="s">
        <v>138</v>
      </c>
      <c r="E455" s="18" t="s">
        <v>575</v>
      </c>
      <c r="F455" s="11"/>
      <c r="G455" s="8">
        <f>G456</f>
        <v>1.5</v>
      </c>
      <c r="H455" s="24"/>
      <c r="I455" s="24"/>
      <c r="J455" s="24"/>
    </row>
    <row r="456" spans="1:10" ht="29.25" customHeight="1">
      <c r="A456" s="33" t="s">
        <v>309</v>
      </c>
      <c r="B456" s="18">
        <v>546</v>
      </c>
      <c r="C456" s="11" t="s">
        <v>117</v>
      </c>
      <c r="D456" s="11" t="s">
        <v>138</v>
      </c>
      <c r="E456" s="18" t="s">
        <v>576</v>
      </c>
      <c r="F456" s="11"/>
      <c r="G456" s="8">
        <f>G457</f>
        <v>1.5</v>
      </c>
      <c r="H456" s="24"/>
      <c r="I456" s="24"/>
      <c r="J456" s="24"/>
    </row>
    <row r="457" spans="1:10" ht="18.75">
      <c r="A457" s="33" t="s">
        <v>164</v>
      </c>
      <c r="B457" s="18">
        <v>546</v>
      </c>
      <c r="C457" s="11" t="s">
        <v>117</v>
      </c>
      <c r="D457" s="11" t="s">
        <v>138</v>
      </c>
      <c r="E457" s="18" t="s">
        <v>576</v>
      </c>
      <c r="F457" s="11" t="s">
        <v>165</v>
      </c>
      <c r="G457" s="8">
        <v>1.5</v>
      </c>
      <c r="H457" s="24"/>
      <c r="I457" s="24"/>
      <c r="J457" s="24"/>
    </row>
    <row r="458" spans="1:10" ht="37.5">
      <c r="A458" s="33" t="s">
        <v>372</v>
      </c>
      <c r="B458" s="18">
        <v>546</v>
      </c>
      <c r="C458" s="11" t="s">
        <v>117</v>
      </c>
      <c r="D458" s="11" t="s">
        <v>138</v>
      </c>
      <c r="E458" s="18" t="s">
        <v>59</v>
      </c>
      <c r="F458" s="11"/>
      <c r="G458" s="8">
        <f>G459</f>
        <v>70</v>
      </c>
      <c r="H458" s="12"/>
      <c r="I458" s="12"/>
      <c r="J458" s="12"/>
    </row>
    <row r="459" spans="1:10" ht="48" customHeight="1">
      <c r="A459" s="33" t="s">
        <v>548</v>
      </c>
      <c r="B459" s="18">
        <v>546</v>
      </c>
      <c r="C459" s="11" t="s">
        <v>117</v>
      </c>
      <c r="D459" s="11" t="s">
        <v>138</v>
      </c>
      <c r="E459" s="18" t="s">
        <v>547</v>
      </c>
      <c r="F459" s="11"/>
      <c r="G459" s="8">
        <f>G460</f>
        <v>70</v>
      </c>
      <c r="H459" s="12"/>
      <c r="I459" s="12"/>
      <c r="J459" s="12"/>
    </row>
    <row r="460" spans="1:10" ht="18.75">
      <c r="A460" s="33" t="s">
        <v>197</v>
      </c>
      <c r="B460" s="18">
        <v>546</v>
      </c>
      <c r="C460" s="11" t="s">
        <v>117</v>
      </c>
      <c r="D460" s="11" t="s">
        <v>138</v>
      </c>
      <c r="E460" s="18" t="s">
        <v>546</v>
      </c>
      <c r="F460" s="11"/>
      <c r="G460" s="8">
        <f>G461</f>
        <v>70</v>
      </c>
      <c r="H460" s="12"/>
      <c r="I460" s="12"/>
      <c r="J460" s="12"/>
    </row>
    <row r="461" spans="1:10" ht="37.5">
      <c r="A461" s="33" t="s">
        <v>86</v>
      </c>
      <c r="B461" s="18">
        <v>546</v>
      </c>
      <c r="C461" s="11" t="s">
        <v>117</v>
      </c>
      <c r="D461" s="11" t="s">
        <v>138</v>
      </c>
      <c r="E461" s="18" t="s">
        <v>546</v>
      </c>
      <c r="F461" s="11" t="s">
        <v>166</v>
      </c>
      <c r="G461" s="8">
        <v>70</v>
      </c>
      <c r="H461" s="12"/>
      <c r="I461" s="12"/>
      <c r="J461" s="12"/>
    </row>
    <row r="462" spans="1:10" ht="18.75">
      <c r="A462" s="33" t="s">
        <v>121</v>
      </c>
      <c r="B462" s="18">
        <v>546</v>
      </c>
      <c r="C462" s="11" t="s">
        <v>116</v>
      </c>
      <c r="D462" s="11" t="s">
        <v>363</v>
      </c>
      <c r="E462" s="11"/>
      <c r="F462" s="11"/>
      <c r="G462" s="8">
        <f>G469+G485+G463</f>
        <v>25951.4</v>
      </c>
      <c r="H462" s="8" t="e">
        <f>H469+H485+H463</f>
        <v>#REF!</v>
      </c>
      <c r="I462" s="8" t="e">
        <f>I469+I485+I463</f>
        <v>#REF!</v>
      </c>
      <c r="J462" s="8" t="e">
        <f>J469+J485+J463</f>
        <v>#REF!</v>
      </c>
    </row>
    <row r="463" spans="1:10" ht="18.75">
      <c r="A463" s="33" t="s">
        <v>561</v>
      </c>
      <c r="B463" s="18">
        <v>546</v>
      </c>
      <c r="C463" s="11" t="s">
        <v>116</v>
      </c>
      <c r="D463" s="11" t="s">
        <v>127</v>
      </c>
      <c r="E463" s="9"/>
      <c r="F463" s="9"/>
      <c r="G463" s="8">
        <f>G464</f>
        <v>1113.5</v>
      </c>
      <c r="H463" s="8"/>
      <c r="I463" s="8"/>
      <c r="J463" s="8"/>
    </row>
    <row r="464" spans="1:10" ht="37.5">
      <c r="A464" s="33" t="s">
        <v>456</v>
      </c>
      <c r="B464" s="18">
        <v>546</v>
      </c>
      <c r="C464" s="11" t="s">
        <v>116</v>
      </c>
      <c r="D464" s="11" t="s">
        <v>127</v>
      </c>
      <c r="E464" s="57" t="s">
        <v>233</v>
      </c>
      <c r="F464" s="9"/>
      <c r="G464" s="8">
        <f>G465</f>
        <v>1113.5</v>
      </c>
      <c r="H464" s="8"/>
      <c r="I464" s="8"/>
      <c r="J464" s="8"/>
    </row>
    <row r="465" spans="1:10" ht="37.5">
      <c r="A465" s="6" t="s">
        <v>582</v>
      </c>
      <c r="B465" s="18">
        <v>546</v>
      </c>
      <c r="C465" s="11" t="s">
        <v>116</v>
      </c>
      <c r="D465" s="11" t="s">
        <v>127</v>
      </c>
      <c r="E465" s="57" t="s">
        <v>562</v>
      </c>
      <c r="F465" s="9"/>
      <c r="G465" s="8">
        <f>G466</f>
        <v>1113.5</v>
      </c>
      <c r="H465" s="8"/>
      <c r="I465" s="8"/>
      <c r="J465" s="8"/>
    </row>
    <row r="466" spans="1:10" ht="37.5">
      <c r="A466" s="6" t="s">
        <v>563</v>
      </c>
      <c r="B466" s="18">
        <v>546</v>
      </c>
      <c r="C466" s="11" t="s">
        <v>116</v>
      </c>
      <c r="D466" s="11" t="s">
        <v>127</v>
      </c>
      <c r="E466" s="57" t="s">
        <v>564</v>
      </c>
      <c r="F466" s="9"/>
      <c r="G466" s="8">
        <f>G467</f>
        <v>1113.5</v>
      </c>
      <c r="H466" s="8"/>
      <c r="I466" s="8"/>
      <c r="J466" s="8"/>
    </row>
    <row r="467" spans="1:10" ht="39" customHeight="1">
      <c r="A467" s="6" t="s">
        <v>565</v>
      </c>
      <c r="B467" s="18">
        <v>546</v>
      </c>
      <c r="C467" s="11" t="s">
        <v>116</v>
      </c>
      <c r="D467" s="11" t="s">
        <v>127</v>
      </c>
      <c r="E467" s="44" t="s">
        <v>566</v>
      </c>
      <c r="F467" s="9"/>
      <c r="G467" s="8">
        <f>G468</f>
        <v>1113.5</v>
      </c>
      <c r="H467" s="8"/>
      <c r="I467" s="8"/>
      <c r="J467" s="8"/>
    </row>
    <row r="468" spans="1:10" ht="37.5">
      <c r="A468" s="33" t="s">
        <v>86</v>
      </c>
      <c r="B468" s="18">
        <v>546</v>
      </c>
      <c r="C468" s="11" t="s">
        <v>116</v>
      </c>
      <c r="D468" s="11" t="s">
        <v>127</v>
      </c>
      <c r="E468" s="62" t="s">
        <v>566</v>
      </c>
      <c r="F468" s="11" t="s">
        <v>166</v>
      </c>
      <c r="G468" s="8">
        <v>1113.5</v>
      </c>
      <c r="H468" s="8"/>
      <c r="I468" s="8"/>
      <c r="J468" s="8"/>
    </row>
    <row r="469" spans="1:10" ht="18.75">
      <c r="A469" s="33" t="s">
        <v>150</v>
      </c>
      <c r="B469" s="18">
        <v>546</v>
      </c>
      <c r="C469" s="11" t="s">
        <v>116</v>
      </c>
      <c r="D469" s="11" t="s">
        <v>119</v>
      </c>
      <c r="E469" s="11"/>
      <c r="F469" s="11"/>
      <c r="G469" s="8">
        <f>G470</f>
        <v>23644.7</v>
      </c>
      <c r="H469" s="8" t="e">
        <f>H470</f>
        <v>#REF!</v>
      </c>
      <c r="I469" s="8" t="e">
        <f>I470</f>
        <v>#REF!</v>
      </c>
      <c r="J469" s="8" t="e">
        <f>J470</f>
        <v>#REF!</v>
      </c>
    </row>
    <row r="470" spans="1:10" ht="56.25">
      <c r="A470" s="33" t="s">
        <v>436</v>
      </c>
      <c r="B470" s="18">
        <v>546</v>
      </c>
      <c r="C470" s="11" t="s">
        <v>116</v>
      </c>
      <c r="D470" s="11" t="s">
        <v>119</v>
      </c>
      <c r="E470" s="11" t="s">
        <v>108</v>
      </c>
      <c r="F470" s="11"/>
      <c r="G470" s="8">
        <f>G471+G477</f>
        <v>23644.7</v>
      </c>
      <c r="H470" s="8" t="e">
        <f>H471+H477</f>
        <v>#REF!</v>
      </c>
      <c r="I470" s="8" t="e">
        <f>I471+I477</f>
        <v>#REF!</v>
      </c>
      <c r="J470" s="8" t="e">
        <f>J471+J477</f>
        <v>#REF!</v>
      </c>
    </row>
    <row r="471" spans="1:10" ht="37.5">
      <c r="A471" s="33" t="s">
        <v>22</v>
      </c>
      <c r="B471" s="18">
        <v>546</v>
      </c>
      <c r="C471" s="11" t="s">
        <v>116</v>
      </c>
      <c r="D471" s="11" t="s">
        <v>119</v>
      </c>
      <c r="E471" s="11" t="s">
        <v>109</v>
      </c>
      <c r="F471" s="11"/>
      <c r="G471" s="8">
        <f>G472+G475</f>
        <v>7788.3</v>
      </c>
      <c r="H471" s="8">
        <f>H472</f>
        <v>0</v>
      </c>
      <c r="I471" s="8">
        <f>I472</f>
        <v>8054.8</v>
      </c>
      <c r="J471" s="8">
        <f>J472</f>
        <v>0</v>
      </c>
    </row>
    <row r="472" spans="1:10" ht="18.75">
      <c r="A472" s="33" t="s">
        <v>322</v>
      </c>
      <c r="B472" s="18">
        <v>546</v>
      </c>
      <c r="C472" s="11" t="s">
        <v>116</v>
      </c>
      <c r="D472" s="11" t="s">
        <v>119</v>
      </c>
      <c r="E472" s="11" t="s">
        <v>110</v>
      </c>
      <c r="F472" s="11"/>
      <c r="G472" s="8">
        <f>G473+G474</f>
        <v>7774.8</v>
      </c>
      <c r="H472" s="8">
        <f>H473+H474</f>
        <v>0</v>
      </c>
      <c r="I472" s="8">
        <f>I473+I474</f>
        <v>8054.8</v>
      </c>
      <c r="J472" s="8">
        <f>J473+J474</f>
        <v>0</v>
      </c>
    </row>
    <row r="473" spans="1:10" ht="37.5">
      <c r="A473" s="33" t="s">
        <v>86</v>
      </c>
      <c r="B473" s="18">
        <v>546</v>
      </c>
      <c r="C473" s="11" t="s">
        <v>116</v>
      </c>
      <c r="D473" s="11" t="s">
        <v>119</v>
      </c>
      <c r="E473" s="11" t="s">
        <v>110</v>
      </c>
      <c r="F473" s="11" t="s">
        <v>166</v>
      </c>
      <c r="G473" s="8">
        <v>2054.8</v>
      </c>
      <c r="H473" s="24"/>
      <c r="I473" s="24">
        <v>2454.8</v>
      </c>
      <c r="J473" s="24"/>
    </row>
    <row r="474" spans="1:10" ht="18.75">
      <c r="A474" s="33" t="s">
        <v>211</v>
      </c>
      <c r="B474" s="18">
        <v>546</v>
      </c>
      <c r="C474" s="11" t="s">
        <v>116</v>
      </c>
      <c r="D474" s="11" t="s">
        <v>119</v>
      </c>
      <c r="E474" s="11" t="s">
        <v>110</v>
      </c>
      <c r="F474" s="11" t="s">
        <v>210</v>
      </c>
      <c r="G474" s="8">
        <v>5720</v>
      </c>
      <c r="H474" s="24"/>
      <c r="I474" s="24">
        <v>5600</v>
      </c>
      <c r="J474" s="24"/>
    </row>
    <row r="475" spans="1:10" ht="37.5">
      <c r="A475" s="33" t="s">
        <v>326</v>
      </c>
      <c r="B475" s="18">
        <v>546</v>
      </c>
      <c r="C475" s="11" t="s">
        <v>116</v>
      </c>
      <c r="D475" s="11" t="s">
        <v>119</v>
      </c>
      <c r="E475" s="11" t="s">
        <v>607</v>
      </c>
      <c r="F475" s="11"/>
      <c r="G475" s="8">
        <f>G476</f>
        <v>13.5</v>
      </c>
      <c r="H475" s="24"/>
      <c r="I475" s="24"/>
      <c r="J475" s="24"/>
    </row>
    <row r="476" spans="1:10" ht="18.75">
      <c r="A476" s="33" t="s">
        <v>211</v>
      </c>
      <c r="B476" s="18">
        <v>546</v>
      </c>
      <c r="C476" s="11" t="s">
        <v>116</v>
      </c>
      <c r="D476" s="11" t="s">
        <v>119</v>
      </c>
      <c r="E476" s="11" t="s">
        <v>607</v>
      </c>
      <c r="F476" s="11" t="s">
        <v>210</v>
      </c>
      <c r="G476" s="8">
        <v>13.5</v>
      </c>
      <c r="H476" s="24"/>
      <c r="I476" s="24"/>
      <c r="J476" s="24"/>
    </row>
    <row r="477" spans="1:10" ht="37.5">
      <c r="A477" s="43" t="s">
        <v>23</v>
      </c>
      <c r="B477" s="18">
        <v>546</v>
      </c>
      <c r="C477" s="11" t="s">
        <v>116</v>
      </c>
      <c r="D477" s="11" t="s">
        <v>119</v>
      </c>
      <c r="E477" s="11" t="s">
        <v>111</v>
      </c>
      <c r="F477" s="11"/>
      <c r="G477" s="8">
        <f>G478+G483+G481</f>
        <v>15856.4</v>
      </c>
      <c r="H477" s="8" t="e">
        <f>H478+H483+H481</f>
        <v>#REF!</v>
      </c>
      <c r="I477" s="8" t="e">
        <f>I478+I483+I481</f>
        <v>#REF!</v>
      </c>
      <c r="J477" s="8" t="e">
        <f>J478+J483+J481</f>
        <v>#REF!</v>
      </c>
    </row>
    <row r="478" spans="1:10" ht="18.75">
      <c r="A478" s="33" t="s">
        <v>203</v>
      </c>
      <c r="B478" s="18">
        <v>546</v>
      </c>
      <c r="C478" s="11" t="s">
        <v>116</v>
      </c>
      <c r="D478" s="11" t="s">
        <v>119</v>
      </c>
      <c r="E478" s="11" t="s">
        <v>112</v>
      </c>
      <c r="F478" s="11"/>
      <c r="G478" s="8">
        <f>G479+G480</f>
        <v>4079.3</v>
      </c>
      <c r="H478" s="8">
        <f>H479+H480</f>
        <v>0</v>
      </c>
      <c r="I478" s="8">
        <f>I479+I480</f>
        <v>6139.8</v>
      </c>
      <c r="J478" s="8">
        <f>J479+J480</f>
        <v>0</v>
      </c>
    </row>
    <row r="479" spans="1:10" ht="37.5">
      <c r="A479" s="33" t="s">
        <v>86</v>
      </c>
      <c r="B479" s="18">
        <v>546</v>
      </c>
      <c r="C479" s="11" t="s">
        <v>116</v>
      </c>
      <c r="D479" s="11" t="s">
        <v>119</v>
      </c>
      <c r="E479" s="11" t="s">
        <v>112</v>
      </c>
      <c r="F479" s="11" t="s">
        <v>166</v>
      </c>
      <c r="G479" s="8">
        <v>1258</v>
      </c>
      <c r="H479" s="24"/>
      <c r="I479" s="24">
        <v>6139.8</v>
      </c>
      <c r="J479" s="24"/>
    </row>
    <row r="480" spans="1:10" ht="18.75">
      <c r="A480" s="33" t="s">
        <v>211</v>
      </c>
      <c r="B480" s="18">
        <v>546</v>
      </c>
      <c r="C480" s="11" t="s">
        <v>116</v>
      </c>
      <c r="D480" s="11" t="s">
        <v>119</v>
      </c>
      <c r="E480" s="11" t="s">
        <v>112</v>
      </c>
      <c r="F480" s="11" t="s">
        <v>210</v>
      </c>
      <c r="G480" s="8">
        <v>2821.3</v>
      </c>
      <c r="H480" s="24"/>
      <c r="I480" s="24"/>
      <c r="J480" s="24"/>
    </row>
    <row r="481" spans="1:10" ht="37.5">
      <c r="A481" s="33" t="s">
        <v>326</v>
      </c>
      <c r="B481" s="18">
        <v>546</v>
      </c>
      <c r="C481" s="11" t="s">
        <v>116</v>
      </c>
      <c r="D481" s="11" t="s">
        <v>119</v>
      </c>
      <c r="E481" s="11" t="s">
        <v>370</v>
      </c>
      <c r="F481" s="11"/>
      <c r="G481" s="8">
        <f>G482</f>
        <v>10304</v>
      </c>
      <c r="H481" s="8" t="e">
        <f>#REF!+H482</f>
        <v>#REF!</v>
      </c>
      <c r="I481" s="8" t="e">
        <f>#REF!+I482</f>
        <v>#REF!</v>
      </c>
      <c r="J481" s="8" t="e">
        <f>#REF!+J482</f>
        <v>#REF!</v>
      </c>
    </row>
    <row r="482" spans="1:10" ht="18.75">
      <c r="A482" s="33" t="s">
        <v>211</v>
      </c>
      <c r="B482" s="18">
        <v>546</v>
      </c>
      <c r="C482" s="11" t="s">
        <v>116</v>
      </c>
      <c r="D482" s="11" t="s">
        <v>119</v>
      </c>
      <c r="E482" s="11" t="s">
        <v>370</v>
      </c>
      <c r="F482" s="11" t="s">
        <v>210</v>
      </c>
      <c r="G482" s="8">
        <v>10304</v>
      </c>
      <c r="H482" s="8">
        <v>7788.6</v>
      </c>
      <c r="I482" s="8"/>
      <c r="J482" s="8"/>
    </row>
    <row r="483" spans="1:10" ht="67.5" customHeight="1">
      <c r="A483" s="33" t="s">
        <v>325</v>
      </c>
      <c r="B483" s="18">
        <v>546</v>
      </c>
      <c r="C483" s="11" t="s">
        <v>116</v>
      </c>
      <c r="D483" s="11" t="s">
        <v>119</v>
      </c>
      <c r="E483" s="11" t="s">
        <v>323</v>
      </c>
      <c r="F483" s="11"/>
      <c r="G483" s="8">
        <f>G484</f>
        <v>1473.1</v>
      </c>
      <c r="H483" s="8">
        <f>H484</f>
        <v>1436.1</v>
      </c>
      <c r="I483" s="8">
        <f>I484</f>
        <v>44.4</v>
      </c>
      <c r="J483" s="8">
        <f>J484</f>
        <v>0</v>
      </c>
    </row>
    <row r="484" spans="1:10" ht="18.75">
      <c r="A484" s="33" t="s">
        <v>211</v>
      </c>
      <c r="B484" s="18">
        <v>546</v>
      </c>
      <c r="C484" s="11" t="s">
        <v>116</v>
      </c>
      <c r="D484" s="11" t="s">
        <v>119</v>
      </c>
      <c r="E484" s="11" t="s">
        <v>323</v>
      </c>
      <c r="F484" s="11" t="s">
        <v>210</v>
      </c>
      <c r="G484" s="8">
        <v>1473.1</v>
      </c>
      <c r="H484" s="12">
        <v>1436.1</v>
      </c>
      <c r="I484" s="12">
        <v>44.4</v>
      </c>
      <c r="J484" s="12"/>
    </row>
    <row r="485" spans="1:10" ht="18.75">
      <c r="A485" s="41" t="s">
        <v>159</v>
      </c>
      <c r="B485" s="18">
        <v>546</v>
      </c>
      <c r="C485" s="11" t="s">
        <v>116</v>
      </c>
      <c r="D485" s="11" t="s">
        <v>160</v>
      </c>
      <c r="E485" s="11"/>
      <c r="F485" s="11"/>
      <c r="G485" s="8">
        <f>G499+G486</f>
        <v>1193.2</v>
      </c>
      <c r="H485" s="8">
        <f>H499+H486</f>
        <v>652.2</v>
      </c>
      <c r="I485" s="8">
        <f>I499+I486</f>
        <v>139.3</v>
      </c>
      <c r="J485" s="8">
        <f>J499+J486</f>
        <v>0</v>
      </c>
    </row>
    <row r="486" spans="1:10" ht="37.5">
      <c r="A486" s="33" t="s">
        <v>456</v>
      </c>
      <c r="B486" s="18">
        <v>546</v>
      </c>
      <c r="C486" s="11" t="s">
        <v>116</v>
      </c>
      <c r="D486" s="11" t="s">
        <v>160</v>
      </c>
      <c r="E486" s="23" t="s">
        <v>233</v>
      </c>
      <c r="F486" s="11"/>
      <c r="G486" s="8">
        <f>G493+G487</f>
        <v>1187.2</v>
      </c>
      <c r="H486" s="8">
        <f>H493+H487</f>
        <v>652.2</v>
      </c>
      <c r="I486" s="8">
        <f>I493+I487</f>
        <v>133.3</v>
      </c>
      <c r="J486" s="8">
        <f>J493+J487</f>
        <v>0</v>
      </c>
    </row>
    <row r="487" spans="1:10" ht="56.25">
      <c r="A487" s="33" t="s">
        <v>457</v>
      </c>
      <c r="B487" s="18">
        <v>546</v>
      </c>
      <c r="C487" s="11" t="s">
        <v>116</v>
      </c>
      <c r="D487" s="11" t="s">
        <v>160</v>
      </c>
      <c r="E487" s="23" t="s">
        <v>297</v>
      </c>
      <c r="F487" s="11"/>
      <c r="G487" s="8">
        <f>G488</f>
        <v>345.6</v>
      </c>
      <c r="H487" s="8">
        <f>H488</f>
        <v>115.2</v>
      </c>
      <c r="I487" s="8">
        <f>I488</f>
        <v>105</v>
      </c>
      <c r="J487" s="8">
        <f>J488</f>
        <v>0</v>
      </c>
    </row>
    <row r="488" spans="1:10" ht="25.5" customHeight="1">
      <c r="A488" s="33" t="s">
        <v>477</v>
      </c>
      <c r="B488" s="18">
        <v>546</v>
      </c>
      <c r="C488" s="11" t="s">
        <v>116</v>
      </c>
      <c r="D488" s="11" t="s">
        <v>160</v>
      </c>
      <c r="E488" s="23" t="s">
        <v>520</v>
      </c>
      <c r="F488" s="11"/>
      <c r="G488" s="8">
        <f>G489+G491</f>
        <v>345.6</v>
      </c>
      <c r="H488" s="8">
        <f>H489+H491</f>
        <v>115.2</v>
      </c>
      <c r="I488" s="8">
        <f>I489+I491</f>
        <v>105</v>
      </c>
      <c r="J488" s="8">
        <f>J489+J491</f>
        <v>0</v>
      </c>
    </row>
    <row r="489" spans="1:10" ht="18.75">
      <c r="A489" s="33" t="s">
        <v>476</v>
      </c>
      <c r="B489" s="18">
        <v>546</v>
      </c>
      <c r="C489" s="11" t="s">
        <v>116</v>
      </c>
      <c r="D489" s="11" t="s">
        <v>160</v>
      </c>
      <c r="E489" s="23" t="s">
        <v>521</v>
      </c>
      <c r="F489" s="11"/>
      <c r="G489" s="8">
        <f>G490</f>
        <v>298.8</v>
      </c>
      <c r="H489" s="8">
        <f>H490</f>
        <v>115.2</v>
      </c>
      <c r="I489" s="8">
        <f>I490</f>
        <v>55</v>
      </c>
      <c r="J489" s="8">
        <f>J490</f>
        <v>0</v>
      </c>
    </row>
    <row r="490" spans="1:10" ht="37.5">
      <c r="A490" s="33" t="s">
        <v>86</v>
      </c>
      <c r="B490" s="18">
        <v>546</v>
      </c>
      <c r="C490" s="11" t="s">
        <v>116</v>
      </c>
      <c r="D490" s="11" t="s">
        <v>160</v>
      </c>
      <c r="E490" s="23" t="s">
        <v>521</v>
      </c>
      <c r="F490" s="11" t="s">
        <v>166</v>
      </c>
      <c r="G490" s="8">
        <v>298.8</v>
      </c>
      <c r="H490" s="12">
        <v>115.2</v>
      </c>
      <c r="I490" s="12">
        <v>55</v>
      </c>
      <c r="J490" s="8"/>
    </row>
    <row r="491" spans="1:10" ht="18.75">
      <c r="A491" s="33" t="s">
        <v>512</v>
      </c>
      <c r="B491" s="18">
        <v>546</v>
      </c>
      <c r="C491" s="11" t="s">
        <v>116</v>
      </c>
      <c r="D491" s="11" t="s">
        <v>160</v>
      </c>
      <c r="E491" s="23" t="s">
        <v>522</v>
      </c>
      <c r="F491" s="11"/>
      <c r="G491" s="8">
        <f>G492</f>
        <v>46.8</v>
      </c>
      <c r="H491" s="8">
        <f>H492</f>
        <v>0</v>
      </c>
      <c r="I491" s="8">
        <f>I492</f>
        <v>50</v>
      </c>
      <c r="J491" s="8">
        <f>J492</f>
        <v>0</v>
      </c>
    </row>
    <row r="492" spans="1:10" ht="37.5">
      <c r="A492" s="33" t="s">
        <v>86</v>
      </c>
      <c r="B492" s="18">
        <v>546</v>
      </c>
      <c r="C492" s="11" t="s">
        <v>116</v>
      </c>
      <c r="D492" s="11" t="s">
        <v>160</v>
      </c>
      <c r="E492" s="23" t="s">
        <v>522</v>
      </c>
      <c r="F492" s="11" t="s">
        <v>166</v>
      </c>
      <c r="G492" s="8">
        <v>46.8</v>
      </c>
      <c r="H492" s="8"/>
      <c r="I492" s="8">
        <v>50</v>
      </c>
      <c r="J492" s="8"/>
    </row>
    <row r="493" spans="1:10" ht="45.75" customHeight="1">
      <c r="A493" s="33" t="s">
        <v>583</v>
      </c>
      <c r="B493" s="18">
        <v>546</v>
      </c>
      <c r="C493" s="11" t="s">
        <v>116</v>
      </c>
      <c r="D493" s="11" t="s">
        <v>160</v>
      </c>
      <c r="E493" s="23" t="s">
        <v>318</v>
      </c>
      <c r="F493" s="11"/>
      <c r="G493" s="8">
        <f>G494</f>
        <v>841.6</v>
      </c>
      <c r="H493" s="8">
        <f>H494</f>
        <v>537</v>
      </c>
      <c r="I493" s="8">
        <f>I494</f>
        <v>28.3</v>
      </c>
      <c r="J493" s="8">
        <f>J494</f>
        <v>0</v>
      </c>
    </row>
    <row r="494" spans="1:10" ht="38.25" customHeight="1">
      <c r="A494" s="33" t="s">
        <v>320</v>
      </c>
      <c r="B494" s="18">
        <v>546</v>
      </c>
      <c r="C494" s="11" t="s">
        <v>116</v>
      </c>
      <c r="D494" s="11" t="s">
        <v>160</v>
      </c>
      <c r="E494" s="23" t="s">
        <v>473</v>
      </c>
      <c r="F494" s="11"/>
      <c r="G494" s="8">
        <f>G495+G497</f>
        <v>841.6</v>
      </c>
      <c r="H494" s="8">
        <f>H497+H495</f>
        <v>537</v>
      </c>
      <c r="I494" s="8">
        <f>I497+I495</f>
        <v>28.3</v>
      </c>
      <c r="J494" s="8">
        <f>J497+J495</f>
        <v>0</v>
      </c>
    </row>
    <row r="495" spans="1:10" ht="56.25" hidden="1">
      <c r="A495" s="33" t="s">
        <v>384</v>
      </c>
      <c r="B495" s="18">
        <v>546</v>
      </c>
      <c r="C495" s="11" t="s">
        <v>116</v>
      </c>
      <c r="D495" s="11" t="s">
        <v>160</v>
      </c>
      <c r="E495" s="23" t="s">
        <v>474</v>
      </c>
      <c r="F495" s="11"/>
      <c r="G495" s="8">
        <f>G496</f>
        <v>0</v>
      </c>
      <c r="H495" s="8">
        <f>H496</f>
        <v>0</v>
      </c>
      <c r="I495" s="8">
        <f>I496</f>
        <v>0</v>
      </c>
      <c r="J495" s="8">
        <f>J496</f>
        <v>0</v>
      </c>
    </row>
    <row r="496" spans="1:10" ht="56.25" hidden="1">
      <c r="A496" s="33" t="s">
        <v>383</v>
      </c>
      <c r="B496" s="18">
        <v>546</v>
      </c>
      <c r="C496" s="11" t="s">
        <v>116</v>
      </c>
      <c r="D496" s="11" t="s">
        <v>160</v>
      </c>
      <c r="E496" s="23" t="s">
        <v>474</v>
      </c>
      <c r="F496" s="11" t="s">
        <v>382</v>
      </c>
      <c r="G496" s="8"/>
      <c r="H496" s="8"/>
      <c r="I496" s="8"/>
      <c r="J496" s="8"/>
    </row>
    <row r="497" spans="1:10" ht="37.5">
      <c r="A497" s="33" t="s">
        <v>319</v>
      </c>
      <c r="B497" s="18">
        <v>546</v>
      </c>
      <c r="C497" s="11" t="s">
        <v>116</v>
      </c>
      <c r="D497" s="11" t="s">
        <v>160</v>
      </c>
      <c r="E497" s="23" t="s">
        <v>475</v>
      </c>
      <c r="F497" s="11"/>
      <c r="G497" s="8">
        <f>G498</f>
        <v>841.6</v>
      </c>
      <c r="H497" s="8">
        <f>H498</f>
        <v>537</v>
      </c>
      <c r="I497" s="8">
        <f>I498</f>
        <v>28.3</v>
      </c>
      <c r="J497" s="8">
        <f>J498</f>
        <v>0</v>
      </c>
    </row>
    <row r="498" spans="1:10" ht="56.25">
      <c r="A498" s="33" t="s">
        <v>383</v>
      </c>
      <c r="B498" s="18">
        <v>546</v>
      </c>
      <c r="C498" s="11" t="s">
        <v>116</v>
      </c>
      <c r="D498" s="11" t="s">
        <v>160</v>
      </c>
      <c r="E498" s="23" t="s">
        <v>475</v>
      </c>
      <c r="F498" s="11" t="s">
        <v>382</v>
      </c>
      <c r="G498" s="8">
        <v>841.6</v>
      </c>
      <c r="H498" s="12">
        <v>537</v>
      </c>
      <c r="I498" s="12">
        <v>28.3</v>
      </c>
      <c r="J498" s="12"/>
    </row>
    <row r="499" spans="1:10" ht="18.75">
      <c r="A499" s="33" t="s">
        <v>314</v>
      </c>
      <c r="B499" s="18">
        <v>546</v>
      </c>
      <c r="C499" s="11" t="s">
        <v>116</v>
      </c>
      <c r="D499" s="11" t="s">
        <v>160</v>
      </c>
      <c r="E499" s="18" t="s">
        <v>221</v>
      </c>
      <c r="F499" s="11"/>
      <c r="G499" s="8">
        <f>G500</f>
        <v>6</v>
      </c>
      <c r="H499" s="8">
        <f aca="true" t="shared" si="51" ref="H499:J500">H500</f>
        <v>0</v>
      </c>
      <c r="I499" s="8">
        <f t="shared" si="51"/>
        <v>6</v>
      </c>
      <c r="J499" s="8">
        <f t="shared" si="51"/>
        <v>0</v>
      </c>
    </row>
    <row r="500" spans="1:10" ht="37.5">
      <c r="A500" s="33" t="s">
        <v>216</v>
      </c>
      <c r="B500" s="18">
        <v>546</v>
      </c>
      <c r="C500" s="11" t="s">
        <v>116</v>
      </c>
      <c r="D500" s="11" t="s">
        <v>160</v>
      </c>
      <c r="E500" s="18" t="s">
        <v>62</v>
      </c>
      <c r="F500" s="11"/>
      <c r="G500" s="8">
        <f>G501</f>
        <v>6</v>
      </c>
      <c r="H500" s="8">
        <f t="shared" si="51"/>
        <v>0</v>
      </c>
      <c r="I500" s="8">
        <f t="shared" si="51"/>
        <v>6</v>
      </c>
      <c r="J500" s="8">
        <f t="shared" si="51"/>
        <v>0</v>
      </c>
    </row>
    <row r="501" spans="1:10" ht="64.5" customHeight="1">
      <c r="A501" s="33" t="s">
        <v>538</v>
      </c>
      <c r="B501" s="18">
        <v>546</v>
      </c>
      <c r="C501" s="11" t="s">
        <v>116</v>
      </c>
      <c r="D501" s="11" t="s">
        <v>160</v>
      </c>
      <c r="E501" s="18" t="s">
        <v>95</v>
      </c>
      <c r="F501" s="11"/>
      <c r="G501" s="8">
        <f>G502</f>
        <v>6</v>
      </c>
      <c r="H501" s="8">
        <f>H502</f>
        <v>0</v>
      </c>
      <c r="I501" s="8">
        <f>I502</f>
        <v>6</v>
      </c>
      <c r="J501" s="8">
        <f>J502</f>
        <v>0</v>
      </c>
    </row>
    <row r="502" spans="1:10" ht="18.75">
      <c r="A502" s="33" t="s">
        <v>211</v>
      </c>
      <c r="B502" s="18">
        <v>546</v>
      </c>
      <c r="C502" s="11" t="s">
        <v>116</v>
      </c>
      <c r="D502" s="11" t="s">
        <v>160</v>
      </c>
      <c r="E502" s="18" t="s">
        <v>95</v>
      </c>
      <c r="F502" s="11" t="s">
        <v>210</v>
      </c>
      <c r="G502" s="8">
        <v>6</v>
      </c>
      <c r="H502" s="12"/>
      <c r="I502" s="12">
        <v>6</v>
      </c>
      <c r="J502" s="12"/>
    </row>
    <row r="503" spans="1:10" ht="18.75">
      <c r="A503" s="33" t="s">
        <v>156</v>
      </c>
      <c r="B503" s="18">
        <v>546</v>
      </c>
      <c r="C503" s="11" t="s">
        <v>122</v>
      </c>
      <c r="D503" s="11" t="s">
        <v>363</v>
      </c>
      <c r="E503" s="18"/>
      <c r="F503" s="11"/>
      <c r="G503" s="8">
        <f>G504+G508+G522</f>
        <v>5060.9</v>
      </c>
      <c r="H503" s="8" t="e">
        <f>H504+H508+H522</f>
        <v>#REF!</v>
      </c>
      <c r="I503" s="8" t="e">
        <f>I504+I508+I522</f>
        <v>#REF!</v>
      </c>
      <c r="J503" s="8" t="e">
        <f>J504+J508+J522</f>
        <v>#REF!</v>
      </c>
    </row>
    <row r="504" spans="1:10" ht="18.75">
      <c r="A504" s="33" t="s">
        <v>157</v>
      </c>
      <c r="B504" s="18">
        <v>546</v>
      </c>
      <c r="C504" s="11" t="s">
        <v>122</v>
      </c>
      <c r="D504" s="11" t="s">
        <v>115</v>
      </c>
      <c r="E504" s="18"/>
      <c r="F504" s="11"/>
      <c r="G504" s="8">
        <f>G505</f>
        <v>99.1</v>
      </c>
      <c r="H504" s="8">
        <f>H505</f>
        <v>0</v>
      </c>
      <c r="I504" s="8">
        <f>I505</f>
        <v>66.5</v>
      </c>
      <c r="J504" s="8">
        <f>J505</f>
        <v>0</v>
      </c>
    </row>
    <row r="505" spans="1:10" ht="18.75">
      <c r="A505" s="33" t="s">
        <v>157</v>
      </c>
      <c r="B505" s="18">
        <v>546</v>
      </c>
      <c r="C505" s="11" t="s">
        <v>122</v>
      </c>
      <c r="D505" s="11" t="s">
        <v>115</v>
      </c>
      <c r="E505" s="18" t="s">
        <v>29</v>
      </c>
      <c r="F505" s="11"/>
      <c r="G505" s="8">
        <f>G506</f>
        <v>99.1</v>
      </c>
      <c r="H505" s="8">
        <f aca="true" t="shared" si="52" ref="H505:J506">H506</f>
        <v>0</v>
      </c>
      <c r="I505" s="8">
        <f t="shared" si="52"/>
        <v>66.5</v>
      </c>
      <c r="J505" s="8">
        <f t="shared" si="52"/>
        <v>0</v>
      </c>
    </row>
    <row r="506" spans="1:10" ht="18.75">
      <c r="A506" s="33" t="s">
        <v>291</v>
      </c>
      <c r="B506" s="18">
        <v>546</v>
      </c>
      <c r="C506" s="11" t="s">
        <v>122</v>
      </c>
      <c r="D506" s="11" t="s">
        <v>115</v>
      </c>
      <c r="E506" s="18" t="s">
        <v>30</v>
      </c>
      <c r="F506" s="11"/>
      <c r="G506" s="8">
        <f>G507</f>
        <v>99.1</v>
      </c>
      <c r="H506" s="8">
        <f t="shared" si="52"/>
        <v>0</v>
      </c>
      <c r="I506" s="8">
        <f t="shared" si="52"/>
        <v>66.5</v>
      </c>
      <c r="J506" s="8">
        <f t="shared" si="52"/>
        <v>0</v>
      </c>
    </row>
    <row r="507" spans="1:10" ht="37.5">
      <c r="A507" s="33" t="s">
        <v>86</v>
      </c>
      <c r="B507" s="18">
        <v>546</v>
      </c>
      <c r="C507" s="11" t="s">
        <v>122</v>
      </c>
      <c r="D507" s="11" t="s">
        <v>115</v>
      </c>
      <c r="E507" s="18" t="s">
        <v>30</v>
      </c>
      <c r="F507" s="11" t="s">
        <v>166</v>
      </c>
      <c r="G507" s="8">
        <v>99.1</v>
      </c>
      <c r="H507" s="12"/>
      <c r="I507" s="12">
        <v>66.5</v>
      </c>
      <c r="J507" s="12"/>
    </row>
    <row r="508" spans="1:10" ht="18.75">
      <c r="A508" s="33" t="s">
        <v>148</v>
      </c>
      <c r="B508" s="18">
        <v>546</v>
      </c>
      <c r="C508" s="11" t="s">
        <v>122</v>
      </c>
      <c r="D508" s="11" t="s">
        <v>118</v>
      </c>
      <c r="E508" s="18"/>
      <c r="F508" s="11"/>
      <c r="G508" s="8">
        <f>G509+G519</f>
        <v>3436.7</v>
      </c>
      <c r="H508" s="8" t="e">
        <f>H509+H519</f>
        <v>#REF!</v>
      </c>
      <c r="I508" s="8" t="e">
        <f>I509+I519</f>
        <v>#REF!</v>
      </c>
      <c r="J508" s="8" t="e">
        <f>J509+J519</f>
        <v>#REF!</v>
      </c>
    </row>
    <row r="509" spans="1:10" ht="56.25">
      <c r="A509" s="33" t="s">
        <v>425</v>
      </c>
      <c r="B509" s="18">
        <v>546</v>
      </c>
      <c r="C509" s="11" t="s">
        <v>122</v>
      </c>
      <c r="D509" s="11" t="s">
        <v>118</v>
      </c>
      <c r="E509" s="11" t="s">
        <v>238</v>
      </c>
      <c r="F509" s="11"/>
      <c r="G509" s="8">
        <f>G510+G515</f>
        <v>3421.6</v>
      </c>
      <c r="H509" s="8" t="e">
        <f>H510+H515</f>
        <v>#REF!</v>
      </c>
      <c r="I509" s="8" t="e">
        <f>I510+I515</f>
        <v>#REF!</v>
      </c>
      <c r="J509" s="8" t="e">
        <f>J510+J515</f>
        <v>#REF!</v>
      </c>
    </row>
    <row r="510" spans="1:10" ht="37.5">
      <c r="A510" s="33" t="s">
        <v>426</v>
      </c>
      <c r="B510" s="18">
        <v>546</v>
      </c>
      <c r="C510" s="11" t="s">
        <v>122</v>
      </c>
      <c r="D510" s="11" t="s">
        <v>118</v>
      </c>
      <c r="E510" s="11" t="s">
        <v>239</v>
      </c>
      <c r="F510" s="11"/>
      <c r="G510" s="8">
        <f aca="true" t="shared" si="53" ref="G510:J511">G511</f>
        <v>3224.9</v>
      </c>
      <c r="H510" s="8">
        <f t="shared" si="53"/>
        <v>0</v>
      </c>
      <c r="I510" s="8">
        <f t="shared" si="53"/>
        <v>0</v>
      </c>
      <c r="J510" s="8">
        <f t="shared" si="53"/>
        <v>0</v>
      </c>
    </row>
    <row r="511" spans="1:10" ht="56.25">
      <c r="A511" s="33" t="s">
        <v>427</v>
      </c>
      <c r="B511" s="18">
        <v>546</v>
      </c>
      <c r="C511" s="11" t="s">
        <v>122</v>
      </c>
      <c r="D511" s="11" t="s">
        <v>118</v>
      </c>
      <c r="E511" s="11" t="s">
        <v>51</v>
      </c>
      <c r="F511" s="11"/>
      <c r="G511" s="8">
        <f t="shared" si="53"/>
        <v>3224.9</v>
      </c>
      <c r="H511" s="8">
        <f t="shared" si="53"/>
        <v>0</v>
      </c>
      <c r="I511" s="8">
        <f t="shared" si="53"/>
        <v>0</v>
      </c>
      <c r="J511" s="8">
        <f t="shared" si="53"/>
        <v>0</v>
      </c>
    </row>
    <row r="512" spans="1:10" ht="18.75">
      <c r="A512" s="33" t="s">
        <v>208</v>
      </c>
      <c r="B512" s="18">
        <v>546</v>
      </c>
      <c r="C512" s="11" t="s">
        <v>122</v>
      </c>
      <c r="D512" s="11" t="s">
        <v>118</v>
      </c>
      <c r="E512" s="11" t="s">
        <v>352</v>
      </c>
      <c r="F512" s="11"/>
      <c r="G512" s="8">
        <f>G513+G514</f>
        <v>3224.9</v>
      </c>
      <c r="H512" s="8">
        <f>H513</f>
        <v>0</v>
      </c>
      <c r="I512" s="8">
        <f>I513</f>
        <v>0</v>
      </c>
      <c r="J512" s="8">
        <f>J513</f>
        <v>0</v>
      </c>
    </row>
    <row r="513" spans="1:10" ht="38.25" customHeight="1">
      <c r="A513" s="33" t="s">
        <v>86</v>
      </c>
      <c r="B513" s="18">
        <v>546</v>
      </c>
      <c r="C513" s="11" t="s">
        <v>122</v>
      </c>
      <c r="D513" s="11" t="s">
        <v>118</v>
      </c>
      <c r="E513" s="11" t="s">
        <v>352</v>
      </c>
      <c r="F513" s="11" t="s">
        <v>166</v>
      </c>
      <c r="G513" s="8">
        <v>2924.9</v>
      </c>
      <c r="H513" s="8"/>
      <c r="I513" s="8"/>
      <c r="J513" s="8"/>
    </row>
    <row r="514" spans="1:10" ht="38.25" customHeight="1">
      <c r="A514" s="33" t="s">
        <v>383</v>
      </c>
      <c r="B514" s="18">
        <v>546</v>
      </c>
      <c r="C514" s="11" t="s">
        <v>122</v>
      </c>
      <c r="D514" s="11" t="s">
        <v>118</v>
      </c>
      <c r="E514" s="11" t="s">
        <v>352</v>
      </c>
      <c r="F514" s="11" t="s">
        <v>382</v>
      </c>
      <c r="G514" s="8">
        <v>300</v>
      </c>
      <c r="H514" s="8"/>
      <c r="I514" s="8"/>
      <c r="J514" s="8"/>
    </row>
    <row r="515" spans="1:10" ht="45" customHeight="1">
      <c r="A515" s="33" t="s">
        <v>428</v>
      </c>
      <c r="B515" s="18">
        <v>546</v>
      </c>
      <c r="C515" s="11" t="s">
        <v>122</v>
      </c>
      <c r="D515" s="11" t="s">
        <v>118</v>
      </c>
      <c r="E515" s="11" t="s">
        <v>12</v>
      </c>
      <c r="F515" s="11"/>
      <c r="G515" s="8">
        <f>G516</f>
        <v>196.7</v>
      </c>
      <c r="H515" s="8" t="e">
        <f>H516</f>
        <v>#REF!</v>
      </c>
      <c r="I515" s="8" t="e">
        <f>I516</f>
        <v>#REF!</v>
      </c>
      <c r="J515" s="8" t="e">
        <f>J516</f>
        <v>#REF!</v>
      </c>
    </row>
    <row r="516" spans="1:10" ht="37.5">
      <c r="A516" s="33" t="s">
        <v>79</v>
      </c>
      <c r="B516" s="18">
        <v>546</v>
      </c>
      <c r="C516" s="11" t="s">
        <v>122</v>
      </c>
      <c r="D516" s="11" t="s">
        <v>118</v>
      </c>
      <c r="E516" s="11" t="s">
        <v>78</v>
      </c>
      <c r="F516" s="11"/>
      <c r="G516" s="8">
        <f>G517</f>
        <v>196.7</v>
      </c>
      <c r="H516" s="8" t="e">
        <f>#REF!</f>
        <v>#REF!</v>
      </c>
      <c r="I516" s="8" t="e">
        <f>#REF!</f>
        <v>#REF!</v>
      </c>
      <c r="J516" s="8" t="e">
        <f>#REF!</f>
        <v>#REF!</v>
      </c>
    </row>
    <row r="517" spans="1:10" ht="18.75">
      <c r="A517" s="33" t="s">
        <v>580</v>
      </c>
      <c r="B517" s="18">
        <v>546</v>
      </c>
      <c r="C517" s="11" t="s">
        <v>122</v>
      </c>
      <c r="D517" s="11" t="s">
        <v>118</v>
      </c>
      <c r="E517" s="11" t="s">
        <v>581</v>
      </c>
      <c r="F517" s="11"/>
      <c r="G517" s="8">
        <f>G518</f>
        <v>196.7</v>
      </c>
      <c r="H517" s="8"/>
      <c r="I517" s="8"/>
      <c r="J517" s="8"/>
    </row>
    <row r="518" spans="1:10" ht="37.5">
      <c r="A518" s="33" t="s">
        <v>86</v>
      </c>
      <c r="B518" s="18">
        <v>546</v>
      </c>
      <c r="C518" s="11" t="s">
        <v>122</v>
      </c>
      <c r="D518" s="11" t="s">
        <v>118</v>
      </c>
      <c r="E518" s="11" t="s">
        <v>581</v>
      </c>
      <c r="F518" s="11" t="s">
        <v>166</v>
      </c>
      <c r="G518" s="8">
        <v>196.7</v>
      </c>
      <c r="H518" s="8"/>
      <c r="I518" s="8"/>
      <c r="J518" s="8"/>
    </row>
    <row r="519" spans="1:10" ht="18.75">
      <c r="A519" s="33" t="s">
        <v>157</v>
      </c>
      <c r="B519" s="18">
        <v>546</v>
      </c>
      <c r="C519" s="11" t="s">
        <v>122</v>
      </c>
      <c r="D519" s="11" t="s">
        <v>118</v>
      </c>
      <c r="E519" s="18" t="s">
        <v>29</v>
      </c>
      <c r="F519" s="11"/>
      <c r="G519" s="8">
        <f aca="true" t="shared" si="54" ref="G519:J520">G520</f>
        <v>15.1</v>
      </c>
      <c r="H519" s="8">
        <f t="shared" si="54"/>
        <v>0</v>
      </c>
      <c r="I519" s="8">
        <f t="shared" si="54"/>
        <v>40</v>
      </c>
      <c r="J519" s="8">
        <f t="shared" si="54"/>
        <v>0</v>
      </c>
    </row>
    <row r="520" spans="1:10" ht="18.75">
      <c r="A520" s="33" t="s">
        <v>291</v>
      </c>
      <c r="B520" s="18">
        <v>546</v>
      </c>
      <c r="C520" s="11" t="s">
        <v>122</v>
      </c>
      <c r="D520" s="11" t="s">
        <v>118</v>
      </c>
      <c r="E520" s="18" t="s">
        <v>316</v>
      </c>
      <c r="F520" s="11"/>
      <c r="G520" s="8">
        <f t="shared" si="54"/>
        <v>15.1</v>
      </c>
      <c r="H520" s="8">
        <f t="shared" si="54"/>
        <v>0</v>
      </c>
      <c r="I520" s="8">
        <f t="shared" si="54"/>
        <v>40</v>
      </c>
      <c r="J520" s="8">
        <f t="shared" si="54"/>
        <v>0</v>
      </c>
    </row>
    <row r="521" spans="1:10" ht="37.5">
      <c r="A521" s="33" t="s">
        <v>86</v>
      </c>
      <c r="B521" s="18">
        <v>546</v>
      </c>
      <c r="C521" s="11" t="s">
        <v>122</v>
      </c>
      <c r="D521" s="11" t="s">
        <v>118</v>
      </c>
      <c r="E521" s="18" t="s">
        <v>30</v>
      </c>
      <c r="F521" s="11" t="s">
        <v>166</v>
      </c>
      <c r="G521" s="8">
        <v>15.1</v>
      </c>
      <c r="H521" s="8"/>
      <c r="I521" s="8">
        <v>40</v>
      </c>
      <c r="J521" s="8"/>
    </row>
    <row r="522" spans="1:10" ht="18.75">
      <c r="A522" s="33" t="s">
        <v>377</v>
      </c>
      <c r="B522" s="18">
        <v>546</v>
      </c>
      <c r="C522" s="11" t="s">
        <v>122</v>
      </c>
      <c r="D522" s="11" t="s">
        <v>117</v>
      </c>
      <c r="E522" s="18"/>
      <c r="F522" s="11"/>
      <c r="G522" s="8">
        <f>G523</f>
        <v>1525.1</v>
      </c>
      <c r="H522" s="8" t="e">
        <f aca="true" t="shared" si="55" ref="H522:J523">H523</f>
        <v>#REF!</v>
      </c>
      <c r="I522" s="8" t="e">
        <f t="shared" si="55"/>
        <v>#REF!</v>
      </c>
      <c r="J522" s="8" t="e">
        <f t="shared" si="55"/>
        <v>#REF!</v>
      </c>
    </row>
    <row r="523" spans="1:10" ht="42.75" customHeight="1">
      <c r="A523" s="33" t="s">
        <v>541</v>
      </c>
      <c r="B523" s="18">
        <v>546</v>
      </c>
      <c r="C523" s="11" t="s">
        <v>122</v>
      </c>
      <c r="D523" s="11" t="s">
        <v>117</v>
      </c>
      <c r="E523" s="18" t="s">
        <v>378</v>
      </c>
      <c r="F523" s="11"/>
      <c r="G523" s="8">
        <f>G524</f>
        <v>1525.1</v>
      </c>
      <c r="H523" s="8" t="e">
        <f t="shared" si="55"/>
        <v>#REF!</v>
      </c>
      <c r="I523" s="8" t="e">
        <f t="shared" si="55"/>
        <v>#REF!</v>
      </c>
      <c r="J523" s="8" t="e">
        <f t="shared" si="55"/>
        <v>#REF!</v>
      </c>
    </row>
    <row r="524" spans="1:10" ht="37.5">
      <c r="A524" s="37" t="s">
        <v>478</v>
      </c>
      <c r="B524" s="18">
        <v>546</v>
      </c>
      <c r="C524" s="11" t="s">
        <v>122</v>
      </c>
      <c r="D524" s="11" t="s">
        <v>117</v>
      </c>
      <c r="E524" s="18" t="s">
        <v>380</v>
      </c>
      <c r="F524" s="11"/>
      <c r="G524" s="8">
        <f>G525</f>
        <v>1525.1</v>
      </c>
      <c r="H524" s="8" t="e">
        <f>#REF!+H525</f>
        <v>#REF!</v>
      </c>
      <c r="I524" s="8" t="e">
        <f>#REF!+I525</f>
        <v>#REF!</v>
      </c>
      <c r="J524" s="8" t="e">
        <f>#REF!+J525</f>
        <v>#REF!</v>
      </c>
    </row>
    <row r="525" spans="1:10" ht="21.75" customHeight="1">
      <c r="A525" s="33" t="s">
        <v>379</v>
      </c>
      <c r="B525" s="18">
        <v>546</v>
      </c>
      <c r="C525" s="11" t="s">
        <v>122</v>
      </c>
      <c r="D525" s="11" t="s">
        <v>117</v>
      </c>
      <c r="E525" s="18" t="s">
        <v>381</v>
      </c>
      <c r="F525" s="11"/>
      <c r="G525" s="8">
        <f>G526</f>
        <v>1525.1</v>
      </c>
      <c r="H525" s="8">
        <f>H526</f>
        <v>639.1</v>
      </c>
      <c r="I525" s="8">
        <f>I526</f>
        <v>0</v>
      </c>
      <c r="J525" s="8">
        <f>J526</f>
        <v>63.9</v>
      </c>
    </row>
    <row r="526" spans="1:10" ht="37.5">
      <c r="A526" s="33" t="s">
        <v>86</v>
      </c>
      <c r="B526" s="18">
        <v>546</v>
      </c>
      <c r="C526" s="11" t="s">
        <v>122</v>
      </c>
      <c r="D526" s="11" t="s">
        <v>117</v>
      </c>
      <c r="E526" s="18" t="s">
        <v>381</v>
      </c>
      <c r="F526" s="11" t="s">
        <v>166</v>
      </c>
      <c r="G526" s="8">
        <v>1525.1</v>
      </c>
      <c r="H526" s="12">
        <v>639.1</v>
      </c>
      <c r="I526" s="12"/>
      <c r="J526" s="12">
        <v>63.9</v>
      </c>
    </row>
    <row r="527" spans="1:10" ht="18.75">
      <c r="A527" s="33" t="s">
        <v>133</v>
      </c>
      <c r="B527" s="18">
        <v>546</v>
      </c>
      <c r="C527" s="11" t="s">
        <v>130</v>
      </c>
      <c r="D527" s="11" t="s">
        <v>363</v>
      </c>
      <c r="E527" s="11"/>
      <c r="F527" s="11"/>
      <c r="G527" s="8">
        <f>G528</f>
        <v>564</v>
      </c>
      <c r="H527" s="8" t="e">
        <f>H528</f>
        <v>#REF!</v>
      </c>
      <c r="I527" s="8" t="e">
        <f>I528</f>
        <v>#REF!</v>
      </c>
      <c r="J527" s="8" t="e">
        <f>J528</f>
        <v>#REF!</v>
      </c>
    </row>
    <row r="528" spans="1:10" ht="18.75">
      <c r="A528" s="33" t="s">
        <v>155</v>
      </c>
      <c r="B528" s="18">
        <v>546</v>
      </c>
      <c r="C528" s="11" t="s">
        <v>130</v>
      </c>
      <c r="D528" s="11" t="s">
        <v>122</v>
      </c>
      <c r="E528" s="11"/>
      <c r="F528" s="11"/>
      <c r="G528" s="8">
        <f>G529</f>
        <v>564</v>
      </c>
      <c r="H528" s="8" t="e">
        <f aca="true" t="shared" si="56" ref="H528:J529">H529</f>
        <v>#REF!</v>
      </c>
      <c r="I528" s="8" t="e">
        <f t="shared" si="56"/>
        <v>#REF!</v>
      </c>
      <c r="J528" s="8" t="e">
        <f t="shared" si="56"/>
        <v>#REF!</v>
      </c>
    </row>
    <row r="529" spans="1:10" ht="56.25">
      <c r="A529" s="33" t="s">
        <v>425</v>
      </c>
      <c r="B529" s="18">
        <v>546</v>
      </c>
      <c r="C529" s="11" t="s">
        <v>130</v>
      </c>
      <c r="D529" s="11" t="s">
        <v>122</v>
      </c>
      <c r="E529" s="11" t="s">
        <v>238</v>
      </c>
      <c r="F529" s="11"/>
      <c r="G529" s="8">
        <f>G530</f>
        <v>564</v>
      </c>
      <c r="H529" s="8" t="e">
        <f t="shared" si="56"/>
        <v>#REF!</v>
      </c>
      <c r="I529" s="8" t="e">
        <f t="shared" si="56"/>
        <v>#REF!</v>
      </c>
      <c r="J529" s="8" t="e">
        <f t="shared" si="56"/>
        <v>#REF!</v>
      </c>
    </row>
    <row r="530" spans="1:10" ht="44.25" customHeight="1">
      <c r="A530" s="33" t="s">
        <v>335</v>
      </c>
      <c r="B530" s="18">
        <v>546</v>
      </c>
      <c r="C530" s="11" t="s">
        <v>130</v>
      </c>
      <c r="D530" s="11" t="s">
        <v>122</v>
      </c>
      <c r="E530" s="11" t="s">
        <v>12</v>
      </c>
      <c r="F530" s="11"/>
      <c r="G530" s="8">
        <f>G531+G534</f>
        <v>564</v>
      </c>
      <c r="H530" s="8" t="e">
        <f>#REF!+H531+H534</f>
        <v>#REF!</v>
      </c>
      <c r="I530" s="8" t="e">
        <f>#REF!+I531+I534</f>
        <v>#REF!</v>
      </c>
      <c r="J530" s="8" t="e">
        <f>#REF!+J531+J534</f>
        <v>#REF!</v>
      </c>
    </row>
    <row r="531" spans="1:10" ht="37.5">
      <c r="A531" s="33" t="s">
        <v>14</v>
      </c>
      <c r="B531" s="18">
        <v>546</v>
      </c>
      <c r="C531" s="11" t="s">
        <v>130</v>
      </c>
      <c r="D531" s="11" t="s">
        <v>122</v>
      </c>
      <c r="E531" s="11" t="s">
        <v>13</v>
      </c>
      <c r="F531" s="11"/>
      <c r="G531" s="8">
        <f aca="true" t="shared" si="57" ref="G531:J532">G532</f>
        <v>325.7</v>
      </c>
      <c r="H531" s="8">
        <f t="shared" si="57"/>
        <v>0</v>
      </c>
      <c r="I531" s="8">
        <f t="shared" si="57"/>
        <v>400</v>
      </c>
      <c r="J531" s="8">
        <f t="shared" si="57"/>
        <v>0</v>
      </c>
    </row>
    <row r="532" spans="1:10" ht="37.5">
      <c r="A532" s="33" t="s">
        <v>202</v>
      </c>
      <c r="B532" s="18">
        <v>546</v>
      </c>
      <c r="C532" s="11" t="s">
        <v>130</v>
      </c>
      <c r="D532" s="11" t="s">
        <v>122</v>
      </c>
      <c r="E532" s="11" t="s">
        <v>27</v>
      </c>
      <c r="F532" s="11"/>
      <c r="G532" s="8">
        <f t="shared" si="57"/>
        <v>325.7</v>
      </c>
      <c r="H532" s="8">
        <f t="shared" si="57"/>
        <v>0</v>
      </c>
      <c r="I532" s="8">
        <f t="shared" si="57"/>
        <v>400</v>
      </c>
      <c r="J532" s="8">
        <f t="shared" si="57"/>
        <v>0</v>
      </c>
    </row>
    <row r="533" spans="1:10" ht="37.5">
      <c r="A533" s="33" t="s">
        <v>86</v>
      </c>
      <c r="B533" s="18">
        <v>546</v>
      </c>
      <c r="C533" s="11" t="s">
        <v>130</v>
      </c>
      <c r="D533" s="11" t="s">
        <v>122</v>
      </c>
      <c r="E533" s="11" t="s">
        <v>27</v>
      </c>
      <c r="F533" s="11" t="s">
        <v>166</v>
      </c>
      <c r="G533" s="8">
        <v>325.7</v>
      </c>
      <c r="H533" s="8"/>
      <c r="I533" s="8">
        <v>400</v>
      </c>
      <c r="J533" s="8"/>
    </row>
    <row r="534" spans="1:10" ht="48" customHeight="1">
      <c r="A534" s="33" t="s">
        <v>429</v>
      </c>
      <c r="B534" s="18">
        <v>546</v>
      </c>
      <c r="C534" s="11" t="s">
        <v>130</v>
      </c>
      <c r="D534" s="11" t="s">
        <v>122</v>
      </c>
      <c r="E534" s="11" t="s">
        <v>15</v>
      </c>
      <c r="F534" s="11"/>
      <c r="G534" s="8">
        <f>G535</f>
        <v>238.29999999999998</v>
      </c>
      <c r="H534" s="8">
        <f>H535</f>
        <v>197.60000000000002</v>
      </c>
      <c r="I534" s="8">
        <f>I535</f>
        <v>0</v>
      </c>
      <c r="J534" s="8">
        <f>J535</f>
        <v>0</v>
      </c>
    </row>
    <row r="535" spans="1:10" ht="84" customHeight="1">
      <c r="A535" s="33" t="s">
        <v>399</v>
      </c>
      <c r="B535" s="18">
        <v>546</v>
      </c>
      <c r="C535" s="11" t="s">
        <v>130</v>
      </c>
      <c r="D535" s="11" t="s">
        <v>122</v>
      </c>
      <c r="E535" s="11" t="s">
        <v>400</v>
      </c>
      <c r="F535" s="11"/>
      <c r="G535" s="8">
        <f>G536+G537</f>
        <v>238.29999999999998</v>
      </c>
      <c r="H535" s="8">
        <f>H536+H537</f>
        <v>197.60000000000002</v>
      </c>
      <c r="I535" s="8">
        <f>I536+I537</f>
        <v>0</v>
      </c>
      <c r="J535" s="8">
        <f>J536+J537</f>
        <v>0</v>
      </c>
    </row>
    <row r="536" spans="1:10" ht="37.5">
      <c r="A536" s="33" t="s">
        <v>162</v>
      </c>
      <c r="B536" s="18">
        <v>546</v>
      </c>
      <c r="C536" s="11" t="s">
        <v>130</v>
      </c>
      <c r="D536" s="11" t="s">
        <v>122</v>
      </c>
      <c r="E536" s="11" t="s">
        <v>401</v>
      </c>
      <c r="F536" s="11" t="s">
        <v>163</v>
      </c>
      <c r="G536" s="8">
        <v>205.7</v>
      </c>
      <c r="H536" s="8">
        <v>149.3</v>
      </c>
      <c r="I536" s="12"/>
      <c r="J536" s="12"/>
    </row>
    <row r="537" spans="1:10" ht="37.5">
      <c r="A537" s="33" t="s">
        <v>86</v>
      </c>
      <c r="B537" s="18">
        <v>546</v>
      </c>
      <c r="C537" s="11" t="s">
        <v>130</v>
      </c>
      <c r="D537" s="11" t="s">
        <v>122</v>
      </c>
      <c r="E537" s="11" t="s">
        <v>401</v>
      </c>
      <c r="F537" s="11" t="s">
        <v>166</v>
      </c>
      <c r="G537" s="8">
        <v>32.6</v>
      </c>
      <c r="H537" s="8">
        <v>48.3</v>
      </c>
      <c r="I537" s="12"/>
      <c r="J537" s="12"/>
    </row>
    <row r="538" spans="1:10" ht="18.75">
      <c r="A538" s="33" t="s">
        <v>124</v>
      </c>
      <c r="B538" s="18">
        <v>546</v>
      </c>
      <c r="C538" s="11" t="s">
        <v>123</v>
      </c>
      <c r="D538" s="11" t="s">
        <v>363</v>
      </c>
      <c r="E538" s="11"/>
      <c r="F538" s="11"/>
      <c r="G538" s="8">
        <f>G539+G549</f>
        <v>108955.4</v>
      </c>
      <c r="H538" s="8" t="e">
        <f>H539+H549</f>
        <v>#REF!</v>
      </c>
      <c r="I538" s="8" t="e">
        <f>I539+I549</f>
        <v>#REF!</v>
      </c>
      <c r="J538" s="8" t="e">
        <f>J539+J549</f>
        <v>#REF!</v>
      </c>
    </row>
    <row r="539" spans="1:10" ht="18.75">
      <c r="A539" s="33" t="s">
        <v>103</v>
      </c>
      <c r="B539" s="18">
        <v>546</v>
      </c>
      <c r="C539" s="11" t="s">
        <v>123</v>
      </c>
      <c r="D539" s="11" t="s">
        <v>123</v>
      </c>
      <c r="E539" s="11"/>
      <c r="F539" s="11"/>
      <c r="G539" s="8">
        <f>G540</f>
        <v>4758.200000000001</v>
      </c>
      <c r="H539" s="8" t="e">
        <f>H540+#REF!+#REF!</f>
        <v>#REF!</v>
      </c>
      <c r="I539" s="8" t="e">
        <f>I540+#REF!+#REF!</f>
        <v>#REF!</v>
      </c>
      <c r="J539" s="8" t="e">
        <f>J540+#REF!+#REF!</f>
        <v>#REF!</v>
      </c>
    </row>
    <row r="540" spans="1:10" ht="37.5">
      <c r="A540" s="33" t="s">
        <v>479</v>
      </c>
      <c r="B540" s="18">
        <v>546</v>
      </c>
      <c r="C540" s="11" t="s">
        <v>123</v>
      </c>
      <c r="D540" s="11" t="s">
        <v>123</v>
      </c>
      <c r="E540" s="11" t="s">
        <v>9</v>
      </c>
      <c r="F540" s="11"/>
      <c r="G540" s="8">
        <f>G541</f>
        <v>4758.200000000001</v>
      </c>
      <c r="H540" s="8">
        <f aca="true" t="shared" si="58" ref="H540:J541">H541</f>
        <v>2000</v>
      </c>
      <c r="I540" s="8">
        <f t="shared" si="58"/>
        <v>2452</v>
      </c>
      <c r="J540" s="8">
        <f t="shared" si="58"/>
        <v>0</v>
      </c>
    </row>
    <row r="541" spans="1:10" ht="37.5">
      <c r="A541" s="33" t="s">
        <v>485</v>
      </c>
      <c r="B541" s="18">
        <v>546</v>
      </c>
      <c r="C541" s="11" t="s">
        <v>123</v>
      </c>
      <c r="D541" s="11" t="s">
        <v>123</v>
      </c>
      <c r="E541" s="11" t="s">
        <v>10</v>
      </c>
      <c r="F541" s="11"/>
      <c r="G541" s="8">
        <f>G542</f>
        <v>4758.200000000001</v>
      </c>
      <c r="H541" s="8">
        <f t="shared" si="58"/>
        <v>2000</v>
      </c>
      <c r="I541" s="8">
        <f t="shared" si="58"/>
        <v>2452</v>
      </c>
      <c r="J541" s="8">
        <f t="shared" si="58"/>
        <v>0</v>
      </c>
    </row>
    <row r="542" spans="1:10" ht="37.5">
      <c r="A542" s="33" t="s">
        <v>332</v>
      </c>
      <c r="B542" s="18">
        <v>546</v>
      </c>
      <c r="C542" s="11" t="s">
        <v>123</v>
      </c>
      <c r="D542" s="11" t="s">
        <v>123</v>
      </c>
      <c r="E542" s="11" t="s">
        <v>11</v>
      </c>
      <c r="F542" s="11"/>
      <c r="G542" s="8">
        <f>G543+G545+G547</f>
        <v>4758.200000000001</v>
      </c>
      <c r="H542" s="8">
        <f>H543+H547+H545</f>
        <v>2000</v>
      </c>
      <c r="I542" s="8">
        <f>I543+I547+I545</f>
        <v>2452</v>
      </c>
      <c r="J542" s="8">
        <f>J543+J547+J545</f>
        <v>0</v>
      </c>
    </row>
    <row r="543" spans="1:10" ht="37.5">
      <c r="A543" s="33" t="s">
        <v>331</v>
      </c>
      <c r="B543" s="18">
        <v>546</v>
      </c>
      <c r="C543" s="11" t="s">
        <v>123</v>
      </c>
      <c r="D543" s="11" t="s">
        <v>123</v>
      </c>
      <c r="E543" s="11" t="s">
        <v>83</v>
      </c>
      <c r="F543" s="11"/>
      <c r="G543" s="8">
        <f>G544</f>
        <v>1692.4</v>
      </c>
      <c r="H543" s="8">
        <f>H544</f>
        <v>0</v>
      </c>
      <c r="I543" s="8">
        <f>I544</f>
        <v>1781.3</v>
      </c>
      <c r="J543" s="8">
        <f>J544</f>
        <v>0</v>
      </c>
    </row>
    <row r="544" spans="1:10" ht="18.75">
      <c r="A544" s="33" t="s">
        <v>177</v>
      </c>
      <c r="B544" s="18">
        <v>546</v>
      </c>
      <c r="C544" s="11" t="s">
        <v>123</v>
      </c>
      <c r="D544" s="11" t="s">
        <v>123</v>
      </c>
      <c r="E544" s="11" t="s">
        <v>83</v>
      </c>
      <c r="F544" s="11" t="s">
        <v>176</v>
      </c>
      <c r="G544" s="8">
        <v>1692.4</v>
      </c>
      <c r="H544" s="12"/>
      <c r="I544" s="12">
        <v>1781.3</v>
      </c>
      <c r="J544" s="12"/>
    </row>
    <row r="545" spans="1:10" ht="56.25">
      <c r="A545" s="33" t="s">
        <v>411</v>
      </c>
      <c r="B545" s="18">
        <v>546</v>
      </c>
      <c r="C545" s="11" t="s">
        <v>123</v>
      </c>
      <c r="D545" s="11" t="s">
        <v>123</v>
      </c>
      <c r="E545" s="11" t="s">
        <v>413</v>
      </c>
      <c r="F545" s="11"/>
      <c r="G545" s="8">
        <f>G546</f>
        <v>1003.9</v>
      </c>
      <c r="H545" s="8">
        <f>H546</f>
        <v>0</v>
      </c>
      <c r="I545" s="8">
        <f>I546</f>
        <v>629.9</v>
      </c>
      <c r="J545" s="8">
        <f>J546</f>
        <v>0</v>
      </c>
    </row>
    <row r="546" spans="1:10" ht="18.75">
      <c r="A546" s="33" t="s">
        <v>177</v>
      </c>
      <c r="B546" s="18">
        <v>546</v>
      </c>
      <c r="C546" s="11" t="s">
        <v>123</v>
      </c>
      <c r="D546" s="11" t="s">
        <v>123</v>
      </c>
      <c r="E546" s="11" t="s">
        <v>413</v>
      </c>
      <c r="F546" s="11" t="s">
        <v>176</v>
      </c>
      <c r="G546" s="8">
        <v>1003.9</v>
      </c>
      <c r="H546" s="12"/>
      <c r="I546" s="12">
        <v>629.9</v>
      </c>
      <c r="J546" s="12"/>
    </row>
    <row r="547" spans="1:10" ht="101.25" customHeight="1">
      <c r="A547" s="33" t="s">
        <v>459</v>
      </c>
      <c r="B547" s="18">
        <v>546</v>
      </c>
      <c r="C547" s="11" t="s">
        <v>123</v>
      </c>
      <c r="D547" s="11" t="s">
        <v>123</v>
      </c>
      <c r="E547" s="11" t="s">
        <v>64</v>
      </c>
      <c r="F547" s="11"/>
      <c r="G547" s="8">
        <f>G548</f>
        <v>2061.9</v>
      </c>
      <c r="H547" s="8">
        <f>H548</f>
        <v>2000</v>
      </c>
      <c r="I547" s="8">
        <f>I548</f>
        <v>40.8</v>
      </c>
      <c r="J547" s="8">
        <f>J548</f>
        <v>0</v>
      </c>
    </row>
    <row r="548" spans="1:10" ht="18.75">
      <c r="A548" s="33" t="s">
        <v>177</v>
      </c>
      <c r="B548" s="18">
        <v>546</v>
      </c>
      <c r="C548" s="11" t="s">
        <v>123</v>
      </c>
      <c r="D548" s="11" t="s">
        <v>123</v>
      </c>
      <c r="E548" s="11" t="s">
        <v>64</v>
      </c>
      <c r="F548" s="11" t="s">
        <v>176</v>
      </c>
      <c r="G548" s="8">
        <v>2061.9</v>
      </c>
      <c r="H548" s="12">
        <v>2000</v>
      </c>
      <c r="I548" s="12">
        <v>40.8</v>
      </c>
      <c r="J548" s="12"/>
    </row>
    <row r="549" spans="1:10" ht="18.75">
      <c r="A549" s="33" t="s">
        <v>145</v>
      </c>
      <c r="B549" s="18">
        <v>546</v>
      </c>
      <c r="C549" s="11" t="s">
        <v>123</v>
      </c>
      <c r="D549" s="11" t="s">
        <v>119</v>
      </c>
      <c r="E549" s="11"/>
      <c r="F549" s="11"/>
      <c r="G549" s="8">
        <f>G550</f>
        <v>104197.2</v>
      </c>
      <c r="H549" s="8" t="e">
        <f>H550</f>
        <v>#REF!</v>
      </c>
      <c r="I549" s="8" t="e">
        <f>I550</f>
        <v>#REF!</v>
      </c>
      <c r="J549" s="8" t="e">
        <f>J550</f>
        <v>#REF!</v>
      </c>
    </row>
    <row r="550" spans="1:10" ht="37.5">
      <c r="A550" s="33" t="s">
        <v>454</v>
      </c>
      <c r="B550" s="18">
        <v>546</v>
      </c>
      <c r="C550" s="11" t="s">
        <v>123</v>
      </c>
      <c r="D550" s="11" t="s">
        <v>119</v>
      </c>
      <c r="E550" s="18" t="s">
        <v>269</v>
      </c>
      <c r="F550" s="11"/>
      <c r="G550" s="8">
        <f>G551+G561</f>
        <v>104197.2</v>
      </c>
      <c r="H550" s="8" t="e">
        <f>H551+H561</f>
        <v>#REF!</v>
      </c>
      <c r="I550" s="8" t="e">
        <f>I551+I561</f>
        <v>#REF!</v>
      </c>
      <c r="J550" s="8" t="e">
        <f>J551+J561</f>
        <v>#REF!</v>
      </c>
    </row>
    <row r="551" spans="1:10" ht="22.5" customHeight="1">
      <c r="A551" s="20" t="s">
        <v>18</v>
      </c>
      <c r="B551" s="18">
        <v>546</v>
      </c>
      <c r="C551" s="11" t="s">
        <v>123</v>
      </c>
      <c r="D551" s="11" t="s">
        <v>119</v>
      </c>
      <c r="E551" s="18" t="s">
        <v>270</v>
      </c>
      <c r="F551" s="11"/>
      <c r="G551" s="8">
        <f>G555+G552</f>
        <v>65496</v>
      </c>
      <c r="H551" s="8" t="e">
        <f>H555+H552</f>
        <v>#REF!</v>
      </c>
      <c r="I551" s="8" t="e">
        <f>I555+I552</f>
        <v>#REF!</v>
      </c>
      <c r="J551" s="8" t="e">
        <f>J555+J552</f>
        <v>#REF!</v>
      </c>
    </row>
    <row r="552" spans="1:10" ht="57" customHeight="1">
      <c r="A552" s="33" t="s">
        <v>329</v>
      </c>
      <c r="B552" s="18">
        <v>546</v>
      </c>
      <c r="C552" s="11" t="s">
        <v>123</v>
      </c>
      <c r="D552" s="11" t="s">
        <v>119</v>
      </c>
      <c r="E552" s="18" t="s">
        <v>274</v>
      </c>
      <c r="F552" s="11"/>
      <c r="G552" s="8">
        <f aca="true" t="shared" si="59" ref="G552:J553">G553</f>
        <v>36</v>
      </c>
      <c r="H552" s="8">
        <f t="shared" si="59"/>
        <v>0</v>
      </c>
      <c r="I552" s="8">
        <f t="shared" si="59"/>
        <v>36</v>
      </c>
      <c r="J552" s="8">
        <f t="shared" si="59"/>
        <v>0</v>
      </c>
    </row>
    <row r="553" spans="1:10" ht="45" customHeight="1">
      <c r="A553" s="33" t="s">
        <v>405</v>
      </c>
      <c r="B553" s="18">
        <v>546</v>
      </c>
      <c r="C553" s="11" t="s">
        <v>123</v>
      </c>
      <c r="D553" s="11" t="s">
        <v>119</v>
      </c>
      <c r="E553" s="18" t="s">
        <v>404</v>
      </c>
      <c r="F553" s="11"/>
      <c r="G553" s="8">
        <f t="shared" si="59"/>
        <v>36</v>
      </c>
      <c r="H553" s="8">
        <f t="shared" si="59"/>
        <v>0</v>
      </c>
      <c r="I553" s="8">
        <f t="shared" si="59"/>
        <v>36</v>
      </c>
      <c r="J553" s="8">
        <f t="shared" si="59"/>
        <v>0</v>
      </c>
    </row>
    <row r="554" spans="1:10" ht="36.75" customHeight="1">
      <c r="A554" s="33" t="s">
        <v>206</v>
      </c>
      <c r="B554" s="18">
        <v>546</v>
      </c>
      <c r="C554" s="11" t="s">
        <v>123</v>
      </c>
      <c r="D554" s="11" t="s">
        <v>119</v>
      </c>
      <c r="E554" s="18" t="s">
        <v>403</v>
      </c>
      <c r="F554" s="11" t="s">
        <v>205</v>
      </c>
      <c r="G554" s="8">
        <v>36</v>
      </c>
      <c r="H554" s="8"/>
      <c r="I554" s="8">
        <v>36</v>
      </c>
      <c r="J554" s="8"/>
    </row>
    <row r="555" spans="1:10" ht="63" customHeight="1">
      <c r="A555" s="33" t="s">
        <v>386</v>
      </c>
      <c r="B555" s="18">
        <v>546</v>
      </c>
      <c r="C555" s="11" t="s">
        <v>123</v>
      </c>
      <c r="D555" s="11" t="s">
        <v>119</v>
      </c>
      <c r="E555" s="18" t="s">
        <v>385</v>
      </c>
      <c r="F555" s="11"/>
      <c r="G555" s="8">
        <f>G556+G559</f>
        <v>65460</v>
      </c>
      <c r="H555" s="8" t="e">
        <f>H556+H559+#REF!</f>
        <v>#REF!</v>
      </c>
      <c r="I555" s="8" t="e">
        <f>I556+I559+#REF!</f>
        <v>#REF!</v>
      </c>
      <c r="J555" s="8" t="e">
        <f>J556+J559+#REF!</f>
        <v>#REF!</v>
      </c>
    </row>
    <row r="556" spans="1:10" ht="63" customHeight="1">
      <c r="A556" s="66" t="s">
        <v>606</v>
      </c>
      <c r="B556" s="18">
        <v>546</v>
      </c>
      <c r="C556" s="11" t="s">
        <v>123</v>
      </c>
      <c r="D556" s="11" t="s">
        <v>119</v>
      </c>
      <c r="E556" s="18" t="s">
        <v>509</v>
      </c>
      <c r="F556" s="11"/>
      <c r="G556" s="8">
        <f>G557+G558</f>
        <v>460.7</v>
      </c>
      <c r="H556" s="8">
        <f>H557</f>
        <v>0</v>
      </c>
      <c r="I556" s="8">
        <f>I557</f>
        <v>0</v>
      </c>
      <c r="J556" s="8">
        <f>J557</f>
        <v>0</v>
      </c>
    </row>
    <row r="557" spans="1:10" ht="37.5">
      <c r="A557" s="33" t="s">
        <v>86</v>
      </c>
      <c r="B557" s="18">
        <v>546</v>
      </c>
      <c r="C557" s="11" t="s">
        <v>123</v>
      </c>
      <c r="D557" s="11" t="s">
        <v>119</v>
      </c>
      <c r="E557" s="18" t="s">
        <v>509</v>
      </c>
      <c r="F557" s="11" t="s">
        <v>166</v>
      </c>
      <c r="G557" s="8">
        <v>313</v>
      </c>
      <c r="H557" s="8"/>
      <c r="I557" s="8"/>
      <c r="J557" s="8"/>
    </row>
    <row r="558" spans="1:10" ht="18.75">
      <c r="A558" s="33" t="s">
        <v>147</v>
      </c>
      <c r="B558" s="18">
        <v>546</v>
      </c>
      <c r="C558" s="11" t="s">
        <v>123</v>
      </c>
      <c r="D558" s="11" t="s">
        <v>119</v>
      </c>
      <c r="E558" s="18" t="s">
        <v>509</v>
      </c>
      <c r="F558" s="11" t="s">
        <v>171</v>
      </c>
      <c r="G558" s="8">
        <v>147.7</v>
      </c>
      <c r="H558" s="8"/>
      <c r="I558" s="8"/>
      <c r="J558" s="8"/>
    </row>
    <row r="559" spans="1:10" ht="43.5" customHeight="1">
      <c r="A559" s="33" t="s">
        <v>472</v>
      </c>
      <c r="B559" s="18">
        <v>546</v>
      </c>
      <c r="C559" s="11" t="s">
        <v>123</v>
      </c>
      <c r="D559" s="11" t="s">
        <v>119</v>
      </c>
      <c r="E559" s="11" t="s">
        <v>490</v>
      </c>
      <c r="F559" s="11"/>
      <c r="G559" s="8">
        <f>G560</f>
        <v>64999.3</v>
      </c>
      <c r="H559" s="8">
        <f>H560</f>
        <v>0</v>
      </c>
      <c r="I559" s="8">
        <f>I560</f>
        <v>0</v>
      </c>
      <c r="J559" s="8">
        <f>J560</f>
        <v>0</v>
      </c>
    </row>
    <row r="560" spans="1:10" ht="18.75">
      <c r="A560" s="33" t="s">
        <v>147</v>
      </c>
      <c r="B560" s="18">
        <v>546</v>
      </c>
      <c r="C560" s="11" t="s">
        <v>123</v>
      </c>
      <c r="D560" s="11" t="s">
        <v>119</v>
      </c>
      <c r="E560" s="11" t="s">
        <v>490</v>
      </c>
      <c r="F560" s="11" t="s">
        <v>171</v>
      </c>
      <c r="G560" s="8">
        <v>64999.3</v>
      </c>
      <c r="H560" s="8"/>
      <c r="I560" s="8"/>
      <c r="J560" s="8"/>
    </row>
    <row r="561" spans="1:10" ht="18.75">
      <c r="A561" s="39" t="s">
        <v>26</v>
      </c>
      <c r="B561" s="18">
        <v>546</v>
      </c>
      <c r="C561" s="11" t="s">
        <v>123</v>
      </c>
      <c r="D561" s="11" t="s">
        <v>119</v>
      </c>
      <c r="E561" s="11" t="s">
        <v>72</v>
      </c>
      <c r="F561" s="11"/>
      <c r="G561" s="8">
        <f>G562</f>
        <v>38701.2</v>
      </c>
      <c r="H561" s="8">
        <f>H562</f>
        <v>0</v>
      </c>
      <c r="I561" s="8">
        <f>I562</f>
        <v>42666.34</v>
      </c>
      <c r="J561" s="8">
        <f>J562</f>
        <v>0</v>
      </c>
    </row>
    <row r="562" spans="1:10" ht="117" customHeight="1">
      <c r="A562" s="33" t="s">
        <v>455</v>
      </c>
      <c r="B562" s="18">
        <v>546</v>
      </c>
      <c r="C562" s="11" t="s">
        <v>123</v>
      </c>
      <c r="D562" s="11" t="s">
        <v>119</v>
      </c>
      <c r="E562" s="11" t="s">
        <v>105</v>
      </c>
      <c r="F562" s="11"/>
      <c r="G562" s="8">
        <f>G563+G567</f>
        <v>38701.2</v>
      </c>
      <c r="H562" s="8">
        <f>H563+H567</f>
        <v>0</v>
      </c>
      <c r="I562" s="8">
        <f>I563+I567</f>
        <v>42666.34</v>
      </c>
      <c r="J562" s="8">
        <f>J563+J567</f>
        <v>0</v>
      </c>
    </row>
    <row r="563" spans="1:10" ht="18.75">
      <c r="A563" s="33" t="s">
        <v>356</v>
      </c>
      <c r="B563" s="18">
        <v>546</v>
      </c>
      <c r="C563" s="11" t="s">
        <v>123</v>
      </c>
      <c r="D563" s="11" t="s">
        <v>119</v>
      </c>
      <c r="E563" s="11" t="s">
        <v>357</v>
      </c>
      <c r="F563" s="11"/>
      <c r="G563" s="8">
        <f>G564+G565+G566</f>
        <v>19251.899999999998</v>
      </c>
      <c r="H563" s="8">
        <f>H564+H565+H566</f>
        <v>0</v>
      </c>
      <c r="I563" s="8">
        <f>I564+I565+I566</f>
        <v>27608.84</v>
      </c>
      <c r="J563" s="8">
        <f>J564+J565+J566</f>
        <v>0</v>
      </c>
    </row>
    <row r="564" spans="1:10" ht="20.25">
      <c r="A564" s="33" t="s">
        <v>168</v>
      </c>
      <c r="B564" s="18">
        <v>546</v>
      </c>
      <c r="C564" s="11" t="s">
        <v>123</v>
      </c>
      <c r="D564" s="11" t="s">
        <v>119</v>
      </c>
      <c r="E564" s="11" t="s">
        <v>357</v>
      </c>
      <c r="F564" s="11" t="s">
        <v>144</v>
      </c>
      <c r="G564" s="58">
        <v>17188</v>
      </c>
      <c r="H564" s="24"/>
      <c r="I564" s="8">
        <v>25936</v>
      </c>
      <c r="J564" s="24"/>
    </row>
    <row r="565" spans="1:10" ht="37.5">
      <c r="A565" s="33" t="s">
        <v>86</v>
      </c>
      <c r="B565" s="18">
        <v>546</v>
      </c>
      <c r="C565" s="11" t="s">
        <v>123</v>
      </c>
      <c r="D565" s="11" t="s">
        <v>119</v>
      </c>
      <c r="E565" s="11" t="s">
        <v>357</v>
      </c>
      <c r="F565" s="11" t="s">
        <v>166</v>
      </c>
      <c r="G565" s="8">
        <v>2050.1</v>
      </c>
      <c r="H565" s="12"/>
      <c r="I565" s="8">
        <v>1659.74</v>
      </c>
      <c r="J565" s="12"/>
    </row>
    <row r="566" spans="1:10" ht="18.75">
      <c r="A566" s="33" t="s">
        <v>164</v>
      </c>
      <c r="B566" s="18">
        <v>546</v>
      </c>
      <c r="C566" s="11" t="s">
        <v>123</v>
      </c>
      <c r="D566" s="11" t="s">
        <v>119</v>
      </c>
      <c r="E566" s="11" t="s">
        <v>357</v>
      </c>
      <c r="F566" s="11" t="s">
        <v>165</v>
      </c>
      <c r="G566" s="8">
        <v>13.8</v>
      </c>
      <c r="H566" s="12"/>
      <c r="I566" s="8">
        <v>13.1</v>
      </c>
      <c r="J566" s="12"/>
    </row>
    <row r="567" spans="1:10" ht="56.25">
      <c r="A567" s="33" t="s">
        <v>411</v>
      </c>
      <c r="B567" s="18">
        <v>546</v>
      </c>
      <c r="C567" s="11" t="s">
        <v>123</v>
      </c>
      <c r="D567" s="11" t="s">
        <v>119</v>
      </c>
      <c r="E567" s="11" t="s">
        <v>414</v>
      </c>
      <c r="F567" s="11"/>
      <c r="G567" s="8">
        <f>G568</f>
        <v>19449.3</v>
      </c>
      <c r="H567" s="8">
        <f>H568</f>
        <v>0</v>
      </c>
      <c r="I567" s="8">
        <f>I568</f>
        <v>15057.5</v>
      </c>
      <c r="J567" s="8">
        <f>J568</f>
        <v>0</v>
      </c>
    </row>
    <row r="568" spans="1:10" ht="18.75">
      <c r="A568" s="33" t="s">
        <v>168</v>
      </c>
      <c r="B568" s="18">
        <v>546</v>
      </c>
      <c r="C568" s="11" t="s">
        <v>123</v>
      </c>
      <c r="D568" s="11" t="s">
        <v>119</v>
      </c>
      <c r="E568" s="11" t="s">
        <v>414</v>
      </c>
      <c r="F568" s="11" t="s">
        <v>144</v>
      </c>
      <c r="G568" s="8">
        <v>19449.3</v>
      </c>
      <c r="H568" s="24"/>
      <c r="I568" s="24">
        <v>15057.5</v>
      </c>
      <c r="J568" s="24"/>
    </row>
    <row r="569" spans="1:10" ht="18.75">
      <c r="A569" s="33" t="s">
        <v>362</v>
      </c>
      <c r="B569" s="18">
        <v>546</v>
      </c>
      <c r="C569" s="11" t="s">
        <v>127</v>
      </c>
      <c r="D569" s="11" t="s">
        <v>363</v>
      </c>
      <c r="E569" s="11"/>
      <c r="F569" s="11"/>
      <c r="G569" s="8">
        <f aca="true" t="shared" si="60" ref="G569:J572">G570</f>
        <v>2556.1</v>
      </c>
      <c r="H569" s="8">
        <f t="shared" si="60"/>
        <v>0</v>
      </c>
      <c r="I569" s="8">
        <f t="shared" si="60"/>
        <v>2267</v>
      </c>
      <c r="J569" s="8">
        <f t="shared" si="60"/>
        <v>0</v>
      </c>
    </row>
    <row r="570" spans="1:10" ht="18.75">
      <c r="A570" s="33" t="s">
        <v>153</v>
      </c>
      <c r="B570" s="18">
        <v>546</v>
      </c>
      <c r="C570" s="11" t="s">
        <v>127</v>
      </c>
      <c r="D570" s="11" t="s">
        <v>116</v>
      </c>
      <c r="E570" s="11"/>
      <c r="F570" s="11"/>
      <c r="G570" s="8">
        <f t="shared" si="60"/>
        <v>2556.1</v>
      </c>
      <c r="H570" s="8">
        <f t="shared" si="60"/>
        <v>0</v>
      </c>
      <c r="I570" s="8">
        <f t="shared" si="60"/>
        <v>2267</v>
      </c>
      <c r="J570" s="8">
        <f t="shared" si="60"/>
        <v>0</v>
      </c>
    </row>
    <row r="571" spans="1:10" ht="37.5">
      <c r="A571" s="33" t="s">
        <v>609</v>
      </c>
      <c r="B571" s="18">
        <v>546</v>
      </c>
      <c r="C571" s="11" t="s">
        <v>127</v>
      </c>
      <c r="D571" s="11" t="s">
        <v>116</v>
      </c>
      <c r="E571" s="11" t="s">
        <v>249</v>
      </c>
      <c r="F571" s="11"/>
      <c r="G571" s="8">
        <f t="shared" si="60"/>
        <v>2556.1</v>
      </c>
      <c r="H571" s="8">
        <f t="shared" si="60"/>
        <v>0</v>
      </c>
      <c r="I571" s="8">
        <f t="shared" si="60"/>
        <v>2267</v>
      </c>
      <c r="J571" s="8">
        <f t="shared" si="60"/>
        <v>0</v>
      </c>
    </row>
    <row r="572" spans="1:10" ht="37.5">
      <c r="A572" s="33" t="s">
        <v>209</v>
      </c>
      <c r="B572" s="18">
        <v>546</v>
      </c>
      <c r="C572" s="11" t="s">
        <v>127</v>
      </c>
      <c r="D572" s="11" t="s">
        <v>116</v>
      </c>
      <c r="E572" s="11" t="s">
        <v>339</v>
      </c>
      <c r="F572" s="11"/>
      <c r="G572" s="8">
        <f t="shared" si="60"/>
        <v>2556.1</v>
      </c>
      <c r="H572" s="8">
        <f t="shared" si="60"/>
        <v>0</v>
      </c>
      <c r="I572" s="8">
        <f t="shared" si="60"/>
        <v>2267</v>
      </c>
      <c r="J572" s="8">
        <f t="shared" si="60"/>
        <v>0</v>
      </c>
    </row>
    <row r="573" spans="1:10" ht="44.25" customHeight="1">
      <c r="A573" s="33" t="s">
        <v>359</v>
      </c>
      <c r="B573" s="18">
        <v>546</v>
      </c>
      <c r="C573" s="11" t="s">
        <v>127</v>
      </c>
      <c r="D573" s="11" t="s">
        <v>116</v>
      </c>
      <c r="E573" s="11" t="s">
        <v>358</v>
      </c>
      <c r="F573" s="11"/>
      <c r="G573" s="8">
        <f>G574+G576</f>
        <v>2556.1</v>
      </c>
      <c r="H573" s="8">
        <f>H574+H576</f>
        <v>0</v>
      </c>
      <c r="I573" s="8">
        <f>I574+I576</f>
        <v>2267</v>
      </c>
      <c r="J573" s="8">
        <f>J574+J576</f>
        <v>0</v>
      </c>
    </row>
    <row r="574" spans="1:10" ht="18.75">
      <c r="A574" s="33" t="s">
        <v>356</v>
      </c>
      <c r="B574" s="18">
        <v>546</v>
      </c>
      <c r="C574" s="11" t="s">
        <v>127</v>
      </c>
      <c r="D574" s="11" t="s">
        <v>116</v>
      </c>
      <c r="E574" s="11" t="s">
        <v>360</v>
      </c>
      <c r="F574" s="11"/>
      <c r="G574" s="8">
        <f>G575</f>
        <v>1375.8</v>
      </c>
      <c r="H574" s="8">
        <f>H575</f>
        <v>0</v>
      </c>
      <c r="I574" s="8">
        <f>I575</f>
        <v>1306.2</v>
      </c>
      <c r="J574" s="8">
        <f>J575</f>
        <v>0</v>
      </c>
    </row>
    <row r="575" spans="1:10" ht="18.75">
      <c r="A575" s="33" t="s">
        <v>168</v>
      </c>
      <c r="B575" s="18">
        <v>546</v>
      </c>
      <c r="C575" s="11" t="s">
        <v>127</v>
      </c>
      <c r="D575" s="11" t="s">
        <v>116</v>
      </c>
      <c r="E575" s="11" t="s">
        <v>360</v>
      </c>
      <c r="F575" s="11" t="s">
        <v>144</v>
      </c>
      <c r="G575" s="8">
        <v>1375.8</v>
      </c>
      <c r="H575" s="12"/>
      <c r="I575" s="12">
        <v>1306.2</v>
      </c>
      <c r="J575" s="12"/>
    </row>
    <row r="576" spans="1:10" ht="56.25">
      <c r="A576" s="33" t="s">
        <v>411</v>
      </c>
      <c r="B576" s="18">
        <v>546</v>
      </c>
      <c r="C576" s="11" t="s">
        <v>127</v>
      </c>
      <c r="D576" s="11" t="s">
        <v>116</v>
      </c>
      <c r="E576" s="11" t="s">
        <v>420</v>
      </c>
      <c r="F576" s="11"/>
      <c r="G576" s="8">
        <f>G577</f>
        <v>1180.3</v>
      </c>
      <c r="H576" s="8">
        <f>H577</f>
        <v>0</v>
      </c>
      <c r="I576" s="8">
        <f>I577</f>
        <v>960.8</v>
      </c>
      <c r="J576" s="8">
        <f>J577</f>
        <v>0</v>
      </c>
    </row>
    <row r="577" spans="1:10" ht="18.75">
      <c r="A577" s="33" t="s">
        <v>168</v>
      </c>
      <c r="B577" s="18">
        <v>546</v>
      </c>
      <c r="C577" s="11" t="s">
        <v>127</v>
      </c>
      <c r="D577" s="11" t="s">
        <v>116</v>
      </c>
      <c r="E577" s="11" t="s">
        <v>420</v>
      </c>
      <c r="F577" s="11" t="s">
        <v>144</v>
      </c>
      <c r="G577" s="8">
        <v>1180.3</v>
      </c>
      <c r="H577" s="12"/>
      <c r="I577" s="12">
        <v>960.8</v>
      </c>
      <c r="J577" s="12"/>
    </row>
    <row r="578" spans="1:10" ht="18.75">
      <c r="A578" s="33" t="s">
        <v>143</v>
      </c>
      <c r="B578" s="18">
        <v>546</v>
      </c>
      <c r="C578" s="11" t="s">
        <v>119</v>
      </c>
      <c r="D578" s="11" t="s">
        <v>363</v>
      </c>
      <c r="E578" s="11"/>
      <c r="F578" s="11"/>
      <c r="G578" s="8">
        <f>G579</f>
        <v>133.2</v>
      </c>
      <c r="H578" s="8" t="e">
        <f>#REF!+H579</f>
        <v>#REF!</v>
      </c>
      <c r="I578" s="8" t="e">
        <f>#REF!+I579</f>
        <v>#REF!</v>
      </c>
      <c r="J578" s="8" t="e">
        <f>#REF!+J579</f>
        <v>#REF!</v>
      </c>
    </row>
    <row r="579" spans="1:10" ht="18.75">
      <c r="A579" s="33" t="s">
        <v>213</v>
      </c>
      <c r="B579" s="18">
        <v>546</v>
      </c>
      <c r="C579" s="11" t="s">
        <v>119</v>
      </c>
      <c r="D579" s="11" t="s">
        <v>119</v>
      </c>
      <c r="E579" s="11"/>
      <c r="F579" s="11"/>
      <c r="G579" s="8">
        <f>G580</f>
        <v>133.2</v>
      </c>
      <c r="H579" s="8" t="e">
        <f>H580</f>
        <v>#REF!</v>
      </c>
      <c r="I579" s="8" t="e">
        <f>I580</f>
        <v>#REF!</v>
      </c>
      <c r="J579" s="8" t="e">
        <f>J580</f>
        <v>#REF!</v>
      </c>
    </row>
    <row r="580" spans="1:10" ht="46.5" customHeight="1">
      <c r="A580" s="33" t="s">
        <v>462</v>
      </c>
      <c r="B580" s="18">
        <v>546</v>
      </c>
      <c r="C580" s="11" t="s">
        <v>119</v>
      </c>
      <c r="D580" s="11" t="s">
        <v>119</v>
      </c>
      <c r="E580" s="11" t="s">
        <v>261</v>
      </c>
      <c r="F580" s="11"/>
      <c r="G580" s="8">
        <f>G581</f>
        <v>133.2</v>
      </c>
      <c r="H580" s="8" t="e">
        <f aca="true" t="shared" si="61" ref="H580:J581">H581</f>
        <v>#REF!</v>
      </c>
      <c r="I580" s="8" t="e">
        <f t="shared" si="61"/>
        <v>#REF!</v>
      </c>
      <c r="J580" s="8" t="e">
        <f t="shared" si="61"/>
        <v>#REF!</v>
      </c>
    </row>
    <row r="581" spans="1:10" ht="37.5">
      <c r="A581" s="33" t="s">
        <v>517</v>
      </c>
      <c r="B581" s="18">
        <v>546</v>
      </c>
      <c r="C581" s="11" t="s">
        <v>119</v>
      </c>
      <c r="D581" s="11" t="s">
        <v>119</v>
      </c>
      <c r="E581" s="11" t="s">
        <v>295</v>
      </c>
      <c r="F581" s="11"/>
      <c r="G581" s="8">
        <f>G582</f>
        <v>133.2</v>
      </c>
      <c r="H581" s="8" t="e">
        <f t="shared" si="61"/>
        <v>#REF!</v>
      </c>
      <c r="I581" s="8" t="e">
        <f t="shared" si="61"/>
        <v>#REF!</v>
      </c>
      <c r="J581" s="8" t="e">
        <f t="shared" si="61"/>
        <v>#REF!</v>
      </c>
    </row>
    <row r="582" spans="1:10" ht="18.75">
      <c r="A582" s="33" t="s">
        <v>212</v>
      </c>
      <c r="B582" s="18">
        <v>546</v>
      </c>
      <c r="C582" s="11" t="s">
        <v>119</v>
      </c>
      <c r="D582" s="11" t="s">
        <v>119</v>
      </c>
      <c r="E582" s="18" t="s">
        <v>296</v>
      </c>
      <c r="F582" s="11"/>
      <c r="G582" s="8">
        <f>G583+G584</f>
        <v>133.2</v>
      </c>
      <c r="H582" s="8" t="e">
        <f>#REF!+#REF!+H584+H583</f>
        <v>#REF!</v>
      </c>
      <c r="I582" s="8" t="e">
        <f>#REF!+#REF!+I584+I583</f>
        <v>#REF!</v>
      </c>
      <c r="J582" s="8" t="e">
        <f>#REF!+#REF!+J584+J583</f>
        <v>#REF!</v>
      </c>
    </row>
    <row r="583" spans="1:10" ht="37.5">
      <c r="A583" s="33" t="s">
        <v>206</v>
      </c>
      <c r="B583" s="18">
        <v>546</v>
      </c>
      <c r="C583" s="11" t="s">
        <v>119</v>
      </c>
      <c r="D583" s="11" t="s">
        <v>119</v>
      </c>
      <c r="E583" s="18" t="s">
        <v>296</v>
      </c>
      <c r="F583" s="11" t="s">
        <v>205</v>
      </c>
      <c r="G583" s="8">
        <v>114</v>
      </c>
      <c r="H583" s="12"/>
      <c r="I583" s="12">
        <v>108</v>
      </c>
      <c r="J583" s="12"/>
    </row>
    <row r="584" spans="1:10" ht="18.75">
      <c r="A584" s="33" t="s">
        <v>172</v>
      </c>
      <c r="B584" s="18">
        <v>546</v>
      </c>
      <c r="C584" s="11" t="s">
        <v>119</v>
      </c>
      <c r="D584" s="11" t="s">
        <v>119</v>
      </c>
      <c r="E584" s="18" t="s">
        <v>296</v>
      </c>
      <c r="F584" s="11" t="s">
        <v>170</v>
      </c>
      <c r="G584" s="8">
        <v>19.2</v>
      </c>
      <c r="H584" s="12"/>
      <c r="I584" s="12">
        <v>30</v>
      </c>
      <c r="J584" s="12"/>
    </row>
    <row r="585" spans="1:10" ht="18.75">
      <c r="A585" s="33" t="s">
        <v>131</v>
      </c>
      <c r="B585" s="18">
        <v>546</v>
      </c>
      <c r="C585" s="11" t="s">
        <v>120</v>
      </c>
      <c r="D585" s="11" t="s">
        <v>363</v>
      </c>
      <c r="E585" s="11"/>
      <c r="F585" s="11"/>
      <c r="G585" s="8">
        <f>G586+G593+G617</f>
        <v>23288.7</v>
      </c>
      <c r="H585" s="8">
        <f>H586+H593+H617</f>
        <v>15729.099999999999</v>
      </c>
      <c r="I585" s="8">
        <f>I586+I593+I617</f>
        <v>2964.1</v>
      </c>
      <c r="J585" s="8">
        <f>J586+J593+J617</f>
        <v>0</v>
      </c>
    </row>
    <row r="586" spans="1:10" ht="18.75">
      <c r="A586" s="33" t="s">
        <v>134</v>
      </c>
      <c r="B586" s="18">
        <v>546</v>
      </c>
      <c r="C586" s="11" t="s">
        <v>120</v>
      </c>
      <c r="D586" s="11" t="s">
        <v>115</v>
      </c>
      <c r="E586" s="11"/>
      <c r="F586" s="11"/>
      <c r="G586" s="8">
        <f>G588</f>
        <v>1676.5</v>
      </c>
      <c r="H586" s="8">
        <f>H588</f>
        <v>0</v>
      </c>
      <c r="I586" s="8">
        <f>I588</f>
        <v>1665</v>
      </c>
      <c r="J586" s="8">
        <f>J588</f>
        <v>0</v>
      </c>
    </row>
    <row r="587" spans="1:10" ht="37.5">
      <c r="A587" s="33" t="s">
        <v>479</v>
      </c>
      <c r="B587" s="18">
        <v>546</v>
      </c>
      <c r="C587" s="11" t="s">
        <v>120</v>
      </c>
      <c r="D587" s="11" t="s">
        <v>115</v>
      </c>
      <c r="E587" s="11" t="s">
        <v>9</v>
      </c>
      <c r="F587" s="11"/>
      <c r="G587" s="8">
        <f>G588</f>
        <v>1676.5</v>
      </c>
      <c r="H587" s="8">
        <f>H588</f>
        <v>0</v>
      </c>
      <c r="I587" s="8">
        <f>I588</f>
        <v>1665</v>
      </c>
      <c r="J587" s="8">
        <f>J588</f>
        <v>0</v>
      </c>
    </row>
    <row r="588" spans="1:10" ht="37.5">
      <c r="A588" s="33" t="s">
        <v>36</v>
      </c>
      <c r="B588" s="18">
        <v>546</v>
      </c>
      <c r="C588" s="11" t="s">
        <v>120</v>
      </c>
      <c r="D588" s="11" t="s">
        <v>115</v>
      </c>
      <c r="E588" s="11" t="s">
        <v>37</v>
      </c>
      <c r="F588" s="11"/>
      <c r="G588" s="8">
        <f>G590</f>
        <v>1676.5</v>
      </c>
      <c r="H588" s="8">
        <f>H590</f>
        <v>0</v>
      </c>
      <c r="I588" s="8">
        <f>I590</f>
        <v>1665</v>
      </c>
      <c r="J588" s="8">
        <f>J590</f>
        <v>0</v>
      </c>
    </row>
    <row r="589" spans="1:10" ht="18.75">
      <c r="A589" s="33" t="s">
        <v>87</v>
      </c>
      <c r="B589" s="18">
        <v>546</v>
      </c>
      <c r="C589" s="11" t="s">
        <v>120</v>
      </c>
      <c r="D589" s="11" t="s">
        <v>115</v>
      </c>
      <c r="E589" s="11" t="s">
        <v>40</v>
      </c>
      <c r="F589" s="11"/>
      <c r="G589" s="8">
        <f>G590</f>
        <v>1676.5</v>
      </c>
      <c r="H589" s="8">
        <f>H590</f>
        <v>0</v>
      </c>
      <c r="I589" s="8">
        <f>I590</f>
        <v>1665</v>
      </c>
      <c r="J589" s="8">
        <f>J590</f>
        <v>0</v>
      </c>
    </row>
    <row r="590" spans="1:10" ht="56.25">
      <c r="A590" s="33" t="s">
        <v>284</v>
      </c>
      <c r="B590" s="18">
        <v>546</v>
      </c>
      <c r="C590" s="11" t="s">
        <v>120</v>
      </c>
      <c r="D590" s="11" t="s">
        <v>115</v>
      </c>
      <c r="E590" s="11" t="s">
        <v>481</v>
      </c>
      <c r="F590" s="11"/>
      <c r="G590" s="8">
        <f>G592+G591</f>
        <v>1676.5</v>
      </c>
      <c r="H590" s="8">
        <f>H592+H591</f>
        <v>0</v>
      </c>
      <c r="I590" s="8">
        <f>I592+I591</f>
        <v>1665</v>
      </c>
      <c r="J590" s="8">
        <f>J592+J591</f>
        <v>0</v>
      </c>
    </row>
    <row r="591" spans="1:10" ht="37.5">
      <c r="A591" s="33" t="s">
        <v>86</v>
      </c>
      <c r="B591" s="18">
        <v>546</v>
      </c>
      <c r="C591" s="11" t="s">
        <v>120</v>
      </c>
      <c r="D591" s="11" t="s">
        <v>115</v>
      </c>
      <c r="E591" s="11" t="s">
        <v>481</v>
      </c>
      <c r="F591" s="11" t="s">
        <v>166</v>
      </c>
      <c r="G591" s="8">
        <v>5.4</v>
      </c>
      <c r="H591" s="12"/>
      <c r="I591" s="8">
        <v>8.4</v>
      </c>
      <c r="J591" s="12"/>
    </row>
    <row r="592" spans="1:10" ht="18.75">
      <c r="A592" s="33" t="s">
        <v>84</v>
      </c>
      <c r="B592" s="18">
        <v>546</v>
      </c>
      <c r="C592" s="11" t="s">
        <v>120</v>
      </c>
      <c r="D592" s="11" t="s">
        <v>115</v>
      </c>
      <c r="E592" s="11" t="s">
        <v>481</v>
      </c>
      <c r="F592" s="11" t="s">
        <v>194</v>
      </c>
      <c r="G592" s="8">
        <v>1671.1</v>
      </c>
      <c r="H592" s="12"/>
      <c r="I592" s="8">
        <v>1656.6</v>
      </c>
      <c r="J592" s="12"/>
    </row>
    <row r="593" spans="1:10" ht="18.75">
      <c r="A593" s="33" t="s">
        <v>132</v>
      </c>
      <c r="B593" s="18">
        <v>546</v>
      </c>
      <c r="C593" s="11" t="s">
        <v>120</v>
      </c>
      <c r="D593" s="11" t="s">
        <v>117</v>
      </c>
      <c r="E593" s="11"/>
      <c r="F593" s="11"/>
      <c r="G593" s="8">
        <f>G594+G610+G614</f>
        <v>21282.5</v>
      </c>
      <c r="H593" s="8">
        <f>H594+H610</f>
        <v>15729.099999999999</v>
      </c>
      <c r="I593" s="8">
        <f>I594+I610</f>
        <v>997.6</v>
      </c>
      <c r="J593" s="8">
        <f>J594+J610</f>
        <v>0</v>
      </c>
    </row>
    <row r="594" spans="1:10" ht="37.5">
      <c r="A594" s="33" t="s">
        <v>479</v>
      </c>
      <c r="B594" s="18">
        <v>546</v>
      </c>
      <c r="C594" s="11" t="s">
        <v>120</v>
      </c>
      <c r="D594" s="11" t="s">
        <v>117</v>
      </c>
      <c r="E594" s="11" t="s">
        <v>9</v>
      </c>
      <c r="F594" s="11"/>
      <c r="G594" s="8">
        <f>G595</f>
        <v>17775.6</v>
      </c>
      <c r="H594" s="8">
        <f>H595</f>
        <v>15729.099999999999</v>
      </c>
      <c r="I594" s="8">
        <f>I595</f>
        <v>997.6</v>
      </c>
      <c r="J594" s="8">
        <f>J595</f>
        <v>0</v>
      </c>
    </row>
    <row r="595" spans="1:10" ht="37.5">
      <c r="A595" s="33" t="s">
        <v>36</v>
      </c>
      <c r="B595" s="18">
        <v>546</v>
      </c>
      <c r="C595" s="11" t="s">
        <v>120</v>
      </c>
      <c r="D595" s="11" t="s">
        <v>117</v>
      </c>
      <c r="E595" s="11" t="s">
        <v>37</v>
      </c>
      <c r="F595" s="11"/>
      <c r="G595" s="8">
        <f>G596+G600+G607</f>
        <v>17775.6</v>
      </c>
      <c r="H595" s="8">
        <f>H596+H600+H607</f>
        <v>15729.099999999999</v>
      </c>
      <c r="I595" s="8">
        <f>I596+I600+I607</f>
        <v>997.6</v>
      </c>
      <c r="J595" s="8">
        <f>J596+J600+J607</f>
        <v>0</v>
      </c>
    </row>
    <row r="596" spans="1:10" ht="38.25" customHeight="1">
      <c r="A596" s="33" t="s">
        <v>24</v>
      </c>
      <c r="B596" s="18">
        <v>546</v>
      </c>
      <c r="C596" s="11" t="s">
        <v>120</v>
      </c>
      <c r="D596" s="11" t="s">
        <v>117</v>
      </c>
      <c r="E596" s="11" t="s">
        <v>39</v>
      </c>
      <c r="F596" s="11"/>
      <c r="G596" s="8">
        <f>G597</f>
        <v>307.2</v>
      </c>
      <c r="H596" s="8">
        <f>H597</f>
        <v>0</v>
      </c>
      <c r="I596" s="8">
        <f>I597</f>
        <v>256.1</v>
      </c>
      <c r="J596" s="8">
        <f>J597</f>
        <v>0</v>
      </c>
    </row>
    <row r="597" spans="1:10" ht="63.75" customHeight="1">
      <c r="A597" s="33" t="s">
        <v>315</v>
      </c>
      <c r="B597" s="18">
        <v>546</v>
      </c>
      <c r="C597" s="11" t="s">
        <v>120</v>
      </c>
      <c r="D597" s="11" t="s">
        <v>117</v>
      </c>
      <c r="E597" s="11" t="s">
        <v>38</v>
      </c>
      <c r="F597" s="11"/>
      <c r="G597" s="8">
        <f>G598+G599</f>
        <v>307.2</v>
      </c>
      <c r="H597" s="8">
        <f>H598+H599</f>
        <v>0</v>
      </c>
      <c r="I597" s="8">
        <f>I598+I599</f>
        <v>256.1</v>
      </c>
      <c r="J597" s="8">
        <f>J598+J599</f>
        <v>0</v>
      </c>
    </row>
    <row r="598" spans="1:10" ht="37.5">
      <c r="A598" s="33" t="s">
        <v>86</v>
      </c>
      <c r="B598" s="18">
        <v>546</v>
      </c>
      <c r="C598" s="18">
        <v>10</v>
      </c>
      <c r="D598" s="11" t="s">
        <v>117</v>
      </c>
      <c r="E598" s="11" t="s">
        <v>38</v>
      </c>
      <c r="F598" s="11" t="s">
        <v>166</v>
      </c>
      <c r="G598" s="8">
        <v>7.5</v>
      </c>
      <c r="H598" s="8"/>
      <c r="I598" s="8">
        <v>10</v>
      </c>
      <c r="J598" s="8"/>
    </row>
    <row r="599" spans="1:10" ht="37.5">
      <c r="A599" s="33" t="s">
        <v>206</v>
      </c>
      <c r="B599" s="18">
        <v>546</v>
      </c>
      <c r="C599" s="18">
        <v>10</v>
      </c>
      <c r="D599" s="11" t="s">
        <v>117</v>
      </c>
      <c r="E599" s="11" t="s">
        <v>38</v>
      </c>
      <c r="F599" s="11" t="s">
        <v>205</v>
      </c>
      <c r="G599" s="8">
        <v>299.7</v>
      </c>
      <c r="H599" s="8"/>
      <c r="I599" s="8">
        <v>246.1</v>
      </c>
      <c r="J599" s="8"/>
    </row>
    <row r="600" spans="1:10" ht="18.75">
      <c r="A600" s="33" t="s">
        <v>87</v>
      </c>
      <c r="B600" s="18">
        <v>546</v>
      </c>
      <c r="C600" s="18">
        <v>10</v>
      </c>
      <c r="D600" s="11" t="s">
        <v>117</v>
      </c>
      <c r="E600" s="11" t="s">
        <v>480</v>
      </c>
      <c r="F600" s="11"/>
      <c r="G600" s="8">
        <f>G601+G603+G605</f>
        <v>2500.6</v>
      </c>
      <c r="H600" s="8">
        <f>H601+H603</f>
        <v>761.3</v>
      </c>
      <c r="I600" s="8">
        <f>I601+I603</f>
        <v>741.5</v>
      </c>
      <c r="J600" s="8">
        <f>J601+J603</f>
        <v>0</v>
      </c>
    </row>
    <row r="601" spans="1:10" ht="37.5">
      <c r="A601" s="33" t="s">
        <v>285</v>
      </c>
      <c r="B601" s="18">
        <v>546</v>
      </c>
      <c r="C601" s="18">
        <v>10</v>
      </c>
      <c r="D601" s="11" t="s">
        <v>117</v>
      </c>
      <c r="E601" s="11" t="s">
        <v>482</v>
      </c>
      <c r="F601" s="11"/>
      <c r="G601" s="8">
        <f>G602</f>
        <v>112.7</v>
      </c>
      <c r="H601" s="8">
        <f>H602</f>
        <v>0</v>
      </c>
      <c r="I601" s="8">
        <f>I602</f>
        <v>165.6</v>
      </c>
      <c r="J601" s="8">
        <f>J602</f>
        <v>0</v>
      </c>
    </row>
    <row r="602" spans="1:10" ht="18.75">
      <c r="A602" s="33" t="s">
        <v>84</v>
      </c>
      <c r="B602" s="18">
        <v>546</v>
      </c>
      <c r="C602" s="18">
        <v>10</v>
      </c>
      <c r="D602" s="11" t="s">
        <v>117</v>
      </c>
      <c r="E602" s="11" t="s">
        <v>483</v>
      </c>
      <c r="F602" s="11" t="s">
        <v>194</v>
      </c>
      <c r="G602" s="8">
        <v>112.7</v>
      </c>
      <c r="H602" s="8"/>
      <c r="I602" s="8">
        <v>165.6</v>
      </c>
      <c r="J602" s="8"/>
    </row>
    <row r="603" spans="1:10" ht="18.75">
      <c r="A603" s="33" t="s">
        <v>371</v>
      </c>
      <c r="B603" s="18">
        <v>546</v>
      </c>
      <c r="C603" s="18">
        <v>10</v>
      </c>
      <c r="D603" s="11" t="s">
        <v>117</v>
      </c>
      <c r="E603" s="11" t="s">
        <v>484</v>
      </c>
      <c r="F603" s="11"/>
      <c r="G603" s="8">
        <f>G604</f>
        <v>1736.3</v>
      </c>
      <c r="H603" s="8">
        <f>H604</f>
        <v>761.3</v>
      </c>
      <c r="I603" s="8">
        <f>I604</f>
        <v>575.9</v>
      </c>
      <c r="J603" s="8">
        <f>J604</f>
        <v>0</v>
      </c>
    </row>
    <row r="604" spans="1:10" ht="37.5">
      <c r="A604" s="33" t="s">
        <v>206</v>
      </c>
      <c r="B604" s="18">
        <v>546</v>
      </c>
      <c r="C604" s="18">
        <v>10</v>
      </c>
      <c r="D604" s="11" t="s">
        <v>117</v>
      </c>
      <c r="E604" s="11" t="s">
        <v>484</v>
      </c>
      <c r="F604" s="11" t="s">
        <v>205</v>
      </c>
      <c r="G604" s="8">
        <v>1736.3</v>
      </c>
      <c r="H604" s="12">
        <v>761.3</v>
      </c>
      <c r="I604" s="12">
        <v>575.9</v>
      </c>
      <c r="J604" s="12"/>
    </row>
    <row r="605" spans="1:10" ht="56.25">
      <c r="A605" s="33" t="s">
        <v>604</v>
      </c>
      <c r="B605" s="18">
        <v>546</v>
      </c>
      <c r="C605" s="18">
        <v>10</v>
      </c>
      <c r="D605" s="11" t="s">
        <v>117</v>
      </c>
      <c r="E605" s="11" t="s">
        <v>605</v>
      </c>
      <c r="F605" s="11"/>
      <c r="G605" s="8">
        <f>G606</f>
        <v>651.6</v>
      </c>
      <c r="H605" s="8">
        <f>H606</f>
        <v>0</v>
      </c>
      <c r="I605" s="8">
        <f>I606</f>
        <v>0</v>
      </c>
      <c r="J605" s="8">
        <f>J606</f>
        <v>0</v>
      </c>
    </row>
    <row r="606" spans="1:10" ht="37.5">
      <c r="A606" s="33" t="s">
        <v>206</v>
      </c>
      <c r="B606" s="18">
        <v>546</v>
      </c>
      <c r="C606" s="18">
        <v>10</v>
      </c>
      <c r="D606" s="11" t="s">
        <v>117</v>
      </c>
      <c r="E606" s="11" t="s">
        <v>605</v>
      </c>
      <c r="F606" s="11" t="s">
        <v>205</v>
      </c>
      <c r="G606" s="8">
        <v>651.6</v>
      </c>
      <c r="H606" s="12"/>
      <c r="I606" s="12"/>
      <c r="J606" s="12"/>
    </row>
    <row r="607" spans="1:10" ht="81" customHeight="1">
      <c r="A607" s="33" t="s">
        <v>392</v>
      </c>
      <c r="B607" s="18">
        <v>546</v>
      </c>
      <c r="C607" s="18">
        <v>10</v>
      </c>
      <c r="D607" s="11" t="s">
        <v>117</v>
      </c>
      <c r="E607" s="16" t="s">
        <v>391</v>
      </c>
      <c r="F607" s="11"/>
      <c r="G607" s="8">
        <f aca="true" t="shared" si="62" ref="G607:J608">G608</f>
        <v>14967.8</v>
      </c>
      <c r="H607" s="8">
        <f t="shared" si="62"/>
        <v>14967.8</v>
      </c>
      <c r="I607" s="8">
        <f t="shared" si="62"/>
        <v>0</v>
      </c>
      <c r="J607" s="8">
        <f t="shared" si="62"/>
        <v>0</v>
      </c>
    </row>
    <row r="608" spans="1:10" ht="107.25" customHeight="1">
      <c r="A608" s="40" t="s">
        <v>393</v>
      </c>
      <c r="B608" s="18">
        <v>546</v>
      </c>
      <c r="C608" s="18">
        <v>10</v>
      </c>
      <c r="D608" s="11" t="s">
        <v>117</v>
      </c>
      <c r="E608" s="11" t="s">
        <v>389</v>
      </c>
      <c r="F608" s="11"/>
      <c r="G608" s="8">
        <f t="shared" si="62"/>
        <v>14967.8</v>
      </c>
      <c r="H608" s="8">
        <f t="shared" si="62"/>
        <v>14967.8</v>
      </c>
      <c r="I608" s="8">
        <f t="shared" si="62"/>
        <v>0</v>
      </c>
      <c r="J608" s="8">
        <f t="shared" si="62"/>
        <v>0</v>
      </c>
    </row>
    <row r="609" spans="1:10" ht="18.75">
      <c r="A609" s="33" t="s">
        <v>84</v>
      </c>
      <c r="B609" s="18">
        <v>546</v>
      </c>
      <c r="C609" s="18">
        <v>10</v>
      </c>
      <c r="D609" s="11" t="s">
        <v>117</v>
      </c>
      <c r="E609" s="11" t="s">
        <v>389</v>
      </c>
      <c r="F609" s="11" t="s">
        <v>194</v>
      </c>
      <c r="G609" s="8">
        <v>14967.8</v>
      </c>
      <c r="H609" s="8">
        <v>14967.8</v>
      </c>
      <c r="I609" s="12"/>
      <c r="J609" s="12"/>
    </row>
    <row r="610" spans="1:10" ht="40.5" customHeight="1">
      <c r="A610" s="33" t="s">
        <v>602</v>
      </c>
      <c r="B610" s="18">
        <v>546</v>
      </c>
      <c r="C610" s="11" t="s">
        <v>120</v>
      </c>
      <c r="D610" s="11" t="s">
        <v>117</v>
      </c>
      <c r="E610" s="18" t="s">
        <v>96</v>
      </c>
      <c r="F610" s="11"/>
      <c r="G610" s="8">
        <f>G611</f>
        <v>3426.9</v>
      </c>
      <c r="H610" s="8">
        <f>H611</f>
        <v>0</v>
      </c>
      <c r="I610" s="8">
        <f>I611</f>
        <v>0</v>
      </c>
      <c r="J610" s="8">
        <f>J611</f>
        <v>0</v>
      </c>
    </row>
    <row r="611" spans="1:10" ht="48.75" customHeight="1">
      <c r="A611" s="33" t="s">
        <v>510</v>
      </c>
      <c r="B611" s="18">
        <v>546</v>
      </c>
      <c r="C611" s="11" t="s">
        <v>120</v>
      </c>
      <c r="D611" s="11" t="s">
        <v>117</v>
      </c>
      <c r="E611" s="18" t="s">
        <v>97</v>
      </c>
      <c r="F611" s="11"/>
      <c r="G611" s="8">
        <f>G612</f>
        <v>3426.9</v>
      </c>
      <c r="H611" s="8">
        <f aca="true" t="shared" si="63" ref="H611:J612">H612</f>
        <v>0</v>
      </c>
      <c r="I611" s="8">
        <f t="shared" si="63"/>
        <v>0</v>
      </c>
      <c r="J611" s="8">
        <f t="shared" si="63"/>
        <v>0</v>
      </c>
    </row>
    <row r="612" spans="1:10" ht="37.5">
      <c r="A612" s="33" t="s">
        <v>406</v>
      </c>
      <c r="B612" s="18">
        <v>546</v>
      </c>
      <c r="C612" s="11" t="s">
        <v>120</v>
      </c>
      <c r="D612" s="11" t="s">
        <v>117</v>
      </c>
      <c r="E612" s="18" t="s">
        <v>460</v>
      </c>
      <c r="F612" s="11"/>
      <c r="G612" s="8">
        <f>G613</f>
        <v>3426.9</v>
      </c>
      <c r="H612" s="8">
        <f t="shared" si="63"/>
        <v>0</v>
      </c>
      <c r="I612" s="8">
        <f t="shared" si="63"/>
        <v>0</v>
      </c>
      <c r="J612" s="8">
        <f t="shared" si="63"/>
        <v>0</v>
      </c>
    </row>
    <row r="613" spans="1:10" ht="37.5">
      <c r="A613" s="33" t="s">
        <v>206</v>
      </c>
      <c r="B613" s="18">
        <v>546</v>
      </c>
      <c r="C613" s="11" t="s">
        <v>120</v>
      </c>
      <c r="D613" s="11" t="s">
        <v>117</v>
      </c>
      <c r="E613" s="18" t="s">
        <v>460</v>
      </c>
      <c r="F613" s="11" t="s">
        <v>205</v>
      </c>
      <c r="G613" s="8">
        <v>3426.9</v>
      </c>
      <c r="H613" s="12"/>
      <c r="I613" s="12"/>
      <c r="J613" s="12"/>
    </row>
    <row r="614" spans="1:10" ht="18.75">
      <c r="A614" s="33" t="s">
        <v>313</v>
      </c>
      <c r="B614" s="18">
        <v>546</v>
      </c>
      <c r="C614" s="11" t="s">
        <v>120</v>
      </c>
      <c r="D614" s="11" t="s">
        <v>117</v>
      </c>
      <c r="E614" s="18" t="s">
        <v>230</v>
      </c>
      <c r="F614" s="11"/>
      <c r="G614" s="8">
        <f>G615</f>
        <v>80</v>
      </c>
      <c r="H614" s="12"/>
      <c r="I614" s="12"/>
      <c r="J614" s="12"/>
    </row>
    <row r="615" spans="1:10" ht="18.75">
      <c r="A615" s="33" t="s">
        <v>140</v>
      </c>
      <c r="B615" s="18">
        <v>546</v>
      </c>
      <c r="C615" s="11" t="s">
        <v>120</v>
      </c>
      <c r="D615" s="11" t="s">
        <v>117</v>
      </c>
      <c r="E615" s="18" t="s">
        <v>231</v>
      </c>
      <c r="F615" s="11"/>
      <c r="G615" s="8">
        <f>G616</f>
        <v>80</v>
      </c>
      <c r="H615" s="12"/>
      <c r="I615" s="12"/>
      <c r="J615" s="12"/>
    </row>
    <row r="616" spans="1:10" ht="18.75">
      <c r="A616" s="33" t="s">
        <v>172</v>
      </c>
      <c r="B616" s="18">
        <v>546</v>
      </c>
      <c r="C616" s="11" t="s">
        <v>120</v>
      </c>
      <c r="D616" s="11" t="s">
        <v>117</v>
      </c>
      <c r="E616" s="18" t="s">
        <v>231</v>
      </c>
      <c r="F616" s="11" t="s">
        <v>170</v>
      </c>
      <c r="G616" s="8">
        <v>80</v>
      </c>
      <c r="H616" s="12"/>
      <c r="I616" s="12"/>
      <c r="J616" s="12"/>
    </row>
    <row r="617" spans="1:10" ht="18.75">
      <c r="A617" s="33" t="s">
        <v>402</v>
      </c>
      <c r="B617" s="18">
        <v>546</v>
      </c>
      <c r="C617" s="11" t="s">
        <v>120</v>
      </c>
      <c r="D617" s="11" t="s">
        <v>130</v>
      </c>
      <c r="E617" s="18"/>
      <c r="F617" s="11"/>
      <c r="G617" s="8">
        <f>G623+G618</f>
        <v>329.7</v>
      </c>
      <c r="H617" s="8">
        <f>H623</f>
        <v>0</v>
      </c>
      <c r="I617" s="8">
        <f>I623</f>
        <v>301.5</v>
      </c>
      <c r="J617" s="8">
        <f>J623</f>
        <v>0</v>
      </c>
    </row>
    <row r="618" spans="1:10" ht="37.5">
      <c r="A618" s="33" t="s">
        <v>479</v>
      </c>
      <c r="B618" s="18">
        <v>546</v>
      </c>
      <c r="C618" s="11" t="s">
        <v>120</v>
      </c>
      <c r="D618" s="11" t="s">
        <v>130</v>
      </c>
      <c r="E618" s="11" t="s">
        <v>9</v>
      </c>
      <c r="F618" s="9"/>
      <c r="G618" s="8">
        <f>G619</f>
        <v>40.8</v>
      </c>
      <c r="H618" s="8"/>
      <c r="I618" s="8"/>
      <c r="J618" s="8"/>
    </row>
    <row r="619" spans="1:10" ht="37.5">
      <c r="A619" s="33" t="s">
        <v>36</v>
      </c>
      <c r="B619" s="18">
        <v>546</v>
      </c>
      <c r="C619" s="11" t="s">
        <v>120</v>
      </c>
      <c r="D619" s="11" t="s">
        <v>130</v>
      </c>
      <c r="E619" s="11" t="s">
        <v>37</v>
      </c>
      <c r="F619" s="9"/>
      <c r="G619" s="8">
        <f>G620</f>
        <v>40.8</v>
      </c>
      <c r="H619" s="8"/>
      <c r="I619" s="8"/>
      <c r="J619" s="8"/>
    </row>
    <row r="620" spans="1:10" ht="18.75">
      <c r="A620" s="33" t="s">
        <v>87</v>
      </c>
      <c r="B620" s="18">
        <v>546</v>
      </c>
      <c r="C620" s="11" t="s">
        <v>120</v>
      </c>
      <c r="D620" s="11" t="s">
        <v>130</v>
      </c>
      <c r="E620" s="11" t="s">
        <v>480</v>
      </c>
      <c r="F620" s="9"/>
      <c r="G620" s="8">
        <f>G621</f>
        <v>40.8</v>
      </c>
      <c r="H620" s="8"/>
      <c r="I620" s="8"/>
      <c r="J620" s="8"/>
    </row>
    <row r="621" spans="1:10" ht="56.25">
      <c r="A621" s="33" t="s">
        <v>284</v>
      </c>
      <c r="B621" s="18">
        <v>546</v>
      </c>
      <c r="C621" s="11" t="s">
        <v>120</v>
      </c>
      <c r="D621" s="11" t="s">
        <v>130</v>
      </c>
      <c r="E621" s="11" t="s">
        <v>481</v>
      </c>
      <c r="F621" s="9"/>
      <c r="G621" s="8">
        <f>G622</f>
        <v>40.8</v>
      </c>
      <c r="H621" s="8"/>
      <c r="I621" s="8"/>
      <c r="J621" s="8"/>
    </row>
    <row r="622" spans="1:10" ht="18.75">
      <c r="A622" s="33" t="s">
        <v>592</v>
      </c>
      <c r="B622" s="18">
        <v>546</v>
      </c>
      <c r="C622" s="11" t="s">
        <v>120</v>
      </c>
      <c r="D622" s="11" t="s">
        <v>130</v>
      </c>
      <c r="E622" s="11" t="s">
        <v>481</v>
      </c>
      <c r="F622" s="11" t="s">
        <v>591</v>
      </c>
      <c r="G622" s="8">
        <v>40.8</v>
      </c>
      <c r="H622" s="8"/>
      <c r="I622" s="8"/>
      <c r="J622" s="8"/>
    </row>
    <row r="623" spans="1:10" ht="56.25">
      <c r="A623" s="33" t="s">
        <v>506</v>
      </c>
      <c r="B623" s="18">
        <v>546</v>
      </c>
      <c r="C623" s="11" t="s">
        <v>120</v>
      </c>
      <c r="D623" s="11" t="s">
        <v>130</v>
      </c>
      <c r="E623" s="11" t="s">
        <v>504</v>
      </c>
      <c r="F623" s="11"/>
      <c r="G623" s="8">
        <f>G624</f>
        <v>288.9</v>
      </c>
      <c r="H623" s="8">
        <f aca="true" t="shared" si="64" ref="H623:J624">H624</f>
        <v>0</v>
      </c>
      <c r="I623" s="8">
        <f t="shared" si="64"/>
        <v>301.5</v>
      </c>
      <c r="J623" s="8">
        <f t="shared" si="64"/>
        <v>0</v>
      </c>
    </row>
    <row r="624" spans="1:10" ht="18.75">
      <c r="A624" s="33" t="s">
        <v>505</v>
      </c>
      <c r="B624" s="18">
        <v>546</v>
      </c>
      <c r="C624" s="11" t="s">
        <v>120</v>
      </c>
      <c r="D624" s="11" t="s">
        <v>130</v>
      </c>
      <c r="E624" s="11" t="s">
        <v>507</v>
      </c>
      <c r="F624" s="11"/>
      <c r="G624" s="8">
        <f>G625</f>
        <v>288.9</v>
      </c>
      <c r="H624" s="8">
        <f t="shared" si="64"/>
        <v>0</v>
      </c>
      <c r="I624" s="8">
        <f t="shared" si="64"/>
        <v>301.5</v>
      </c>
      <c r="J624" s="8">
        <f t="shared" si="64"/>
        <v>0</v>
      </c>
    </row>
    <row r="625" spans="1:10" ht="37.5">
      <c r="A625" s="33" t="s">
        <v>513</v>
      </c>
      <c r="B625" s="18">
        <v>546</v>
      </c>
      <c r="C625" s="11" t="s">
        <v>120</v>
      </c>
      <c r="D625" s="11" t="s">
        <v>130</v>
      </c>
      <c r="E625" s="11" t="s">
        <v>511</v>
      </c>
      <c r="F625" s="11"/>
      <c r="G625" s="8">
        <f>G626</f>
        <v>288.9</v>
      </c>
      <c r="H625" s="8">
        <f>H626</f>
        <v>0</v>
      </c>
      <c r="I625" s="8">
        <f>I626</f>
        <v>301.5</v>
      </c>
      <c r="J625" s="8">
        <f>J626</f>
        <v>0</v>
      </c>
    </row>
    <row r="626" spans="1:10" ht="37.5">
      <c r="A626" s="33" t="s">
        <v>85</v>
      </c>
      <c r="B626" s="18">
        <v>546</v>
      </c>
      <c r="C626" s="11" t="s">
        <v>120</v>
      </c>
      <c r="D626" s="11" t="s">
        <v>130</v>
      </c>
      <c r="E626" s="11" t="s">
        <v>511</v>
      </c>
      <c r="F626" s="11" t="s">
        <v>174</v>
      </c>
      <c r="G626" s="8">
        <v>288.9</v>
      </c>
      <c r="H626" s="8"/>
      <c r="I626" s="8">
        <v>301.5</v>
      </c>
      <c r="J626" s="8"/>
    </row>
    <row r="627" spans="1:10" ht="18.75">
      <c r="A627" s="33" t="s">
        <v>151</v>
      </c>
      <c r="B627" s="18">
        <v>546</v>
      </c>
      <c r="C627" s="11" t="s">
        <v>135</v>
      </c>
      <c r="D627" s="11" t="s">
        <v>363</v>
      </c>
      <c r="E627" s="11"/>
      <c r="F627" s="11"/>
      <c r="G627" s="8">
        <f>G628</f>
        <v>6240.000000000001</v>
      </c>
      <c r="H627" s="8" t="e">
        <f aca="true" t="shared" si="65" ref="H627:J628">H628</f>
        <v>#REF!</v>
      </c>
      <c r="I627" s="8" t="e">
        <f t="shared" si="65"/>
        <v>#REF!</v>
      </c>
      <c r="J627" s="8" t="e">
        <f t="shared" si="65"/>
        <v>#REF!</v>
      </c>
    </row>
    <row r="628" spans="1:10" ht="18.75">
      <c r="A628" s="33" t="s">
        <v>152</v>
      </c>
      <c r="B628" s="18">
        <v>546</v>
      </c>
      <c r="C628" s="11" t="s">
        <v>135</v>
      </c>
      <c r="D628" s="11" t="s">
        <v>118</v>
      </c>
      <c r="E628" s="11"/>
      <c r="F628" s="11"/>
      <c r="G628" s="8">
        <f>G629</f>
        <v>6240.000000000001</v>
      </c>
      <c r="H628" s="8" t="e">
        <f t="shared" si="65"/>
        <v>#REF!</v>
      </c>
      <c r="I628" s="8" t="e">
        <f t="shared" si="65"/>
        <v>#REF!</v>
      </c>
      <c r="J628" s="8" t="e">
        <f t="shared" si="65"/>
        <v>#REF!</v>
      </c>
    </row>
    <row r="629" spans="1:10" ht="45" customHeight="1">
      <c r="A629" s="33" t="s">
        <v>430</v>
      </c>
      <c r="B629" s="18">
        <v>546</v>
      </c>
      <c r="C629" s="11" t="s">
        <v>135</v>
      </c>
      <c r="D629" s="11" t="s">
        <v>118</v>
      </c>
      <c r="E629" s="11" t="s">
        <v>279</v>
      </c>
      <c r="F629" s="11"/>
      <c r="G629" s="8">
        <f>G630+G644+G649+G639</f>
        <v>6240.000000000001</v>
      </c>
      <c r="H629" s="8" t="e">
        <f>H630+H644+#REF!+H649+H639</f>
        <v>#REF!</v>
      </c>
      <c r="I629" s="8" t="e">
        <f>I630+I644+#REF!+I649+I639</f>
        <v>#REF!</v>
      </c>
      <c r="J629" s="8" t="e">
        <f>J630+J644+#REF!+J649+J639</f>
        <v>#REF!</v>
      </c>
    </row>
    <row r="630" spans="1:10" ht="18.75">
      <c r="A630" s="33" t="s">
        <v>0</v>
      </c>
      <c r="B630" s="18">
        <v>546</v>
      </c>
      <c r="C630" s="11" t="s">
        <v>135</v>
      </c>
      <c r="D630" s="11" t="s">
        <v>118</v>
      </c>
      <c r="E630" s="11" t="s">
        <v>1</v>
      </c>
      <c r="F630" s="11"/>
      <c r="G630" s="8">
        <f>G631+G633+G635+G637</f>
        <v>5538.000000000001</v>
      </c>
      <c r="H630" s="8">
        <f>H631+H633+H635+H637</f>
        <v>0</v>
      </c>
      <c r="I630" s="8">
        <f>I631+I633+I635+I637</f>
        <v>5699</v>
      </c>
      <c r="J630" s="8">
        <f>J631+J633+J635+J637</f>
        <v>140</v>
      </c>
    </row>
    <row r="631" spans="1:10" ht="37.5">
      <c r="A631" s="33" t="s">
        <v>331</v>
      </c>
      <c r="B631" s="18">
        <v>546</v>
      </c>
      <c r="C631" s="11" t="s">
        <v>135</v>
      </c>
      <c r="D631" s="11" t="s">
        <v>118</v>
      </c>
      <c r="E631" s="11" t="s">
        <v>3</v>
      </c>
      <c r="F631" s="11"/>
      <c r="G631" s="8">
        <f>G632</f>
        <v>4270.3</v>
      </c>
      <c r="H631" s="8">
        <f>H632</f>
        <v>0</v>
      </c>
      <c r="I631" s="8">
        <f>I632</f>
        <v>4720.9</v>
      </c>
      <c r="J631" s="8">
        <f>J632</f>
        <v>0</v>
      </c>
    </row>
    <row r="632" spans="1:10" ht="18.75">
      <c r="A632" s="33" t="s">
        <v>177</v>
      </c>
      <c r="B632" s="18">
        <v>546</v>
      </c>
      <c r="C632" s="11" t="s">
        <v>135</v>
      </c>
      <c r="D632" s="11" t="s">
        <v>118</v>
      </c>
      <c r="E632" s="11" t="s">
        <v>3</v>
      </c>
      <c r="F632" s="11" t="s">
        <v>176</v>
      </c>
      <c r="G632" s="8">
        <v>4270.3</v>
      </c>
      <c r="H632" s="8"/>
      <c r="I632" s="8">
        <v>4720.9</v>
      </c>
      <c r="J632" s="8"/>
    </row>
    <row r="633" spans="1:10" ht="18.75">
      <c r="A633" s="33" t="s">
        <v>431</v>
      </c>
      <c r="B633" s="18">
        <v>546</v>
      </c>
      <c r="C633" s="11" t="s">
        <v>135</v>
      </c>
      <c r="D633" s="11" t="s">
        <v>118</v>
      </c>
      <c r="E633" s="11" t="s">
        <v>2</v>
      </c>
      <c r="F633" s="11"/>
      <c r="G633" s="8">
        <f>G634</f>
        <v>90.8</v>
      </c>
      <c r="H633" s="8">
        <f>H634</f>
        <v>0</v>
      </c>
      <c r="I633" s="8">
        <f>I634</f>
        <v>60</v>
      </c>
      <c r="J633" s="8">
        <f>J634</f>
        <v>0</v>
      </c>
    </row>
    <row r="634" spans="1:10" ht="18.75">
      <c r="A634" s="33" t="s">
        <v>177</v>
      </c>
      <c r="B634" s="18">
        <v>546</v>
      </c>
      <c r="C634" s="11" t="s">
        <v>135</v>
      </c>
      <c r="D634" s="11" t="s">
        <v>118</v>
      </c>
      <c r="E634" s="11" t="s">
        <v>2</v>
      </c>
      <c r="F634" s="11" t="s">
        <v>176</v>
      </c>
      <c r="G634" s="8">
        <v>90.8</v>
      </c>
      <c r="H634" s="8"/>
      <c r="I634" s="8">
        <v>60</v>
      </c>
      <c r="J634" s="8"/>
    </row>
    <row r="635" spans="1:10" ht="85.5" customHeight="1">
      <c r="A635" s="33" t="s">
        <v>614</v>
      </c>
      <c r="B635" s="18">
        <v>546</v>
      </c>
      <c r="C635" s="11" t="s">
        <v>135</v>
      </c>
      <c r="D635" s="11" t="s">
        <v>118</v>
      </c>
      <c r="E635" s="11" t="s">
        <v>77</v>
      </c>
      <c r="F635" s="11"/>
      <c r="G635" s="8">
        <f>G636</f>
        <v>49.1</v>
      </c>
      <c r="H635" s="8">
        <f>H636</f>
        <v>0</v>
      </c>
      <c r="I635" s="8">
        <f>I636</f>
        <v>0</v>
      </c>
      <c r="J635" s="8">
        <f>J636</f>
        <v>140</v>
      </c>
    </row>
    <row r="636" spans="1:10" ht="18.75">
      <c r="A636" s="33" t="s">
        <v>177</v>
      </c>
      <c r="B636" s="18">
        <v>546</v>
      </c>
      <c r="C636" s="11" t="s">
        <v>135</v>
      </c>
      <c r="D636" s="11" t="s">
        <v>118</v>
      </c>
      <c r="E636" s="11" t="s">
        <v>77</v>
      </c>
      <c r="F636" s="11" t="s">
        <v>176</v>
      </c>
      <c r="G636" s="8">
        <v>49.1</v>
      </c>
      <c r="H636" s="8"/>
      <c r="I636" s="8"/>
      <c r="J636" s="8">
        <v>140</v>
      </c>
    </row>
    <row r="637" spans="1:10" ht="56.25">
      <c r="A637" s="33" t="s">
        <v>411</v>
      </c>
      <c r="B637" s="18">
        <v>546</v>
      </c>
      <c r="C637" s="11" t="s">
        <v>135</v>
      </c>
      <c r="D637" s="11" t="s">
        <v>118</v>
      </c>
      <c r="E637" s="11" t="s">
        <v>421</v>
      </c>
      <c r="F637" s="11"/>
      <c r="G637" s="8">
        <f>G638</f>
        <v>1127.8</v>
      </c>
      <c r="H637" s="8">
        <f>H638</f>
        <v>0</v>
      </c>
      <c r="I637" s="8">
        <f>I638</f>
        <v>918.1</v>
      </c>
      <c r="J637" s="8">
        <f>J638</f>
        <v>0</v>
      </c>
    </row>
    <row r="638" spans="1:10" ht="18.75">
      <c r="A638" s="33" t="s">
        <v>177</v>
      </c>
      <c r="B638" s="18">
        <v>546</v>
      </c>
      <c r="C638" s="11" t="s">
        <v>135</v>
      </c>
      <c r="D638" s="11" t="s">
        <v>118</v>
      </c>
      <c r="E638" s="11" t="s">
        <v>421</v>
      </c>
      <c r="F638" s="11" t="s">
        <v>176</v>
      </c>
      <c r="G638" s="8">
        <v>1127.8</v>
      </c>
      <c r="H638" s="8"/>
      <c r="I638" s="8">
        <v>918.1</v>
      </c>
      <c r="J638" s="8"/>
    </row>
    <row r="639" spans="1:10" ht="37.5">
      <c r="A639" s="33" t="s">
        <v>432</v>
      </c>
      <c r="B639" s="18">
        <v>546</v>
      </c>
      <c r="C639" s="11" t="s">
        <v>135</v>
      </c>
      <c r="D639" s="11" t="s">
        <v>118</v>
      </c>
      <c r="E639" s="11" t="s">
        <v>5</v>
      </c>
      <c r="F639" s="11"/>
      <c r="G639" s="8">
        <f>G640+G642</f>
        <v>11.100000000000001</v>
      </c>
      <c r="H639" s="8">
        <f>H640+H642</f>
        <v>0</v>
      </c>
      <c r="I639" s="8">
        <f>I640+I642</f>
        <v>30</v>
      </c>
      <c r="J639" s="8">
        <f>J640+J642</f>
        <v>20</v>
      </c>
    </row>
    <row r="640" spans="1:10" ht="18.75">
      <c r="A640" s="33" t="s">
        <v>431</v>
      </c>
      <c r="B640" s="18">
        <v>546</v>
      </c>
      <c r="C640" s="11" t="s">
        <v>135</v>
      </c>
      <c r="D640" s="11" t="s">
        <v>118</v>
      </c>
      <c r="E640" s="11" t="s">
        <v>6</v>
      </c>
      <c r="F640" s="11"/>
      <c r="G640" s="8">
        <f>G641</f>
        <v>2.8</v>
      </c>
      <c r="H640" s="8">
        <f>H641</f>
        <v>0</v>
      </c>
      <c r="I640" s="8">
        <f>I641</f>
        <v>30</v>
      </c>
      <c r="J640" s="8">
        <f>J641</f>
        <v>0</v>
      </c>
    </row>
    <row r="641" spans="1:10" ht="18.75">
      <c r="A641" s="33" t="s">
        <v>177</v>
      </c>
      <c r="B641" s="18">
        <v>546</v>
      </c>
      <c r="C641" s="11" t="s">
        <v>135</v>
      </c>
      <c r="D641" s="11" t="s">
        <v>118</v>
      </c>
      <c r="E641" s="11" t="s">
        <v>6</v>
      </c>
      <c r="F641" s="11" t="s">
        <v>176</v>
      </c>
      <c r="G641" s="8">
        <v>2.8</v>
      </c>
      <c r="H641" s="12"/>
      <c r="I641" s="12">
        <v>30</v>
      </c>
      <c r="J641" s="12"/>
    </row>
    <row r="642" spans="1:10" ht="89.25" customHeight="1">
      <c r="A642" s="33" t="s">
        <v>614</v>
      </c>
      <c r="B642" s="18">
        <v>546</v>
      </c>
      <c r="C642" s="11" t="s">
        <v>135</v>
      </c>
      <c r="D642" s="11" t="s">
        <v>118</v>
      </c>
      <c r="E642" s="11" t="s">
        <v>76</v>
      </c>
      <c r="F642" s="11"/>
      <c r="G642" s="8">
        <f>G643</f>
        <v>8.3</v>
      </c>
      <c r="H642" s="8">
        <f>H643</f>
        <v>0</v>
      </c>
      <c r="I642" s="8">
        <f>I643</f>
        <v>0</v>
      </c>
      <c r="J642" s="8">
        <f>J643</f>
        <v>20</v>
      </c>
    </row>
    <row r="643" spans="1:10" ht="18.75">
      <c r="A643" s="33" t="s">
        <v>177</v>
      </c>
      <c r="B643" s="18">
        <v>546</v>
      </c>
      <c r="C643" s="11" t="s">
        <v>135</v>
      </c>
      <c r="D643" s="11" t="s">
        <v>118</v>
      </c>
      <c r="E643" s="11" t="s">
        <v>76</v>
      </c>
      <c r="F643" s="11" t="s">
        <v>176</v>
      </c>
      <c r="G643" s="8">
        <v>8.3</v>
      </c>
      <c r="H643" s="12"/>
      <c r="I643" s="12"/>
      <c r="J643" s="12">
        <v>20</v>
      </c>
    </row>
    <row r="644" spans="1:10" ht="18.75">
      <c r="A644" s="33" t="s">
        <v>4</v>
      </c>
      <c r="B644" s="18">
        <v>546</v>
      </c>
      <c r="C644" s="11" t="s">
        <v>135</v>
      </c>
      <c r="D644" s="11" t="s">
        <v>118</v>
      </c>
      <c r="E644" s="11" t="s">
        <v>7</v>
      </c>
      <c r="F644" s="11"/>
      <c r="G644" s="8">
        <f>G647+G645</f>
        <v>163</v>
      </c>
      <c r="H644" s="8">
        <f>H647+H645</f>
        <v>0</v>
      </c>
      <c r="I644" s="8">
        <f>I647+I645</f>
        <v>90</v>
      </c>
      <c r="J644" s="8">
        <f>J647+J645</f>
        <v>97.5</v>
      </c>
    </row>
    <row r="645" spans="1:10" ht="18.75">
      <c r="A645" s="33" t="s">
        <v>431</v>
      </c>
      <c r="B645" s="18">
        <v>546</v>
      </c>
      <c r="C645" s="11" t="s">
        <v>135</v>
      </c>
      <c r="D645" s="11" t="s">
        <v>118</v>
      </c>
      <c r="E645" s="11" t="s">
        <v>8</v>
      </c>
      <c r="F645" s="11"/>
      <c r="G645" s="8">
        <f>G646</f>
        <v>71.8</v>
      </c>
      <c r="H645" s="8">
        <f>H646</f>
        <v>0</v>
      </c>
      <c r="I645" s="8">
        <f>I646</f>
        <v>90</v>
      </c>
      <c r="J645" s="8">
        <f>J646</f>
        <v>0</v>
      </c>
    </row>
    <row r="646" spans="1:10" ht="18.75">
      <c r="A646" s="33" t="s">
        <v>177</v>
      </c>
      <c r="B646" s="18">
        <v>546</v>
      </c>
      <c r="C646" s="11" t="s">
        <v>135</v>
      </c>
      <c r="D646" s="11" t="s">
        <v>118</v>
      </c>
      <c r="E646" s="11" t="s">
        <v>8</v>
      </c>
      <c r="F646" s="11" t="s">
        <v>176</v>
      </c>
      <c r="G646" s="8">
        <v>71.8</v>
      </c>
      <c r="H646" s="8"/>
      <c r="I646" s="8">
        <v>90</v>
      </c>
      <c r="J646" s="8"/>
    </row>
    <row r="647" spans="1:10" ht="81.75" customHeight="1">
      <c r="A647" s="33" t="s">
        <v>614</v>
      </c>
      <c r="B647" s="18">
        <v>546</v>
      </c>
      <c r="C647" s="11" t="s">
        <v>135</v>
      </c>
      <c r="D647" s="11" t="s">
        <v>118</v>
      </c>
      <c r="E647" s="11" t="s">
        <v>433</v>
      </c>
      <c r="F647" s="11"/>
      <c r="G647" s="8">
        <f>G648</f>
        <v>91.2</v>
      </c>
      <c r="H647" s="8">
        <f>H648</f>
        <v>0</v>
      </c>
      <c r="I647" s="8">
        <f>I648</f>
        <v>0</v>
      </c>
      <c r="J647" s="8">
        <f>J648</f>
        <v>97.5</v>
      </c>
    </row>
    <row r="648" spans="1:10" ht="18.75">
      <c r="A648" s="33" t="s">
        <v>177</v>
      </c>
      <c r="B648" s="18">
        <v>546</v>
      </c>
      <c r="C648" s="11" t="s">
        <v>135</v>
      </c>
      <c r="D648" s="11" t="s">
        <v>118</v>
      </c>
      <c r="E648" s="11" t="s">
        <v>433</v>
      </c>
      <c r="F648" s="11" t="s">
        <v>176</v>
      </c>
      <c r="G648" s="8">
        <v>91.2</v>
      </c>
      <c r="H648" s="8"/>
      <c r="I648" s="8"/>
      <c r="J648" s="8">
        <v>97.5</v>
      </c>
    </row>
    <row r="649" spans="1:10" ht="37.5">
      <c r="A649" s="33" t="s">
        <v>75</v>
      </c>
      <c r="B649" s="18">
        <v>546</v>
      </c>
      <c r="C649" s="11" t="s">
        <v>135</v>
      </c>
      <c r="D649" s="11" t="s">
        <v>118</v>
      </c>
      <c r="E649" s="11" t="s">
        <v>434</v>
      </c>
      <c r="F649" s="11"/>
      <c r="G649" s="8">
        <f>G650+G652</f>
        <v>527.9</v>
      </c>
      <c r="H649" s="8">
        <f aca="true" t="shared" si="66" ref="H649:J650">H650</f>
        <v>0</v>
      </c>
      <c r="I649" s="8">
        <f t="shared" si="66"/>
        <v>0</v>
      </c>
      <c r="J649" s="8">
        <f t="shared" si="66"/>
        <v>120</v>
      </c>
    </row>
    <row r="650" spans="1:10" ht="84" customHeight="1">
      <c r="A650" s="33" t="s">
        <v>614</v>
      </c>
      <c r="B650" s="18">
        <v>546</v>
      </c>
      <c r="C650" s="11" t="s">
        <v>135</v>
      </c>
      <c r="D650" s="11" t="s">
        <v>118</v>
      </c>
      <c r="E650" s="11" t="s">
        <v>435</v>
      </c>
      <c r="F650" s="11"/>
      <c r="G650" s="8">
        <f>G651</f>
        <v>228.9</v>
      </c>
      <c r="H650" s="8">
        <f t="shared" si="66"/>
        <v>0</v>
      </c>
      <c r="I650" s="8">
        <f t="shared" si="66"/>
        <v>0</v>
      </c>
      <c r="J650" s="8">
        <f t="shared" si="66"/>
        <v>120</v>
      </c>
    </row>
    <row r="651" spans="1:10" ht="18.75">
      <c r="A651" s="33" t="s">
        <v>177</v>
      </c>
      <c r="B651" s="18">
        <v>546</v>
      </c>
      <c r="C651" s="11" t="s">
        <v>135</v>
      </c>
      <c r="D651" s="11" t="s">
        <v>118</v>
      </c>
      <c r="E651" s="11" t="s">
        <v>435</v>
      </c>
      <c r="F651" s="11" t="s">
        <v>176</v>
      </c>
      <c r="G651" s="8">
        <v>228.9</v>
      </c>
      <c r="H651" s="8"/>
      <c r="I651" s="8"/>
      <c r="J651" s="32">
        <v>120</v>
      </c>
    </row>
    <row r="652" spans="1:10" ht="18.75">
      <c r="A652" s="33" t="s">
        <v>550</v>
      </c>
      <c r="B652" s="18">
        <v>546</v>
      </c>
      <c r="C652" s="11" t="s">
        <v>135</v>
      </c>
      <c r="D652" s="11" t="s">
        <v>118</v>
      </c>
      <c r="E652" s="11" t="s">
        <v>549</v>
      </c>
      <c r="F652" s="11"/>
      <c r="G652" s="8">
        <f>G653</f>
        <v>299</v>
      </c>
      <c r="H652" s="8"/>
      <c r="I652" s="8"/>
      <c r="J652" s="32"/>
    </row>
    <row r="653" spans="1:10" ht="18.75">
      <c r="A653" s="33" t="s">
        <v>177</v>
      </c>
      <c r="B653" s="18">
        <v>546</v>
      </c>
      <c r="C653" s="11" t="s">
        <v>135</v>
      </c>
      <c r="D653" s="11" t="s">
        <v>118</v>
      </c>
      <c r="E653" s="11" t="s">
        <v>549</v>
      </c>
      <c r="F653" s="11" t="s">
        <v>176</v>
      </c>
      <c r="G653" s="8">
        <v>299</v>
      </c>
      <c r="H653" s="8"/>
      <c r="I653" s="8"/>
      <c r="J653" s="32"/>
    </row>
    <row r="654" spans="1:10" ht="27" customHeight="1">
      <c r="A654" s="34" t="s">
        <v>183</v>
      </c>
      <c r="B654" s="61">
        <v>547</v>
      </c>
      <c r="C654" s="61"/>
      <c r="D654" s="61"/>
      <c r="E654" s="61"/>
      <c r="F654" s="61"/>
      <c r="G654" s="10">
        <f>G655</f>
        <v>3589.9</v>
      </c>
      <c r="H654" s="10">
        <f>H655</f>
        <v>0</v>
      </c>
      <c r="I654" s="10">
        <f>I655</f>
        <v>2719.7</v>
      </c>
      <c r="J654" s="10">
        <f>J655</f>
        <v>287</v>
      </c>
    </row>
    <row r="655" spans="1:10" ht="18.75">
      <c r="A655" s="33" t="s">
        <v>199</v>
      </c>
      <c r="B655" s="18">
        <v>547</v>
      </c>
      <c r="C655" s="11" t="s">
        <v>115</v>
      </c>
      <c r="D655" s="11" t="s">
        <v>363</v>
      </c>
      <c r="E655" s="18"/>
      <c r="F655" s="18"/>
      <c r="G655" s="8">
        <f>G656+G665</f>
        <v>3589.9</v>
      </c>
      <c r="H655" s="8">
        <f>H656+H665</f>
        <v>0</v>
      </c>
      <c r="I655" s="8">
        <f>I656+I665</f>
        <v>2719.7</v>
      </c>
      <c r="J655" s="8">
        <f>J656+J665</f>
        <v>287</v>
      </c>
    </row>
    <row r="656" spans="1:10" ht="37.5">
      <c r="A656" s="33" t="s">
        <v>94</v>
      </c>
      <c r="B656" s="11" t="s">
        <v>294</v>
      </c>
      <c r="C656" s="11" t="s">
        <v>115</v>
      </c>
      <c r="D656" s="11" t="s">
        <v>118</v>
      </c>
      <c r="E656" s="11"/>
      <c r="F656" s="18"/>
      <c r="G656" s="8">
        <f>G657</f>
        <v>1654.6000000000001</v>
      </c>
      <c r="H656" s="8">
        <f aca="true" t="shared" si="67" ref="H656:J659">H657</f>
        <v>0</v>
      </c>
      <c r="I656" s="8">
        <f t="shared" si="67"/>
        <v>1370.1</v>
      </c>
      <c r="J656" s="8">
        <f t="shared" si="67"/>
        <v>0</v>
      </c>
    </row>
    <row r="657" spans="1:10" ht="18.75">
      <c r="A657" s="33" t="s">
        <v>195</v>
      </c>
      <c r="B657" s="11">
        <v>547</v>
      </c>
      <c r="C657" s="11" t="s">
        <v>115</v>
      </c>
      <c r="D657" s="11" t="s">
        <v>118</v>
      </c>
      <c r="E657" s="11" t="s">
        <v>226</v>
      </c>
      <c r="F657" s="18"/>
      <c r="G657" s="8">
        <f>G658</f>
        <v>1654.6000000000001</v>
      </c>
      <c r="H657" s="8">
        <f t="shared" si="67"/>
        <v>0</v>
      </c>
      <c r="I657" s="8">
        <f t="shared" si="67"/>
        <v>1370.1</v>
      </c>
      <c r="J657" s="8">
        <f t="shared" si="67"/>
        <v>0</v>
      </c>
    </row>
    <row r="658" spans="1:10" ht="18.75">
      <c r="A658" s="33" t="s">
        <v>137</v>
      </c>
      <c r="B658" s="11">
        <v>547</v>
      </c>
      <c r="C658" s="11" t="s">
        <v>115</v>
      </c>
      <c r="D658" s="11" t="s">
        <v>293</v>
      </c>
      <c r="E658" s="11" t="s">
        <v>292</v>
      </c>
      <c r="F658" s="18"/>
      <c r="G658" s="8">
        <f>G659+G663+G661</f>
        <v>1654.6000000000001</v>
      </c>
      <c r="H658" s="8">
        <f>H659+H663</f>
        <v>0</v>
      </c>
      <c r="I658" s="8">
        <f>I659+I663</f>
        <v>1370.1</v>
      </c>
      <c r="J658" s="8">
        <f>J659+J663</f>
        <v>0</v>
      </c>
    </row>
    <row r="659" spans="1:10" ht="37.5">
      <c r="A659" s="33" t="s">
        <v>610</v>
      </c>
      <c r="B659" s="11">
        <v>547</v>
      </c>
      <c r="C659" s="11" t="s">
        <v>115</v>
      </c>
      <c r="D659" s="11" t="s">
        <v>293</v>
      </c>
      <c r="E659" s="11" t="s">
        <v>228</v>
      </c>
      <c r="F659" s="18"/>
      <c r="G659" s="8">
        <f>G660</f>
        <v>1274.4</v>
      </c>
      <c r="H659" s="8">
        <f t="shared" si="67"/>
        <v>0</v>
      </c>
      <c r="I659" s="8">
        <f t="shared" si="67"/>
        <v>1370.1</v>
      </c>
      <c r="J659" s="8">
        <f t="shared" si="67"/>
        <v>0</v>
      </c>
    </row>
    <row r="660" spans="1:10" ht="37.5">
      <c r="A660" s="33" t="s">
        <v>162</v>
      </c>
      <c r="B660" s="11">
        <v>547</v>
      </c>
      <c r="C660" s="11" t="s">
        <v>115</v>
      </c>
      <c r="D660" s="11" t="s">
        <v>118</v>
      </c>
      <c r="E660" s="11" t="s">
        <v>228</v>
      </c>
      <c r="F660" s="18">
        <v>120</v>
      </c>
      <c r="G660" s="58">
        <v>1274.4</v>
      </c>
      <c r="H660" s="8">
        <v>0</v>
      </c>
      <c r="I660" s="8">
        <v>1370.1</v>
      </c>
      <c r="J660" s="8"/>
    </row>
    <row r="661" spans="1:10" ht="157.5" customHeight="1">
      <c r="A661" s="40" t="s">
        <v>616</v>
      </c>
      <c r="B661" s="11">
        <v>547</v>
      </c>
      <c r="C661" s="11" t="s">
        <v>115</v>
      </c>
      <c r="D661" s="11" t="s">
        <v>118</v>
      </c>
      <c r="E661" s="11" t="s">
        <v>615</v>
      </c>
      <c r="F661" s="18"/>
      <c r="G661" s="58">
        <f>G662</f>
        <v>67.7</v>
      </c>
      <c r="H661" s="8"/>
      <c r="I661" s="8"/>
      <c r="J661" s="8"/>
    </row>
    <row r="662" spans="1:10" ht="37.5">
      <c r="A662" s="33" t="s">
        <v>162</v>
      </c>
      <c r="B662" s="11">
        <v>547</v>
      </c>
      <c r="C662" s="11" t="s">
        <v>115</v>
      </c>
      <c r="D662" s="11" t="s">
        <v>118</v>
      </c>
      <c r="E662" s="11" t="s">
        <v>615</v>
      </c>
      <c r="F662" s="18">
        <v>120</v>
      </c>
      <c r="G662" s="58">
        <v>67.7</v>
      </c>
      <c r="H662" s="8"/>
      <c r="I662" s="8"/>
      <c r="J662" s="8"/>
    </row>
    <row r="663" spans="1:10" ht="56.25">
      <c r="A663" s="33" t="s">
        <v>411</v>
      </c>
      <c r="B663" s="11">
        <v>547</v>
      </c>
      <c r="C663" s="11" t="s">
        <v>115</v>
      </c>
      <c r="D663" s="11" t="s">
        <v>118</v>
      </c>
      <c r="E663" s="11" t="s">
        <v>534</v>
      </c>
      <c r="F663" s="18"/>
      <c r="G663" s="8">
        <f>G664</f>
        <v>312.5</v>
      </c>
      <c r="H663" s="8">
        <f>H664</f>
        <v>0</v>
      </c>
      <c r="I663" s="8">
        <f>I664</f>
        <v>0</v>
      </c>
      <c r="J663" s="8">
        <f>J664</f>
        <v>0</v>
      </c>
    </row>
    <row r="664" spans="1:10" ht="37.5">
      <c r="A664" s="33" t="s">
        <v>162</v>
      </c>
      <c r="B664" s="11">
        <v>547</v>
      </c>
      <c r="C664" s="11" t="s">
        <v>115</v>
      </c>
      <c r="D664" s="11" t="s">
        <v>118</v>
      </c>
      <c r="E664" s="11" t="s">
        <v>535</v>
      </c>
      <c r="F664" s="18">
        <v>120</v>
      </c>
      <c r="G664" s="8">
        <v>312.5</v>
      </c>
      <c r="H664" s="24"/>
      <c r="I664" s="24"/>
      <c r="J664" s="24"/>
    </row>
    <row r="665" spans="1:10" ht="56.25">
      <c r="A665" s="33" t="s">
        <v>184</v>
      </c>
      <c r="B665" s="18">
        <v>547</v>
      </c>
      <c r="C665" s="11" t="s">
        <v>115</v>
      </c>
      <c r="D665" s="11" t="s">
        <v>117</v>
      </c>
      <c r="E665" s="18"/>
      <c r="F665" s="18"/>
      <c r="G665" s="8">
        <f>G666+G671</f>
        <v>1935.3</v>
      </c>
      <c r="H665" s="8">
        <f>H666+H671</f>
        <v>0</v>
      </c>
      <c r="I665" s="8">
        <f>I666+I671</f>
        <v>1349.6</v>
      </c>
      <c r="J665" s="8">
        <f>J666+J671</f>
        <v>287</v>
      </c>
    </row>
    <row r="666" spans="1:10" ht="18.75">
      <c r="A666" s="33" t="s">
        <v>314</v>
      </c>
      <c r="B666" s="18">
        <v>547</v>
      </c>
      <c r="C666" s="11" t="s">
        <v>115</v>
      </c>
      <c r="D666" s="11" t="s">
        <v>117</v>
      </c>
      <c r="E666" s="18" t="s">
        <v>221</v>
      </c>
      <c r="F666" s="11"/>
      <c r="G666" s="8">
        <f aca="true" t="shared" si="68" ref="G666:J667">G667</f>
        <v>287</v>
      </c>
      <c r="H666" s="8">
        <f t="shared" si="68"/>
        <v>0</v>
      </c>
      <c r="I666" s="8">
        <f t="shared" si="68"/>
        <v>0</v>
      </c>
      <c r="J666" s="8">
        <f t="shared" si="68"/>
        <v>287</v>
      </c>
    </row>
    <row r="667" spans="1:10" ht="37.5">
      <c r="A667" s="33" t="s">
        <v>214</v>
      </c>
      <c r="B667" s="18">
        <v>547</v>
      </c>
      <c r="C667" s="11" t="s">
        <v>115</v>
      </c>
      <c r="D667" s="11" t="s">
        <v>117</v>
      </c>
      <c r="E667" s="18" t="s">
        <v>222</v>
      </c>
      <c r="F667" s="11"/>
      <c r="G667" s="8">
        <f t="shared" si="68"/>
        <v>287</v>
      </c>
      <c r="H667" s="8">
        <f>H668</f>
        <v>0</v>
      </c>
      <c r="I667" s="8">
        <f t="shared" si="68"/>
        <v>0</v>
      </c>
      <c r="J667" s="8">
        <f t="shared" si="68"/>
        <v>287</v>
      </c>
    </row>
    <row r="668" spans="1:10" ht="37.5">
      <c r="A668" s="33" t="s">
        <v>516</v>
      </c>
      <c r="B668" s="18">
        <v>547</v>
      </c>
      <c r="C668" s="11" t="s">
        <v>115</v>
      </c>
      <c r="D668" s="11" t="s">
        <v>117</v>
      </c>
      <c r="E668" s="18" t="s">
        <v>113</v>
      </c>
      <c r="F668" s="11"/>
      <c r="G668" s="8">
        <f>G669+G670</f>
        <v>287</v>
      </c>
      <c r="H668" s="8">
        <f>H669+H670</f>
        <v>0</v>
      </c>
      <c r="I668" s="8">
        <f>I669+I670</f>
        <v>0</v>
      </c>
      <c r="J668" s="8">
        <f>J669+J670</f>
        <v>287</v>
      </c>
    </row>
    <row r="669" spans="1:10" ht="37.5">
      <c r="A669" s="33" t="s">
        <v>162</v>
      </c>
      <c r="B669" s="18">
        <v>547</v>
      </c>
      <c r="C669" s="11" t="s">
        <v>115</v>
      </c>
      <c r="D669" s="11" t="s">
        <v>117</v>
      </c>
      <c r="E669" s="18" t="s">
        <v>113</v>
      </c>
      <c r="F669" s="11" t="s">
        <v>163</v>
      </c>
      <c r="G669" s="8">
        <v>231.7</v>
      </c>
      <c r="H669" s="8"/>
      <c r="I669" s="8"/>
      <c r="J669" s="8">
        <v>285.2</v>
      </c>
    </row>
    <row r="670" spans="1:10" ht="37.5">
      <c r="A670" s="33" t="s">
        <v>86</v>
      </c>
      <c r="B670" s="18">
        <v>547</v>
      </c>
      <c r="C670" s="11" t="s">
        <v>115</v>
      </c>
      <c r="D670" s="11" t="s">
        <v>117</v>
      </c>
      <c r="E670" s="18" t="s">
        <v>113</v>
      </c>
      <c r="F670" s="11" t="s">
        <v>166</v>
      </c>
      <c r="G670" s="8">
        <v>55.3</v>
      </c>
      <c r="H670" s="8"/>
      <c r="I670" s="8"/>
      <c r="J670" s="8">
        <v>1.8</v>
      </c>
    </row>
    <row r="671" spans="1:10" ht="18.75">
      <c r="A671" s="33" t="s">
        <v>196</v>
      </c>
      <c r="B671" s="18">
        <v>547</v>
      </c>
      <c r="C671" s="11" t="s">
        <v>115</v>
      </c>
      <c r="D671" s="11" t="s">
        <v>117</v>
      </c>
      <c r="E671" s="18" t="s">
        <v>217</v>
      </c>
      <c r="F671" s="11"/>
      <c r="G671" s="8">
        <f>G672+G676</f>
        <v>1648.3</v>
      </c>
      <c r="H671" s="8">
        <f>H672+H676</f>
        <v>0</v>
      </c>
      <c r="I671" s="8">
        <f>I672+I676</f>
        <v>1349.6</v>
      </c>
      <c r="J671" s="8">
        <f>J672+J676</f>
        <v>0</v>
      </c>
    </row>
    <row r="672" spans="1:10" ht="24" customHeight="1">
      <c r="A672" s="33" t="s">
        <v>175</v>
      </c>
      <c r="B672" s="18">
        <v>547</v>
      </c>
      <c r="C672" s="11" t="s">
        <v>115</v>
      </c>
      <c r="D672" s="11" t="s">
        <v>117</v>
      </c>
      <c r="E672" s="18" t="s">
        <v>218</v>
      </c>
      <c r="F672" s="11"/>
      <c r="G672" s="8">
        <f>G673+G674+G675</f>
        <v>1358.1</v>
      </c>
      <c r="H672" s="8">
        <f>H673+H674+H675</f>
        <v>0</v>
      </c>
      <c r="I672" s="8">
        <f>I673+I674+I675</f>
        <v>1349.6</v>
      </c>
      <c r="J672" s="8">
        <f>J673+J674+J675</f>
        <v>0</v>
      </c>
    </row>
    <row r="673" spans="1:10" ht="32.25" customHeight="1">
      <c r="A673" s="33" t="s">
        <v>162</v>
      </c>
      <c r="B673" s="18">
        <v>547</v>
      </c>
      <c r="C673" s="11" t="s">
        <v>115</v>
      </c>
      <c r="D673" s="11" t="s">
        <v>117</v>
      </c>
      <c r="E673" s="18" t="s">
        <v>218</v>
      </c>
      <c r="F673" s="11" t="s">
        <v>163</v>
      </c>
      <c r="G673" s="58">
        <v>885.3</v>
      </c>
      <c r="H673" s="8"/>
      <c r="I673" s="8">
        <v>949.1</v>
      </c>
      <c r="J673" s="8"/>
    </row>
    <row r="674" spans="1:10" ht="37.5">
      <c r="A674" s="33" t="s">
        <v>86</v>
      </c>
      <c r="B674" s="18">
        <v>547</v>
      </c>
      <c r="C674" s="11" t="s">
        <v>115</v>
      </c>
      <c r="D674" s="11" t="s">
        <v>117</v>
      </c>
      <c r="E674" s="18" t="s">
        <v>218</v>
      </c>
      <c r="F674" s="11" t="s">
        <v>166</v>
      </c>
      <c r="G674" s="58">
        <v>472.8</v>
      </c>
      <c r="H674" s="8"/>
      <c r="I674" s="8">
        <v>400</v>
      </c>
      <c r="J674" s="8"/>
    </row>
    <row r="675" spans="1:10" ht="18.75">
      <c r="A675" s="33" t="s">
        <v>164</v>
      </c>
      <c r="B675" s="18">
        <v>547</v>
      </c>
      <c r="C675" s="11" t="s">
        <v>115</v>
      </c>
      <c r="D675" s="11" t="s">
        <v>117</v>
      </c>
      <c r="E675" s="18" t="s">
        <v>218</v>
      </c>
      <c r="F675" s="11" t="s">
        <v>165</v>
      </c>
      <c r="G675" s="8">
        <v>0</v>
      </c>
      <c r="H675" s="8"/>
      <c r="I675" s="8">
        <v>0.5</v>
      </c>
      <c r="J675" s="8"/>
    </row>
    <row r="676" spans="1:10" ht="56.25">
      <c r="A676" s="33" t="s">
        <v>411</v>
      </c>
      <c r="B676" s="18">
        <v>547</v>
      </c>
      <c r="C676" s="11" t="s">
        <v>115</v>
      </c>
      <c r="D676" s="11" t="s">
        <v>117</v>
      </c>
      <c r="E676" s="18" t="s">
        <v>536</v>
      </c>
      <c r="F676" s="11"/>
      <c r="G676" s="8">
        <f>G677</f>
        <v>290.2</v>
      </c>
      <c r="H676" s="8">
        <f>H677</f>
        <v>0</v>
      </c>
      <c r="I676" s="8">
        <f>I677</f>
        <v>0</v>
      </c>
      <c r="J676" s="8">
        <f>J677</f>
        <v>0</v>
      </c>
    </row>
    <row r="677" spans="1:10" ht="32.25" customHeight="1">
      <c r="A677" s="33" t="s">
        <v>162</v>
      </c>
      <c r="B677" s="18">
        <v>547</v>
      </c>
      <c r="C677" s="11" t="s">
        <v>115</v>
      </c>
      <c r="D677" s="11" t="s">
        <v>117</v>
      </c>
      <c r="E677" s="18" t="s">
        <v>536</v>
      </c>
      <c r="F677" s="11" t="s">
        <v>163</v>
      </c>
      <c r="G677" s="8">
        <v>290.2</v>
      </c>
      <c r="H677" s="8"/>
      <c r="I677" s="8"/>
      <c r="J677" s="8"/>
    </row>
    <row r="678" spans="1:10" ht="18.75">
      <c r="A678" s="74" t="s">
        <v>305</v>
      </c>
      <c r="B678" s="75"/>
      <c r="C678" s="75"/>
      <c r="D678" s="75"/>
      <c r="E678" s="75"/>
      <c r="F678" s="76"/>
      <c r="G678" s="49">
        <f>G13+G42+G139+G333+G654</f>
        <v>790006.5000000001</v>
      </c>
      <c r="H678" s="49" t="e">
        <f>H13+H42+H139+H333+H654</f>
        <v>#REF!</v>
      </c>
      <c r="I678" s="49" t="e">
        <f>I13+I42+I139+I333+I654</f>
        <v>#REF!</v>
      </c>
      <c r="J678" s="49" t="e">
        <f>J13+J42+J139+J333+J654</f>
        <v>#REF!</v>
      </c>
    </row>
    <row r="679" spans="7:10" ht="18">
      <c r="G679" s="21"/>
      <c r="H679" s="22"/>
      <c r="I679" s="22"/>
      <c r="J679" s="22"/>
    </row>
    <row r="680" spans="7:10" ht="18">
      <c r="G680" s="46"/>
      <c r="H680" s="46"/>
      <c r="I680" s="46"/>
      <c r="J680" s="46"/>
    </row>
    <row r="681" ht="12.75">
      <c r="G681" s="59"/>
    </row>
    <row r="686" ht="12.75">
      <c r="F686" s="48"/>
    </row>
    <row r="688" ht="12.75">
      <c r="G688" s="59"/>
    </row>
    <row r="698" ht="3" customHeight="1"/>
  </sheetData>
  <sheetProtection/>
  <mergeCells count="9">
    <mergeCell ref="A6:J6"/>
    <mergeCell ref="G10:G11"/>
    <mergeCell ref="E10:E11"/>
    <mergeCell ref="F10:F11"/>
    <mergeCell ref="A678:F678"/>
    <mergeCell ref="A10:A11"/>
    <mergeCell ref="B10:B11"/>
    <mergeCell ref="C10:C11"/>
    <mergeCell ref="D10:D11"/>
  </mergeCells>
  <printOptions horizontalCentered="1"/>
  <pageMargins left="0.5905511811023623" right="0.1968503937007874" top="0.5905511811023623" bottom="0.5905511811023623" header="0" footer="0"/>
  <pageSetup fitToHeight="0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User</cp:lastModifiedBy>
  <cp:lastPrinted>2021-04-19T06:46:01Z</cp:lastPrinted>
  <dcterms:created xsi:type="dcterms:W3CDTF">2004-11-04T07:33:42Z</dcterms:created>
  <dcterms:modified xsi:type="dcterms:W3CDTF">2021-04-19T06:46:06Z</dcterms:modified>
  <cp:category/>
  <cp:version/>
  <cp:contentType/>
  <cp:contentStatus/>
</cp:coreProperties>
</file>