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3"/>
  </bookViews>
  <sheets>
    <sheet name="6 раздел" sheetId="1" r:id="rId1"/>
    <sheet name="7 целевые " sheetId="2" r:id="rId2"/>
    <sheet name="8 ведомственная" sheetId="3" r:id="rId3"/>
    <sheet name="9 программы" sheetId="4" r:id="rId4"/>
  </sheets>
  <definedNames>
    <definedName name="_xlnm._FilterDatabase" localSheetId="3" hidden="1">'9 программы'!$G$13:$I$503</definedName>
    <definedName name="_xlnm.Print_Titles" localSheetId="2">'8 ведомственная'!$14:$14</definedName>
    <definedName name="_xlnm.Print_Titles" localSheetId="3">'9 программы'!$14:$14</definedName>
    <definedName name="_xlnm.Print_Area" localSheetId="0">'6 раздел'!$A$1:$O$64</definedName>
    <definedName name="_xlnm.Print_Area" localSheetId="1">'7 целевые '!$A$1:$Q$661</definedName>
    <definedName name="_xlnm.Print_Area" localSheetId="2">'8 ведомственная'!$A$1:$R$735</definedName>
    <definedName name="_xlnm.Print_Area" localSheetId="3">'9 программы'!$A$1:$I$503</definedName>
  </definedNames>
  <calcPr fullCalcOnLoad="1"/>
</workbook>
</file>

<file path=xl/sharedStrings.xml><?xml version="1.0" encoding="utf-8"?>
<sst xmlns="http://schemas.openxmlformats.org/spreadsheetml/2006/main" count="7845" uniqueCount="723">
  <si>
    <t>Основное мероприятие "Физическая культура и массовый спорт"</t>
  </si>
  <si>
    <t>02 0 01 00000</t>
  </si>
  <si>
    <t>02 0 01 21600</t>
  </si>
  <si>
    <t>02 0 01 00590</t>
  </si>
  <si>
    <t>Основное мероприятие "Подготовка спортивного резерва"</t>
  </si>
  <si>
    <t>02 0 02 00000</t>
  </si>
  <si>
    <t>02 0 02 21600</t>
  </si>
  <si>
    <t>02 0 03 00000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</si>
  <si>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</si>
  <si>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</si>
  <si>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</si>
  <si>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</si>
  <si>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</si>
  <si>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</si>
  <si>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</si>
  <si>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</si>
  <si>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</si>
  <si>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</si>
  <si>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</si>
  <si>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</si>
  <si>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</si>
  <si>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</si>
  <si>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</si>
  <si>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</si>
  <si>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</si>
  <si>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</si>
  <si>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</si>
  <si>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</si>
  <si>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</si>
  <si>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</si>
  <si>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</si>
  <si>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</si>
  <si>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</si>
  <si>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43 0 00 00000</t>
  </si>
  <si>
    <t>43 0 00 21860</t>
  </si>
  <si>
    <t>04 4 00 00000</t>
  </si>
  <si>
    <t>03 3 03 00000</t>
  </si>
  <si>
    <t>03 3 03 21960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</si>
  <si>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</si>
  <si>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</si>
  <si>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</si>
  <si>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</si>
  <si>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</si>
  <si>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</si>
  <si>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</si>
  <si>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</si>
  <si>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</si>
  <si>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</si>
  <si>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</si>
  <si>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</si>
  <si>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</si>
  <si>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</si>
  <si>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</si>
  <si>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</si>
  <si>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</si>
  <si>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</si>
  <si>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</si>
  <si>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</si>
  <si>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</si>
  <si>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</si>
  <si>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</si>
  <si>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</si>
  <si>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</si>
  <si>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</si>
  <si>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</si>
  <si>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</si>
  <si>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81 2 00 00000</t>
  </si>
  <si>
    <t>11 0 07 00000</t>
  </si>
  <si>
    <t>03 3 01 S1030</t>
  </si>
  <si>
    <t>81 2 00 21770</t>
  </si>
  <si>
    <t>05 1 01 72010</t>
  </si>
  <si>
    <t>05 2 05 00000</t>
  </si>
  <si>
    <t>05 2 05 72020</t>
  </si>
  <si>
    <t>05 1 02 00000</t>
  </si>
  <si>
    <t>05 1 02 72020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</si>
  <si>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</si>
  <si>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</si>
  <si>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Основное мероприятие  "Привлечение общественности к охране общественного порядка"</t>
  </si>
  <si>
    <t>05 1 04 72020</t>
  </si>
  <si>
    <t>Основное мероприятие "Развитие инфраструктуры физической культуры и спорта"</t>
  </si>
  <si>
    <t>02 0 04 00000</t>
  </si>
  <si>
    <t>02 0 02 21601</t>
  </si>
  <si>
    <t>02 0 01 21601</t>
  </si>
  <si>
    <t>01 1 05 00000</t>
  </si>
  <si>
    <t>01 2 01 00000</t>
  </si>
  <si>
    <t>Основное мероприятие "Охрана и рациональное использование водных ресурсов"</t>
  </si>
  <si>
    <t>КУЛЬТУРА , КИНЕМАТОГРАФИЯ</t>
  </si>
  <si>
    <t>05 1 04 00000</t>
  </si>
  <si>
    <t>31 0 00 21390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</si>
  <si>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</si>
  <si>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</si>
  <si>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</si>
  <si>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</si>
  <si>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</si>
  <si>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Подпрограмма "Развитие дополнительного художественного образования детей"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</si>
  <si>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</si>
  <si>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</si>
  <si>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</si>
  <si>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</si>
  <si>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Функционирование высшего должностного лица субъекта Российской Федерации и муниципального образования</t>
  </si>
  <si>
    <t>81 2 00 21790</t>
  </si>
  <si>
    <t>08 0 00 00000</t>
  </si>
  <si>
    <t>08 0 01 00000</t>
  </si>
  <si>
    <t>Прочие мероприятия по профилактике употребления психоактивных веществ</t>
  </si>
  <si>
    <t>06 1 03 00000</t>
  </si>
  <si>
    <t>Дополнительное образование детей</t>
  </si>
  <si>
    <t xml:space="preserve">Молодежная политика </t>
  </si>
  <si>
    <t>Молодежная политика</t>
  </si>
  <si>
    <t>Общее образование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</si>
  <si>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</si>
  <si>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</si>
  <si>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</si>
  <si>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</si>
  <si>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</si>
  <si>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</si>
  <si>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</si>
  <si>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</si>
  <si>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</si>
  <si>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Наименование</t>
  </si>
  <si>
    <t>01</t>
  </si>
  <si>
    <t>04</t>
  </si>
  <si>
    <t>Резервные фонды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</si>
  <si>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</si>
  <si>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</si>
  <si>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</si>
  <si>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</si>
  <si>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</si>
  <si>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</si>
  <si>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</si>
  <si>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</si>
  <si>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</si>
  <si>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Детские дошкольные учреждения</t>
  </si>
  <si>
    <t>08</t>
  </si>
  <si>
    <t>Культура</t>
  </si>
  <si>
    <t>Библиотеки</t>
  </si>
  <si>
    <t>06</t>
  </si>
  <si>
    <t>СОЦИАЛЬНАЯ ПОЛИТИКА</t>
  </si>
  <si>
    <t>Социальное обеспечение населения</t>
  </si>
  <si>
    <t>ВСЕГО РАСХОДОВ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</si>
  <si>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</si>
  <si>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</si>
  <si>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</si>
  <si>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</si>
  <si>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Глава местной администрации</t>
  </si>
  <si>
    <t>14</t>
  </si>
  <si>
    <t>Охрана семьи и детства</t>
  </si>
  <si>
    <t>Резервные фонды местных администраций</t>
  </si>
  <si>
    <t>Выполнение других обязательств государства</t>
  </si>
  <si>
    <t>Учреждения по внешкольной работе с детьми</t>
  </si>
  <si>
    <t>Никольского муниципального района</t>
  </si>
  <si>
    <t>ЗДРАВООХРАНЕНИЕ</t>
  </si>
  <si>
    <t>110</t>
  </si>
  <si>
    <t xml:space="preserve">Другие вопросы в области образования </t>
  </si>
  <si>
    <t>098</t>
  </si>
  <si>
    <t>Бюджетные инвестиции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</si>
  <si>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</si>
  <si>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</si>
  <si>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</si>
  <si>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</si>
  <si>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</si>
  <si>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</si>
  <si>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Осуществление отдельных государственных полномочий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</si>
  <si>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</si>
  <si>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</si>
  <si>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</si>
  <si>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Судебная система</t>
  </si>
  <si>
    <t xml:space="preserve"> </t>
  </si>
  <si>
    <t>Сумма</t>
  </si>
  <si>
    <t>Другие вопросы в области национальной экономики</t>
  </si>
  <si>
    <t>12</t>
  </si>
  <si>
    <t>к решению Представительного Собрания</t>
  </si>
  <si>
    <t>Администрация Никольского муниципального района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</si>
  <si>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</si>
  <si>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</si>
  <si>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</si>
  <si>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</si>
  <si>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</si>
  <si>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>Проведение мероприятий для детей и молодежи</t>
  </si>
  <si>
    <t>360</t>
  </si>
  <si>
    <t>870</t>
  </si>
  <si>
    <t>Резервные средства</t>
  </si>
  <si>
    <t>410</t>
  </si>
  <si>
    <t>Иные выплаты населению</t>
  </si>
  <si>
    <t>ГРБС</t>
  </si>
  <si>
    <t>Санитарно-эпидемилогическое благополучие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</si>
  <si>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</si>
  <si>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</si>
  <si>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</si>
  <si>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</si>
  <si>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</si>
  <si>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</si>
  <si>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</si>
  <si>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</si>
  <si>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</si>
  <si>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Представительное Собрание Никольского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</si>
  <si>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</si>
  <si>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Никольского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</si>
  <si>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</si>
  <si>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510</t>
  </si>
  <si>
    <t xml:space="preserve">Иные дотации 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</si>
  <si>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</si>
  <si>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</si>
  <si>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</si>
  <si>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</si>
  <si>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</si>
  <si>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310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</si>
  <si>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</si>
  <si>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</si>
  <si>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</si>
  <si>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</si>
  <si>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</si>
  <si>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ОБЩЕГОСУДАРСТВЕННЫЕ ВОПРОСЫ</t>
  </si>
  <si>
    <t xml:space="preserve"> Осуществление отдельных государственных полномочий</t>
  </si>
  <si>
    <t>Дотации на выравнивание бюджетной обеспеченности субъектов Российской Федерации и муниципальных образований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</si>
  <si>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</si>
  <si>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</si>
  <si>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</si>
  <si>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</si>
  <si>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</si>
  <si>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Мероприятия по предупреждению и ликвидации последствий чрезвычайных ситуаций и стихийных бедствий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</si>
  <si>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</si>
  <si>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</si>
  <si>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</si>
  <si>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</si>
  <si>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(тыс. рублей)</t>
  </si>
  <si>
    <t>Обеспечение системы здравоохранения медицинскими кадрами</t>
  </si>
  <si>
    <t xml:space="preserve">Другие вопросы в области здравоохранения 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</si>
  <si>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</si>
  <si>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трансферты, передаваемые районному бюджету из бюджетов поселений </t>
  </si>
  <si>
    <t xml:space="preserve">Иные межбюджетные трансферты бюджетам городских, сельских поселений из бюджета муниципального района </t>
  </si>
  <si>
    <t>92 0 00 00000</t>
  </si>
  <si>
    <t>92 0 00 00190</t>
  </si>
  <si>
    <t>73 0 00 00000</t>
  </si>
  <si>
    <t>81 0 00 00000</t>
  </si>
  <si>
    <t>81 1 00 00000</t>
  </si>
  <si>
    <t>81 1 00 21720</t>
  </si>
  <si>
    <t>81 1 00 21730</t>
  </si>
  <si>
    <t>81 1 00 21740</t>
  </si>
  <si>
    <t>91 0 00 00000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</si>
  <si>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</si>
  <si>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</si>
  <si>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</si>
  <si>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</si>
  <si>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</si>
  <si>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</si>
  <si>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</si>
  <si>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97 0 00 00000</t>
  </si>
  <si>
    <t>31 0 00 00000</t>
  </si>
  <si>
    <t>81 1 00 21750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</si>
  <si>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</si>
  <si>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</si>
  <si>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</si>
  <si>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</si>
  <si>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</si>
  <si>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</si>
  <si>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</si>
  <si>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</si>
  <si>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</si>
  <si>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</si>
  <si>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</si>
  <si>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</si>
  <si>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</si>
  <si>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</si>
  <si>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</si>
  <si>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</si>
  <si>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</si>
  <si>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</si>
  <si>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</si>
  <si>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</si>
  <si>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</si>
  <si>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</si>
  <si>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</si>
  <si>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12 0 00 00000</t>
  </si>
  <si>
    <t>97 0 00 21990</t>
  </si>
  <si>
    <t>11 0 00 00000</t>
  </si>
  <si>
    <t>11 0 08 00000</t>
  </si>
  <si>
    <t>11 0 06 00000</t>
  </si>
  <si>
    <t>Основное мероприятие "Выравнивание бюджетной обеспеченности муниципальных образований района"</t>
  </si>
  <si>
    <t>11 0 04 00000</t>
  </si>
  <si>
    <t>Основное мероприятие "Поддержка мер по обеспечению сбалансированности бюджетов поселений"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</si>
  <si>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</si>
  <si>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</si>
  <si>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</si>
  <si>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</si>
  <si>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</si>
  <si>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</si>
  <si>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</si>
  <si>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</si>
  <si>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</si>
  <si>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</si>
  <si>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</si>
  <si>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</si>
  <si>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</si>
  <si>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</si>
  <si>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</si>
  <si>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</si>
  <si>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</si>
  <si>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(тыс.руб.)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</si>
  <si>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</si>
  <si>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</si>
  <si>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</si>
  <si>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Внедрение и (или) эксплуатация аппаратно-программного комплекса "Безопасный город" </t>
  </si>
  <si>
    <t>Содержание и ремонт муниципального имущества</t>
  </si>
  <si>
    <t xml:space="preserve">91 2 00 00000 </t>
  </si>
  <si>
    <t xml:space="preserve">02 </t>
  </si>
  <si>
    <t>547</t>
  </si>
  <si>
    <t>12 0 02 00000</t>
  </si>
  <si>
    <t>12 0 02 21840</t>
  </si>
  <si>
    <t>07 1 00 00000</t>
  </si>
  <si>
    <t>340</t>
  </si>
  <si>
    <t>Стипендии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</si>
  <si>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</si>
  <si>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</si>
  <si>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</si>
  <si>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</si>
  <si>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</si>
  <si>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</si>
  <si>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</si>
  <si>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</si>
  <si>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Управление культуры администрации Никольского муниципального района</t>
  </si>
  <si>
    <t>Управление образования  администрации Никольского муниципального района</t>
  </si>
  <si>
    <t xml:space="preserve">07 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</si>
  <si>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</si>
  <si>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</si>
  <si>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ИТОГО РАСХОДОВ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</si>
  <si>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</si>
  <si>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НА РЕАЛИЗАЦИЮ МУНИЦИПАЛЬНЫХ ПРОГРАММ НИКОЛЬСКОГО РАЙОНА 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</si>
  <si>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</si>
  <si>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</si>
  <si>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</si>
  <si>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</si>
  <si>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</si>
  <si>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</si>
  <si>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</si>
  <si>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</si>
  <si>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Резервный фонд района</t>
  </si>
  <si>
    <t>Иные межбюджетные трансферты муниципального уровня</t>
  </si>
  <si>
    <t>Осуществление части полномочий по обеспечению условий для развития на территории поселения физической культуры,школьного спорта  и массового спорта, организации проведения официальных физкультурно-оздоровительных и спортивных мероприятий</t>
  </si>
  <si>
    <t>01 1 05 43250</t>
  </si>
  <si>
    <t xml:space="preserve">43 0 00 21860 </t>
  </si>
  <si>
    <t>81 1 00 21920</t>
  </si>
  <si>
    <t>07 2 00 00000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</si>
  <si>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</si>
  <si>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Центр бюджетного учета и отчетности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</si>
  <si>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</si>
  <si>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</si>
  <si>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</si>
  <si>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</si>
  <si>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</si>
  <si>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Бюджетные инвестиции 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</si>
  <si>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</si>
  <si>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</si>
  <si>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</si>
  <si>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 xml:space="preserve">07 1 03 20450 </t>
  </si>
  <si>
    <t>Расходы на обеспечение деятельности (оказание услуг) муниципальных учреждений</t>
  </si>
  <si>
    <t>Основное мероприятие "Сохранение уровня охвата детей всеми формами отдыха, оздоровления и занятости"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</si>
  <si>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</si>
  <si>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</si>
  <si>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Подпрограмма "Рациональное природопользование и охрана окружающей среды Никольского муниципального района на 2015-2021 годы"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</si>
  <si>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</si>
  <si>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</si>
  <si>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</si>
  <si>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01.00.00</t>
  </si>
  <si>
    <t>40.00.00</t>
  </si>
  <si>
    <t>03.00.00</t>
  </si>
  <si>
    <t>04 6 00 00000</t>
  </si>
  <si>
    <t>04 6 01 00000</t>
  </si>
  <si>
    <t>04 6 01 00190</t>
  </si>
  <si>
    <t>04 5 01 02590</t>
  </si>
  <si>
    <t>Музеи</t>
  </si>
  <si>
    <t>Основное мероприятие "Публичный показ музейных предметов, музейных коллекций"</t>
  </si>
  <si>
    <t>01 1 02 00000</t>
  </si>
  <si>
    <t>01 1 02 21350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</si>
  <si>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</si>
  <si>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</si>
  <si>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</si>
  <si>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Основное мероприятие "Реализация государственных полномочий  по отлову и содержанию безнадзорных животных"</t>
  </si>
  <si>
    <t>01 2 04 00000</t>
  </si>
  <si>
    <t>01 2 04 72230</t>
  </si>
  <si>
    <t>Осуществление части полномочий по ведению бухгалтерского (бюджетного) учета и составлению отчетности</t>
  </si>
  <si>
    <t xml:space="preserve">Мероприятия по объектам нецентрализованного водоснабжения </t>
  </si>
  <si>
    <t>01 1 04 21350</t>
  </si>
  <si>
    <t xml:space="preserve">01 2 01 21360 </t>
  </si>
  <si>
    <t xml:space="preserve">01 1 02 21350 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</si>
  <si>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</si>
  <si>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(разработка, изготовление и экспертиза проектно-сметной документации) </t>
  </si>
  <si>
    <t>01 2 01 21360</t>
  </si>
  <si>
    <t xml:space="preserve">01 2 04 00000 </t>
  </si>
  <si>
    <t>Центр обслуживания бюджетных учреждений</t>
  </si>
  <si>
    <t>05 3 01 19590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</si>
  <si>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</si>
  <si>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</si>
  <si>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</si>
  <si>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Условно утверждаемые расходы</t>
  </si>
  <si>
    <t>КУЛЬТУРА, КИНЕМАТОГРАФИЯ</t>
  </si>
  <si>
    <t>00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</si>
  <si>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</si>
  <si>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</si>
  <si>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</si>
  <si>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</si>
  <si>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</si>
  <si>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</si>
  <si>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</si>
  <si>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>РАСПРЕДЕЛЕНИЕ БЮДЖЕТНЫХ АССИГНОВАНИЙ ПО РАЗДЕЛАМ, ПОДРАЗДЕЛАМ</t>
  </si>
  <si>
    <t>КЛАССИФИКАЦИИ РАСХОДОВ БЮДЖЕТОВ</t>
  </si>
  <si>
    <t>Реализация мероприятий по обеспечению жильем молодых семей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</si>
  <si>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</si>
  <si>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</si>
  <si>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</si>
  <si>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Подпрограмма "Организация музейной деятельности на территории Никольского муниципального района"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</si>
  <si>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</si>
  <si>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Благоустройство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</si>
  <si>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</si>
  <si>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</si>
  <si>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</si>
  <si>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</si>
  <si>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</si>
  <si>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</si>
  <si>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</si>
  <si>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</si>
  <si>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01 2 01 21370</t>
  </si>
  <si>
    <t>Мероприятия по объектам централизованного водоснабжения</t>
  </si>
  <si>
    <t>05 2 11 00000</t>
  </si>
  <si>
    <t>03 1 Р1 72300</t>
  </si>
  <si>
    <t>03 1 Р1 00000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</si>
  <si>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</si>
  <si>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</si>
  <si>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</si>
  <si>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</si>
  <si>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</si>
  <si>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</si>
  <si>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</t>
  </si>
  <si>
    <t>73 0 00 72312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</si>
  <si>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</si>
  <si>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</si>
  <si>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</si>
  <si>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>Другие вопросы в области социальной политики</t>
  </si>
  <si>
    <t xml:space="preserve">05 2 06 21850 </t>
  </si>
  <si>
    <t>05 2 06 21850</t>
  </si>
  <si>
    <t>Реализация мероприятий по обеспечению системы образования профессиональными  кадрами</t>
  </si>
  <si>
    <t>2022 год</t>
  </si>
  <si>
    <t>Улучшение жилищных условий граждан, проживающих на сельских территориях</t>
  </si>
  <si>
    <t>05 1 01 70030</t>
  </si>
  <si>
    <t>05 2 01 70030</t>
  </si>
  <si>
    <t>05 2 04 70030</t>
  </si>
  <si>
    <t>04 4 01 70030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</si>
  <si>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</si>
  <si>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05 2 08 70030</t>
  </si>
  <si>
    <t>03 3 01 70030</t>
  </si>
  <si>
    <t>05 3 01 70030</t>
  </si>
  <si>
    <t>04 1 01 70030</t>
  </si>
  <si>
    <t>04 1 02 70030</t>
  </si>
  <si>
    <t>04 2 01 70030</t>
  </si>
  <si>
    <t>04 3 01 70030</t>
  </si>
  <si>
    <t>04 5 01 70030</t>
  </si>
  <si>
    <t>04 6 03 70030</t>
  </si>
  <si>
    <t>02 0 01 70030</t>
  </si>
  <si>
    <t>05 3 02 70030</t>
  </si>
  <si>
    <t>04 6 01 70030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</si>
  <si>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</si>
  <si>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Подпрограмма "Энергосбережение Никольского муниципального района на 2020-2025 годы"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</si>
  <si>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</si>
  <si>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Подпрограмма "Рациональное природопользование и охрана окружающей среды Никольского муниципального района на 2020-2025 годы"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</si>
  <si>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</si>
  <si>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Муниципальная программа "Развитие физической культуры и спорта в Никольском муниципальном районе на 2020-2025 годы"</t>
  </si>
  <si>
    <t xml:space="preserve">Мероприятия в области  физической культуры и спорта </t>
  </si>
  <si>
    <t>Основное мероприятие "Реализация и внедрение комплекса ГТО на территории района"</t>
  </si>
  <si>
    <t>02 0 03 21601</t>
  </si>
  <si>
    <t>02 0 04 21600</t>
  </si>
  <si>
    <t>Основное мероприятие "Совершенствование кадрового и материально-технического обеспечения отрасли"</t>
  </si>
  <si>
    <t>02 0 05 00000</t>
  </si>
  <si>
    <t>02 0 05 21601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</si>
  <si>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</si>
  <si>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</si>
  <si>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11 0 03 00000</t>
  </si>
  <si>
    <t>11 0 03 70010</t>
  </si>
  <si>
    <t>Дотации на выравнивание бюджетной обеспеченности муниципальных районов (городских округов)</t>
  </si>
  <si>
    <t>11 0 03 72220</t>
  </si>
  <si>
    <t>11 0 04 70020</t>
  </si>
  <si>
    <t>Дотации на поддержку мер по обеспечению сбалансированности бюджетов муниципальных районов (городских округов)</t>
  </si>
  <si>
    <t>11 0 06 21760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</si>
  <si>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</si>
  <si>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11 0 07 00190</t>
  </si>
  <si>
    <t>11 0 08 12590</t>
  </si>
  <si>
    <t>11 0 08 21780</t>
  </si>
  <si>
    <t>Муниципальная  программа "Реализация молодежной политики на территории Никольского муниципального района на 2020-2025 годы"</t>
  </si>
  <si>
    <t>Основное мероприятие "Активизация и развитие волонтерского движения на территории района"</t>
  </si>
  <si>
    <t>10 0 01 00000</t>
  </si>
  <si>
    <t>10 0 01 21970</t>
  </si>
  <si>
    <t>13 0 F2 55551</t>
  </si>
  <si>
    <t xml:space="preserve">Реализация мероприятий по благоустройству дворовых территорий </t>
  </si>
  <si>
    <t>Муниципальная программа "Развитие образования Никольского муниципального района на 2020-2025 годы"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</si>
  <si>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</si>
  <si>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Муниципальная  программа "Экономическое развитие Никольского муниципального района на 2020-2025 годы"</t>
  </si>
  <si>
    <t>Подпрограмма "Поддержка и развитие малого и среднего предпринимательства в Никольском муниципальном районе на 2020-2025 годы"</t>
  </si>
  <si>
    <t>Обеспечение развития и укрепления материально-технической базы сельских библиотек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</si>
  <si>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</si>
  <si>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08 0 01 L5764</t>
  </si>
  <si>
    <t>Иные дотации</t>
  </si>
  <si>
    <t xml:space="preserve">МЕЖБЮДЖЕТНЫЕ ТРАНСФЕРТЫ ОБЩЕГО ХАРАКТЕРА БЮДЖЕТАМ БЮДЖЕТНОЙ СИСТЕМЫ РОССИЙСКОЙ ФЕДЕРАЦИИ </t>
  </si>
  <si>
    <t>Муниципальная программа  "Кадровая политика в сфере здравоохранения Никольского муниципального района на 2020-2025 годы"</t>
  </si>
  <si>
    <t>05 2 Е1 51690</t>
  </si>
  <si>
    <t>05 2 Е1 00000</t>
  </si>
  <si>
    <t>05 2 Е4 00000</t>
  </si>
  <si>
    <t>05 2 Е4 52100</t>
  </si>
  <si>
    <t xml:space="preserve">04 3 01 S1900 </t>
  </si>
  <si>
    <t>04 3 01 S1900</t>
  </si>
  <si>
    <t>07 2 01 00000</t>
  </si>
  <si>
    <t>07 2 01 S1050</t>
  </si>
  <si>
    <t>07 2 01 S1250</t>
  </si>
  <si>
    <t>Проведение комплексных кадастровых работ</t>
  </si>
  <si>
    <t>Основное мероприятие "Организация проведения кадастровых  работ"</t>
  </si>
  <si>
    <t xml:space="preserve">Основное мероприятие "Реализация регионального проекта "Формирование комфортной городской среды"  </t>
  </si>
  <si>
    <t>Муниципальная программа "Социальная поддержка граждан Никольского муниципального района на 2020-2025 годы"</t>
  </si>
  <si>
    <t>03 1 02 00000</t>
  </si>
  <si>
    <t xml:space="preserve">03 1 02 21810 </t>
  </si>
  <si>
    <t>03 1 02 21820</t>
  </si>
  <si>
    <t xml:space="preserve">03 1 02 21820 </t>
  </si>
  <si>
    <t>03 1 02 L4970</t>
  </si>
  <si>
    <t>Подпрограмма  "Организация  отдыха детей, их оздоровления и занятости в Никольском муниципальном районе на 2020-2025 годы"</t>
  </si>
  <si>
    <t>03 2 01 00000</t>
  </si>
  <si>
    <t>03 2 01 72315</t>
  </si>
  <si>
    <t>03 3 02 00000</t>
  </si>
  <si>
    <t>03 3 02 21960</t>
  </si>
  <si>
    <t xml:space="preserve">03 3 03 21960 </t>
  </si>
  <si>
    <t>06 3 02 21890</t>
  </si>
  <si>
    <t>06 3 02 00000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</si>
  <si>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</si>
  <si>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06 1 02 00000</t>
  </si>
  <si>
    <t>06 1 02 23060</t>
  </si>
  <si>
    <t>06 1 03 S1060</t>
  </si>
  <si>
    <t>06 1 04 23060</t>
  </si>
  <si>
    <t>06 1 05 00000</t>
  </si>
  <si>
    <t>Основное мероприятие "Предупреждение преступлений, связанных с мошенничеством"</t>
  </si>
  <si>
    <t>06 1 05 23060</t>
  </si>
  <si>
    <t>06 2 01 00000</t>
  </si>
  <si>
    <t>06 2 01 20300</t>
  </si>
  <si>
    <t>14 0 00 00000</t>
  </si>
  <si>
    <t>Основное мероприятие "Финансовая поддержка СОНКО"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</si>
  <si>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</si>
  <si>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 xml:space="preserve">14 0 01 00000 </t>
  </si>
  <si>
    <t>14 0 01 00000</t>
  </si>
  <si>
    <t>05 2 11 41220</t>
  </si>
  <si>
    <t>Основное мероприятие "Строительство (приобретение) жилья для граждан, проживающих на сельских территориях Муниципального района"</t>
  </si>
  <si>
    <t>14 0 01 21980</t>
  </si>
  <si>
    <t>Проведение работ по межеванию земельных участков</t>
  </si>
  <si>
    <t>Финансовое обеспечение социально ориентированных некоммерческих  организаций из районного бюджета</t>
  </si>
  <si>
    <t xml:space="preserve">01 2 01 21370 </t>
  </si>
  <si>
    <t xml:space="preserve">Мероприятия по объектам централизованного водоснабжения 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</si>
  <si>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</si>
  <si>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11 0 04 70030</t>
  </si>
  <si>
    <t>Осуществление части полномочий контрольно-счетного органа по  осуществлению внешнего муниципального финансового контроля</t>
  </si>
  <si>
    <t>Основное мероприятие  "Предупреждение экстремизма и терроризма"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</si>
  <si>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учреждениях"</t>
  </si>
  <si>
    <t>Основное мероприятие "Предоставление жилья медицинским работникам"</t>
  </si>
  <si>
    <t>Основное мероприятие "Оказание социальной поддержки студентам, специалистам сферы здравоохранения"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</si>
  <si>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</si>
  <si>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Пр</t>
  </si>
  <si>
    <r>
      <t>Р</t>
    </r>
    <r>
      <rPr>
        <b/>
        <sz val="18"/>
        <rFont val="Times New Roman"/>
        <family val="1"/>
      </rPr>
      <t>з</t>
    </r>
  </si>
  <si>
    <r>
      <t>П</t>
    </r>
    <r>
      <rPr>
        <b/>
        <sz val="16"/>
        <rFont val="Times New Roman"/>
        <family val="1"/>
      </rPr>
      <t>р</t>
    </r>
  </si>
  <si>
    <t>07 1 07 00000</t>
  </si>
  <si>
    <t>07 1 07 21910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</si>
  <si>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</si>
  <si>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11 0 07 70030</t>
  </si>
  <si>
    <t>91 2 00 70030</t>
  </si>
  <si>
    <t>91 2 0070030</t>
  </si>
  <si>
    <t>92 0 00 70030</t>
  </si>
  <si>
    <t>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</si>
  <si>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Муниципальная программа "Формирование современной городской среды на территории Никольского муниципального района на 2018-2024 годы"</t>
  </si>
  <si>
    <t>15 0 00 00000</t>
  </si>
  <si>
    <t>15 0 01 00000</t>
  </si>
  <si>
    <t>04 1 01 21800</t>
  </si>
  <si>
    <t>Основное мероприятие "Реализация регионального проекта "Современная школа"</t>
  </si>
  <si>
    <t>Основное мероприятие "Реализация регионального проекта "Цифровая образовательная среда"</t>
  </si>
  <si>
    <t>Основное мероприятие "Создание условий для функционирования и  обеспечения системы персонифицированного финансирования дополнительного образования детей"</t>
  </si>
  <si>
    <t>Муниципальная программа "Развитие информационного общества в Никольском районе на 2020-2025 годы"</t>
  </si>
  <si>
    <t>Основное мероприятие "Содействие развитию связи  и ИТ-отрасли на территории Никольского района"</t>
  </si>
  <si>
    <t>Транспорт</t>
  </si>
  <si>
    <t>Реализация мероприятий по строительству объектов инженерной инфраструктуры связи</t>
  </si>
  <si>
    <t>07 3 00 00000</t>
  </si>
  <si>
    <t>Основное мероприятие «Создание условий для предоставления транспортных услуг населению»</t>
  </si>
  <si>
    <t>07 3 01 00000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</si>
  <si>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</si>
  <si>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07 3 01 S1370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</si>
  <si>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</si>
  <si>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11 0 08 70030</t>
  </si>
  <si>
    <t>06 1 06 00000</t>
  </si>
  <si>
    <t>06 1 06 23060</t>
  </si>
  <si>
    <t>06 1 01 23060</t>
  </si>
  <si>
    <t>05 2 10 70030</t>
  </si>
  <si>
    <t>15 0 01 S1600</t>
  </si>
  <si>
    <t>Основное мероприятие «Формирование условий для социальной адаптации и реабилитации лиц, осужденных без изоляции от общества, а также лиц, отбывших наказание в местах лишения свободы осужденных. Предупреждение рецидивной преступности»</t>
  </si>
  <si>
    <t xml:space="preserve">Подпрограмма «Транспортное обслуживание населения Никольского муниципального района» </t>
  </si>
  <si>
    <t>Подпрограмма "Развитие торговли  и обеспечение прав потребителей в Никольском муниципальном районе на 2020-2025 годы"</t>
  </si>
  <si>
    <t>Подпрограмма «Развитие торговли  и обеспечение прав потребителей в Никольском муниципальном районе на 2020-2025 годы»</t>
  </si>
  <si>
    <t>Осуществление мероприятий по  организации  деятельности аварийно-спасательных служб и (или) аварийно-спасательных формирований ,иные мероприятия по защите населения и территории от чрезвычайных ситуаций природного и техногенного характера</t>
  </si>
  <si>
    <t>05 2 15 00000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</si>
  <si>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 "</t>
  </si>
  <si>
    <t>05 2 15 L3041</t>
  </si>
  <si>
    <t>Муниципальная программа "Комплексное развитие сельских территорий Никольского муниципального района Вологодской области на 2020-2025 годы"</t>
  </si>
  <si>
    <t>2023 год</t>
  </si>
  <si>
    <t>04 7 00 00000</t>
  </si>
  <si>
    <t>04 7 01 00000</t>
  </si>
  <si>
    <t>04 7 01 72190</t>
  </si>
  <si>
    <t>Муниципальная программа "Развитие сферы культуры и архивного дела  Никольского муниципального района на 2020-2025 годы"</t>
  </si>
  <si>
    <t>Подпрограмма «Развитие архивного дела в Никольском муниципальном районе»</t>
  </si>
  <si>
    <t>Основное мероприятие "Осуществление отдельных государственных полномочий в сфере архивного дела"</t>
  </si>
  <si>
    <t>02 0 01 S1760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</si>
  <si>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</si>
  <si>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Развитие мобильной торговли в малонаселенных и (или) труднодоступных населенных пунктах</t>
  </si>
  <si>
    <t>04 7 01 00190</t>
  </si>
  <si>
    <t>Защита населения и территории от чрезвычайных ситуаций природного и техногенного характера, пожарная безопасность</t>
  </si>
  <si>
    <t>Рз</t>
  </si>
  <si>
    <t>05 2 01 53031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</si>
  <si>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</si>
  <si>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</si>
  <si>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Руководство и управление в сфере установленных функций органов местного самоуправления (Глава района)</t>
  </si>
  <si>
    <t>Гражданская оборона</t>
  </si>
  <si>
    <t>Осуществление мероприятий по  гражданской обороне, организации  деятельности аварийно-спасательных служб и (или) аварийно-спасательных формирований, иные мероприятия по защите населения и территории от чрезвычайных ситуаций природного и техногенного характера</t>
  </si>
  <si>
    <t xml:space="preserve">03 </t>
  </si>
  <si>
    <t>Осуществление части полномочий по информационно-техническому обеспечению деятельности органов местного самоуправления поселений</t>
  </si>
  <si>
    <t>Осуществление части полномочий по правовому обеспечению деятельности органов местного самоуправления поселений</t>
  </si>
  <si>
    <t>Осуществление части полномочий по обеспечению условий для развития на территории муниципального образования город Никольск физической культуры, школьного спорта  и массового спорта, организации проведения официальных физкультурно-оздоровительных и спортивных мероприятий</t>
  </si>
  <si>
    <t>Осуществление части полномочий по участию в предупреждении и ликвидации последствий чрезвычайных ситуаций  и территории муниципального образования город Никольск; организации и осуществлению мероприятий по территориальной обороне и гражданской обороне, защите населения и территории муниципального образования  город Никольск от чрезвычайных ситуаций природного и техногенного характера</t>
  </si>
  <si>
    <t>Осуществление части полномочий по созданию условий для предоставления транспортных услуг  населению и организации транспортного обслуживания населения</t>
  </si>
  <si>
    <t>Осуществление части полномочий по созданию условий для организации досуга и обеспечения жителей муниципального образования  город Никольск  услугами организаций культуры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</si>
  <si>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</si>
  <si>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15 0 01 41600</t>
  </si>
  <si>
    <t xml:space="preserve">Мероприятия по обеспечению устойчивой сотовой  связи </t>
  </si>
  <si>
    <t>09 0 01 20102</t>
  </si>
  <si>
    <t xml:space="preserve">Содержание муниципальных дорог и искусственных сооружений вне границ населенных пунктов </t>
  </si>
  <si>
    <t>01 2 01 S2270</t>
  </si>
  <si>
    <t>Реализация проекта "Народный бюджет"</t>
  </si>
  <si>
    <t>04 1 02 L4670</t>
  </si>
  <si>
    <t>330</t>
  </si>
  <si>
    <t>830</t>
  </si>
  <si>
    <t>Исполнение судебных актов</t>
  </si>
  <si>
    <t>07 1 07 L5110</t>
  </si>
  <si>
    <t>Расходы на выплату персоналу казенных учреждений</t>
  </si>
  <si>
    <t>01 1 02  S2270</t>
  </si>
  <si>
    <t>01 1 04  S2270</t>
  </si>
  <si>
    <t>Модернизация региональных систем дошкольного образования</t>
  </si>
  <si>
    <t>Строительство, реконструкция, капитальный ремонт и ремонт зданий дошкольных образовательных организаций</t>
  </si>
  <si>
    <t>05 1 03 0000</t>
  </si>
  <si>
    <t>Реализация мероприятий по предупреждению детского дорожно-транспортного травматизма</t>
  </si>
  <si>
    <t>Основное мероприятие "Реализация регионального проекта "Творческие люди"</t>
  </si>
  <si>
    <t>04 1 A2 00000</t>
  </si>
  <si>
    <t>04 1 A2 55192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</si>
  <si>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</si>
  <si>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образовательных организаций материально-технической базой для внедрения цифровой образовательной среды</t>
  </si>
  <si>
    <t>Государственная поддержка лучших работников сельских учреждений культуры и лучших сельских учреждений культуры</t>
  </si>
  <si>
    <t>06 2 02 S1450</t>
  </si>
  <si>
    <t>06 2 02 00000</t>
  </si>
  <si>
    <t>Основное мероприятие "Совершенствование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движения"</t>
  </si>
  <si>
    <t>02 0 05 41220</t>
  </si>
  <si>
    <t>Публичные нормативные выплаты гражданам несоциального характера</t>
  </si>
  <si>
    <t>02 0 05 21600</t>
  </si>
  <si>
    <t>Муниципальная программа "Повышение эффективности деятельности органов местного самоуправления Никольского муниципального района на 2022-2027 годы"</t>
  </si>
  <si>
    <t>16 0 00 00000</t>
  </si>
  <si>
    <t>Основное мероприятие "Развитие и повышение качества кадрового состава органов местного самоуправления"</t>
  </si>
  <si>
    <t>16 0 01 00000</t>
  </si>
  <si>
    <t>16 0 01 00190</t>
  </si>
  <si>
    <t>Основное мероприятие "Обеспечение социально-экономического развития в сфере муниципального управления"</t>
  </si>
  <si>
    <t>16 0 02 00000</t>
  </si>
  <si>
    <t>16 0 02 00190</t>
  </si>
  <si>
    <t>16 0 02 70030</t>
  </si>
  <si>
    <t>Основное мероприятие "Обеспечение функционирования, сопровождения и развития информационных систем"</t>
  </si>
  <si>
    <t>16 0 04 00000</t>
  </si>
  <si>
    <t>16 0 04 00190</t>
  </si>
  <si>
    <t>2024 год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</si>
  <si>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</si>
  <si>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Строительство, реконструкция, капитальный ремонт и ремонт  образовательных организаций </t>
  </si>
  <si>
    <t>05 2 11 S1940</t>
  </si>
  <si>
    <t>Разработка проекта рекультивации земельных участков, занятых несанкционированными свалками</t>
  </si>
  <si>
    <t>Реализация мероприятий по обеспечению безопасности жизни и здоровья детей в муниципальных образовательных организациях, реализующих образовательные программы дошкольного образования</t>
  </si>
  <si>
    <t>Приобретение услуг распределительно-логистического центра на поставки продовольственных товаров для муниципальных общеобразовательных организаций</t>
  </si>
  <si>
    <t>Проведение работ по сохранению объектов культурного наследия</t>
  </si>
  <si>
    <t>Приобретение специализированного автотранспорта для развития мобильной торговли в малонаселенных и (или) труднодоступных населенных пунктах</t>
  </si>
  <si>
    <t>Капитальный ремонт и ремонт объектов культуры</t>
  </si>
  <si>
    <t>04 1 02 S1270</t>
  </si>
  <si>
    <t>04 2 01 S1270</t>
  </si>
  <si>
    <t>04 5 01 S1270</t>
  </si>
  <si>
    <t>04 3 01 L5193</t>
  </si>
  <si>
    <t>Реализация мероприятий по модернизации библиотек в части комплектования книжных фондов библиотек муниципальных образований, за исключением расходов, предусмотренных на софинансирование субсидий из федерального бюджета</t>
  </si>
  <si>
    <t>Реализация мероприятий по модернизации библиотек в части комплектования книжных фондов библиотек муниципальных образований</t>
  </si>
  <si>
    <t>04 3 01 71950</t>
  </si>
  <si>
    <t>Строительство, реконструкция объектов физической культуры и спорта, оснащение объектов спортивной инфраструктуры спортивно-технологическим оборудованием муниципальной собственности</t>
  </si>
  <si>
    <t>02 0 05 S3241</t>
  </si>
  <si>
    <t>Общеэкономические вопросы</t>
  </si>
  <si>
    <t>Реализация мероприятий по оказанию содействия в трудоустройстве незанятых инвалидов, в том числе инвалидов молодого возраста на оборудованные (оснащенные) для них рабочие места</t>
  </si>
  <si>
    <t>03 1 04 74070</t>
  </si>
  <si>
    <t>Основное мероприятие "Оказание содействия в трудоустройстве инвалидов"</t>
  </si>
  <si>
    <t>04 1 02 41220</t>
  </si>
  <si>
    <t>04 2 01 41220</t>
  </si>
  <si>
    <t>05 1 03 S1940</t>
  </si>
  <si>
    <t>08 0 03 00000</t>
  </si>
  <si>
    <t>Основное мероприятие "Реализация проектов по современному облику сельских территорий Муниципального района"</t>
  </si>
  <si>
    <t>Разработка и реализация инициативных проектов комплексного развития сельских территорий</t>
  </si>
  <si>
    <t>08 0 03 L5769</t>
  </si>
  <si>
    <t>06 2 02 S1430</t>
  </si>
  <si>
    <t>05 2 17 S1460</t>
  </si>
  <si>
    <t>05 2 17 00000</t>
  </si>
  <si>
    <t>05 2 11 S1340</t>
  </si>
  <si>
    <t>01 2 02 S3370</t>
  </si>
  <si>
    <t>Капитальный ремонт объектов социальной и коммунальной инфраструктур муниципальной собственности (включая разработку, изготовление и экспертизу проектно-сметной документации, услуги строительного контроля)</t>
  </si>
  <si>
    <t>Основное мероприятие  «Пристройка, реконструкция, капитальный ремонт (ремонт) образовательных организаций Никольского муниципального района»</t>
  </si>
  <si>
    <t>Основное мероприятие "Услуги распределительно-логистического центра"</t>
  </si>
  <si>
    <t>НА 2022 ГОД И ПЛАНОВЫЙ ПЕРИОД 2023 И 2024 ГОДОВ</t>
  </si>
  <si>
    <t xml:space="preserve">РАСПРЕДЕЛЕНИЕ 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2022 ГОД И ПЛАНОВЫЙ ПЕРИОД 2023 И 2024 ГОДОВ </t>
  </si>
  <si>
    <t xml:space="preserve">НА 2022 ГОД И ПЛАНОВЫЙ ПЕРИОД 2023 И 2024 ГОДОВ </t>
  </si>
  <si>
    <t>Капитальный ремонт объектов социальной и коммунальной инфраструктур муниципальной собственности ( включая разработку, изготовление и экспертизу проектно-сметной документации, услуги строительного контроля)</t>
  </si>
  <si>
    <t xml:space="preserve">Строительство, реконструкция, капитальный ремонт и ремонт образовательных организаций </t>
  </si>
  <si>
    <t xml:space="preserve"> НА 2022 ГОД И ПЛАНОВЫЙ ПЕРИОД 2023 И 2024 ГОДОВ </t>
  </si>
  <si>
    <t>"О районном бюджете на 2022 год</t>
  </si>
  <si>
    <t>Приложение  7</t>
  </si>
  <si>
    <t>и плановый период  2023 и 2024 годов"</t>
  </si>
  <si>
    <t>,</t>
  </si>
  <si>
    <t xml:space="preserve">Приложение 4 </t>
  </si>
  <si>
    <t>Приложение  5</t>
  </si>
  <si>
    <t>Приложение 6</t>
  </si>
  <si>
    <t xml:space="preserve">Иные межбюджетные трансферты на осуществление части полномочий и обеспечение части полномочий  по выдаче градостроительного плана земельного участка, расположенного в границах поселения </t>
  </si>
  <si>
    <t>Иные межбюджетные трансферты на  обеспечение осуществления  части полномочия по дорожной деятельности в отношении автомобильных дорог местного значения  в границах населенных пунктов поселения и обеспечению безопасности дорожного движения на них, осуществлению муниципального контроля на автомобильном транспорте и в дорожном хозяйстве в  границах населенных пунктов поселения, организация дорожного движения</t>
  </si>
  <si>
    <t>Ежемесячная денежная компенсация расходов на оплату помещения, отопления, освещения, твердого топлива и обращения с твердыми коммунальными отходами отдельным категориям граждан, проживающих и работающих в сельской местности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</si>
</sst>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  <numFmt numFmtId="183" formatCode="#,##0.00;[Red]\-#,##0.00;0.00"/>
    <numFmt numFmtId="184" formatCode="000"/>
    <numFmt numFmtId="185" formatCode="00\.00\.000"/>
    <numFmt numFmtId="186" formatCode="0\.00"/>
    <numFmt numFmtId="187" formatCode="00\.00\.00"/>
    <numFmt numFmtId="188" formatCode="000\.00\.00"/>
    <numFmt numFmtId="189" formatCode="000\.00\.000\.0"/>
    <numFmt numFmtId="190" formatCode="0000000000"/>
    <numFmt numFmtId="191" formatCode="0000"/>
    <numFmt numFmtId="192" formatCode="00\.00\.0"/>
  </numFmts>
  <fonts count="6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2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b/>
      <i/>
      <sz val="16"/>
      <name val="Times New Roman"/>
      <family val="1"/>
    </font>
    <font>
      <sz val="16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rgb="FFFF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49" fillId="0" borderId="7" applyNumberFormat="0" applyFill="0" applyAlignment="0" applyProtection="0"/>
    <xf numFmtId="0" fontId="50" fillId="33" borderId="8" applyNumberFormat="0" applyAlignment="0" applyProtection="0"/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53" fillId="35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183">
    <xf numFmtId="0" fontId="0" fillId="0" borderId="0" xfId="0" applyAlignment="1">
      <alignment/>
    </xf>
    <xf numFmtId="0" fontId="0" fillId="39" borderId="0" xfId="0" applyFont="1" applyFill="1" applyAlignment="1">
      <alignment/>
    </xf>
    <xf numFmtId="0" fontId="7" fillId="39" borderId="12" xfId="97" applyNumberFormat="1" applyFont="1" applyFill="1" applyBorder="1" applyAlignment="1" applyProtection="1">
      <alignment horizontal="right"/>
      <protection hidden="1"/>
    </xf>
    <xf numFmtId="174" fontId="0" fillId="39" borderId="0" xfId="0" applyNumberFormat="1" applyFont="1" applyFill="1" applyAlignment="1">
      <alignment/>
    </xf>
    <xf numFmtId="172" fontId="10" fillId="39" borderId="0" xfId="0" applyNumberFormat="1" applyFont="1" applyFill="1" applyAlignment="1">
      <alignment/>
    </xf>
    <xf numFmtId="0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Alignment="1">
      <alignment wrapText="1"/>
    </xf>
    <xf numFmtId="0" fontId="7" fillId="39" borderId="0" xfId="97" applyNumberFormat="1" applyFont="1" applyFill="1" applyBorder="1" applyAlignment="1" applyProtection="1">
      <alignment horizontal="right"/>
      <protection hidden="1"/>
    </xf>
    <xf numFmtId="0" fontId="7" fillId="39" borderId="13" xfId="0" applyFont="1" applyFill="1" applyBorder="1" applyAlignment="1">
      <alignment wrapText="1"/>
    </xf>
    <xf numFmtId="174" fontId="7" fillId="39" borderId="13" xfId="0" applyNumberFormat="1" applyFont="1" applyFill="1" applyBorder="1" applyAlignment="1">
      <alignment horizontal="center" vertical="center"/>
    </xf>
    <xf numFmtId="0" fontId="11" fillId="39" borderId="0" xfId="0" applyFont="1" applyFill="1" applyAlignment="1">
      <alignment/>
    </xf>
    <xf numFmtId="49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left" vertical="center" wrapText="1"/>
    </xf>
    <xf numFmtId="49" fontId="7" fillId="39" borderId="13" xfId="0" applyNumberFormat="1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wrapText="1"/>
    </xf>
    <xf numFmtId="0" fontId="7" fillId="39" borderId="15" xfId="0" applyFont="1" applyFill="1" applyBorder="1" applyAlignment="1">
      <alignment wrapText="1"/>
    </xf>
    <xf numFmtId="0" fontId="7" fillId="39" borderId="13" xfId="0" applyFont="1" applyFill="1" applyBorder="1" applyAlignment="1">
      <alignment/>
    </xf>
    <xf numFmtId="0" fontId="8" fillId="39" borderId="16" xfId="0" applyFont="1" applyFill="1" applyBorder="1" applyAlignment="1">
      <alignment wrapText="1"/>
    </xf>
    <xf numFmtId="0" fontId="8" fillId="39" borderId="12" xfId="0" applyFont="1" applyFill="1" applyBorder="1" applyAlignment="1">
      <alignment wrapText="1"/>
    </xf>
    <xf numFmtId="0" fontId="7" fillId="39" borderId="0" xfId="0" applyFont="1" applyFill="1" applyAlignment="1">
      <alignment/>
    </xf>
    <xf numFmtId="0" fontId="8" fillId="39" borderId="0" xfId="0" applyFont="1" applyFill="1" applyAlignment="1">
      <alignment wrapText="1"/>
    </xf>
    <xf numFmtId="0" fontId="8" fillId="39" borderId="0" xfId="0" applyFont="1" applyFill="1" applyAlignment="1">
      <alignment/>
    </xf>
    <xf numFmtId="0" fontId="7" fillId="39" borderId="0" xfId="0" applyFont="1" applyFill="1" applyAlignment="1">
      <alignment horizontal="right"/>
    </xf>
    <xf numFmtId="0" fontId="7" fillId="39" borderId="0" xfId="0" applyFont="1" applyFill="1" applyAlignment="1">
      <alignment wrapText="1"/>
    </xf>
    <xf numFmtId="174" fontId="7" fillId="39" borderId="0" xfId="0" applyNumberFormat="1" applyFont="1" applyFill="1" applyAlignment="1">
      <alignment/>
    </xf>
    <xf numFmtId="0" fontId="8" fillId="39" borderId="0" xfId="0" applyFont="1" applyFill="1" applyAlignment="1">
      <alignment horizontal="center"/>
    </xf>
    <xf numFmtId="0" fontId="0" fillId="40" borderId="0" xfId="0" applyFont="1" applyFill="1" applyAlignment="1">
      <alignment/>
    </xf>
    <xf numFmtId="0" fontId="0" fillId="41" borderId="0" xfId="0" applyFont="1" applyFill="1" applyAlignment="1">
      <alignment/>
    </xf>
    <xf numFmtId="0" fontId="8" fillId="39" borderId="17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 wrapText="1"/>
    </xf>
    <xf numFmtId="0" fontId="13" fillId="39" borderId="18" xfId="0" applyNumberFormat="1" applyFont="1" applyFill="1" applyBorder="1" applyAlignment="1" applyProtection="1">
      <alignment horizontal="left" wrapText="1"/>
      <protection/>
    </xf>
    <xf numFmtId="0" fontId="8" fillId="39" borderId="19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wrapText="1"/>
    </xf>
    <xf numFmtId="0" fontId="8" fillId="39" borderId="21" xfId="0" applyFont="1" applyFill="1" applyBorder="1" applyAlignment="1">
      <alignment wrapText="1"/>
    </xf>
    <xf numFmtId="174" fontId="7" fillId="39" borderId="13" xfId="0" applyNumberFormat="1" applyFont="1" applyFill="1" applyBorder="1" applyAlignment="1">
      <alignment horizontal="left" wrapText="1"/>
    </xf>
    <xf numFmtId="0" fontId="0" fillId="6" borderId="0" xfId="0" applyFont="1" applyFill="1" applyAlignment="1">
      <alignment/>
    </xf>
    <xf numFmtId="0" fontId="7" fillId="6" borderId="0" xfId="0" applyFont="1" applyFill="1" applyAlignment="1">
      <alignment/>
    </xf>
    <xf numFmtId="0" fontId="12" fillId="6" borderId="0" xfId="0" applyFont="1" applyFill="1" applyAlignment="1">
      <alignment/>
    </xf>
    <xf numFmtId="174" fontId="58" fillId="6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18" fillId="39" borderId="0" xfId="0" applyFont="1" applyFill="1" applyAlignment="1">
      <alignment/>
    </xf>
    <xf numFmtId="174" fontId="18" fillId="39" borderId="0" xfId="0" applyNumberFormat="1" applyFont="1" applyFill="1" applyAlignment="1">
      <alignment/>
    </xf>
    <xf numFmtId="0" fontId="19" fillId="6" borderId="0" xfId="0" applyFont="1" applyFill="1" applyAlignment="1">
      <alignment/>
    </xf>
    <xf numFmtId="174" fontId="8" fillId="39" borderId="22" xfId="0" applyNumberFormat="1" applyFont="1" applyFill="1" applyBorder="1" applyAlignment="1">
      <alignment horizontal="center" vertical="center"/>
    </xf>
    <xf numFmtId="0" fontId="19" fillId="40" borderId="0" xfId="0" applyFont="1" applyFill="1" applyAlignment="1">
      <alignment/>
    </xf>
    <xf numFmtId="0" fontId="19" fillId="41" borderId="0" xfId="0" applyFont="1" applyFill="1" applyAlignment="1">
      <alignment/>
    </xf>
    <xf numFmtId="174" fontId="19" fillId="40" borderId="0" xfId="0" applyNumberFormat="1" applyFont="1" applyFill="1" applyAlignment="1">
      <alignment/>
    </xf>
    <xf numFmtId="0" fontId="8" fillId="39" borderId="0" xfId="0" applyFont="1" applyFill="1" applyAlignment="1">
      <alignment horizontal="center" vertical="center" wrapText="1"/>
    </xf>
    <xf numFmtId="0" fontId="7" fillId="39" borderId="0" xfId="0" applyFont="1" applyFill="1" applyAlignment="1">
      <alignment horizontal="left"/>
    </xf>
    <xf numFmtId="0" fontId="7" fillId="39" borderId="0" xfId="0" applyFont="1" applyFill="1" applyAlignment="1">
      <alignment horizontal="center"/>
    </xf>
    <xf numFmtId="172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23" xfId="97" applyNumberFormat="1" applyFont="1" applyFill="1" applyBorder="1" applyAlignment="1" applyProtection="1">
      <alignment horizontal="center" vertical="center" wrapText="1"/>
      <protection hidden="1"/>
    </xf>
    <xf numFmtId="172" fontId="12" fillId="39" borderId="0" xfId="0" applyNumberFormat="1" applyFont="1" applyFill="1" applyAlignment="1">
      <alignment/>
    </xf>
    <xf numFmtId="0" fontId="12" fillId="39" borderId="0" xfId="0" applyFont="1" applyFill="1" applyAlignment="1">
      <alignment/>
    </xf>
    <xf numFmtId="174" fontId="58" fillId="39" borderId="0" xfId="0" applyNumberFormat="1" applyFont="1" applyFill="1" applyAlignment="1">
      <alignment/>
    </xf>
    <xf numFmtId="174" fontId="12" fillId="39" borderId="0" xfId="0" applyNumberFormat="1" applyFont="1" applyFill="1" applyAlignment="1">
      <alignment/>
    </xf>
    <xf numFmtId="0" fontId="8" fillId="39" borderId="23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vertical="center" wrapText="1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7" fillId="39" borderId="0" xfId="0" applyFont="1" applyFill="1" applyAlignment="1">
      <alignment/>
    </xf>
    <xf numFmtId="0" fontId="7" fillId="39" borderId="0" xfId="0" applyFont="1" applyFill="1" applyAlignment="1">
      <alignment horizontal="left"/>
    </xf>
    <xf numFmtId="0" fontId="7" fillId="39" borderId="0" xfId="0" applyFont="1" applyFill="1" applyAlignment="1">
      <alignment horizontal="center"/>
    </xf>
    <xf numFmtId="0" fontId="59" fillId="39" borderId="0" xfId="0" applyFont="1" applyFill="1" applyAlignment="1">
      <alignment wrapText="1"/>
    </xf>
    <xf numFmtId="0" fontId="7" fillId="39" borderId="13" xfId="0" applyFont="1" applyFill="1" applyBorder="1" applyAlignment="1">
      <alignment horizontal="left" wrapText="1"/>
    </xf>
    <xf numFmtId="174" fontId="7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174" fontId="8" fillId="0" borderId="13" xfId="0" applyNumberFormat="1" applyFont="1" applyFill="1" applyBorder="1" applyAlignment="1">
      <alignment horizontal="center" vertical="center"/>
    </xf>
    <xf numFmtId="174" fontId="7" fillId="0" borderId="13" xfId="97" applyNumberFormat="1" applyFont="1" applyFill="1" applyBorder="1" applyAlignment="1" applyProtection="1">
      <alignment horizontal="center" vertical="center" wrapText="1"/>
      <protection hidden="1"/>
    </xf>
    <xf numFmtId="174" fontId="7" fillId="0" borderId="2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174" fontId="7" fillId="0" borderId="13" xfId="0" applyNumberFormat="1" applyFont="1" applyFill="1" applyBorder="1" applyAlignment="1">
      <alignment/>
    </xf>
    <xf numFmtId="174" fontId="8" fillId="17" borderId="22" xfId="0" applyNumberFormat="1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/>
    </xf>
    <xf numFmtId="174" fontId="8" fillId="42" borderId="22" xfId="0" applyNumberFormat="1" applyFont="1" applyFill="1" applyBorder="1" applyAlignment="1">
      <alignment horizontal="center" vertical="center"/>
    </xf>
    <xf numFmtId="174" fontId="8" fillId="14" borderId="2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wrapText="1"/>
    </xf>
    <xf numFmtId="0" fontId="7" fillId="0" borderId="13" xfId="0" applyFont="1" applyFill="1" applyBorder="1" applyAlignment="1">
      <alignment horizontal="center" vertical="center" wrapText="1"/>
    </xf>
    <xf numFmtId="49" fontId="0" fillId="39" borderId="0" xfId="0" applyNumberFormat="1" applyFont="1" applyFill="1" applyAlignment="1">
      <alignment/>
    </xf>
    <xf numFmtId="0" fontId="13" fillId="0" borderId="13" xfId="0" applyNumberFormat="1" applyFont="1" applyFill="1" applyBorder="1" applyAlignment="1" applyProtection="1">
      <alignment horizontal="left" wrapText="1"/>
      <protection/>
    </xf>
    <xf numFmtId="0" fontId="8" fillId="39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174" fontId="7" fillId="0" borderId="13" xfId="0" applyNumberFormat="1" applyFont="1" applyFill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vertical="center"/>
    </xf>
    <xf numFmtId="172" fontId="7" fillId="0" borderId="13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2" fontId="17" fillId="0" borderId="13" xfId="97" applyNumberFormat="1" applyFont="1" applyFill="1" applyBorder="1" applyAlignment="1" applyProtection="1">
      <alignment horizontal="center" vertical="center" wrapText="1"/>
      <protection hidden="1"/>
    </xf>
    <xf numFmtId="174" fontId="7" fillId="0" borderId="13" xfId="0" applyNumberFormat="1" applyFont="1" applyFill="1" applyBorder="1" applyAlignment="1">
      <alignment vertical="center"/>
    </xf>
    <xf numFmtId="172" fontId="7" fillId="0" borderId="13" xfId="0" applyNumberFormat="1" applyFont="1" applyFill="1" applyBorder="1" applyAlignment="1">
      <alignment horizontal="center"/>
    </xf>
    <xf numFmtId="174" fontId="7" fillId="0" borderId="19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172" fontId="7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174" fontId="8" fillId="0" borderId="13" xfId="0" applyNumberFormat="1" applyFont="1" applyFill="1" applyBorder="1" applyAlignment="1">
      <alignment horizontal="center" vertical="center" wrapText="1"/>
    </xf>
    <xf numFmtId="174" fontId="8" fillId="0" borderId="13" xfId="0" applyNumberFormat="1" applyFont="1" applyFill="1" applyBorder="1" applyAlignment="1">
      <alignment/>
    </xf>
    <xf numFmtId="0" fontId="8" fillId="39" borderId="15" xfId="0" applyFont="1" applyFill="1" applyBorder="1" applyAlignment="1">
      <alignment vertical="center" wrapText="1"/>
    </xf>
    <xf numFmtId="0" fontId="8" fillId="39" borderId="19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14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16" xfId="97" applyNumberFormat="1" applyFont="1" applyFill="1" applyBorder="1" applyAlignment="1" applyProtection="1">
      <alignment horizontal="center" vertical="center" wrapText="1"/>
      <protection hidden="1"/>
    </xf>
    <xf numFmtId="174" fontId="7" fillId="0" borderId="14" xfId="0" applyNumberFormat="1" applyFont="1" applyFill="1" applyBorder="1" applyAlignment="1">
      <alignment horizontal="center" vertical="center"/>
    </xf>
    <xf numFmtId="0" fontId="0" fillId="39" borderId="0" xfId="0" applyFont="1" applyFill="1" applyBorder="1" applyAlignment="1">
      <alignment/>
    </xf>
    <xf numFmtId="0" fontId="8" fillId="39" borderId="0" xfId="0" applyFont="1" applyFill="1" applyBorder="1" applyAlignment="1">
      <alignment vertical="center" wrapText="1"/>
    </xf>
    <xf numFmtId="0" fontId="8" fillId="39" borderId="0" xfId="97" applyNumberFormat="1" applyFont="1" applyFill="1" applyBorder="1" applyAlignment="1" applyProtection="1">
      <alignment horizontal="center" vertical="center" wrapText="1"/>
      <protection hidden="1"/>
    </xf>
    <xf numFmtId="2" fontId="7" fillId="0" borderId="13" xfId="97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>
      <alignment vertical="top" wrapText="1"/>
    </xf>
    <xf numFmtId="0" fontId="7" fillId="0" borderId="13" xfId="0" applyNumberFormat="1" applyFont="1" applyFill="1" applyBorder="1" applyAlignment="1">
      <alignment vertical="top" wrapText="1"/>
    </xf>
    <xf numFmtId="0" fontId="7" fillId="0" borderId="13" xfId="0" applyNumberFormat="1" applyFont="1" applyFill="1" applyBorder="1" applyAlignment="1" applyProtection="1">
      <alignment vertical="top" wrapText="1"/>
      <protection/>
    </xf>
    <xf numFmtId="0" fontId="7" fillId="0" borderId="13" xfId="0" applyFont="1" applyFill="1" applyBorder="1" applyAlignment="1">
      <alignment vertical="top"/>
    </xf>
    <xf numFmtId="0" fontId="7" fillId="0" borderId="13" xfId="0" applyFont="1" applyFill="1" applyBorder="1" applyAlignment="1">
      <alignment horizontal="justify" vertical="top" wrapText="1"/>
    </xf>
    <xf numFmtId="0" fontId="7" fillId="0" borderId="14" xfId="0" applyFont="1" applyFill="1" applyBorder="1" applyAlignment="1">
      <alignment vertical="top" wrapText="1"/>
    </xf>
    <xf numFmtId="0" fontId="7" fillId="0" borderId="13" xfId="0" applyFont="1" applyFill="1" applyBorder="1" applyAlignment="1">
      <alignment wrapText="1"/>
    </xf>
    <xf numFmtId="174" fontId="7" fillId="0" borderId="18" xfId="0" applyNumberFormat="1" applyFont="1" applyFill="1" applyBorder="1" applyAlignment="1">
      <alignment vertical="top" wrapText="1"/>
    </xf>
    <xf numFmtId="0" fontId="7" fillId="0" borderId="13" xfId="97" applyNumberFormat="1" applyFont="1" applyFill="1" applyBorder="1" applyAlignment="1" applyProtection="1">
      <alignment vertical="top" wrapText="1"/>
      <protection hidden="1"/>
    </xf>
    <xf numFmtId="172" fontId="7" fillId="0" borderId="13" xfId="0" applyNumberFormat="1" applyFont="1" applyFill="1" applyBorder="1" applyAlignment="1">
      <alignment vertical="top" wrapText="1"/>
    </xf>
    <xf numFmtId="0" fontId="7" fillId="0" borderId="23" xfId="0" applyFont="1" applyFill="1" applyBorder="1" applyAlignment="1">
      <alignment vertical="top" wrapText="1"/>
    </xf>
    <xf numFmtId="172" fontId="7" fillId="0" borderId="23" xfId="0" applyNumberFormat="1" applyFont="1" applyFill="1" applyBorder="1" applyAlignment="1">
      <alignment vertical="top" wrapText="1"/>
    </xf>
    <xf numFmtId="2" fontId="7" fillId="0" borderId="13" xfId="0" applyNumberFormat="1" applyFont="1" applyFill="1" applyBorder="1" applyAlignment="1">
      <alignment vertical="top" wrapText="1"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4" fontId="8" fillId="0" borderId="0" xfId="0" applyNumberFormat="1" applyFont="1" applyFill="1" applyAlignment="1">
      <alignment horizontal="center" vertical="center"/>
    </xf>
    <xf numFmtId="0" fontId="20" fillId="0" borderId="13" xfId="0" applyNumberFormat="1" applyFont="1" applyFill="1" applyBorder="1" applyAlignment="1" applyProtection="1">
      <alignment horizontal="left" wrapText="1"/>
      <protection/>
    </xf>
    <xf numFmtId="0" fontId="8" fillId="0" borderId="13" xfId="0" applyNumberFormat="1" applyFont="1" applyFill="1" applyBorder="1" applyAlignment="1" applyProtection="1">
      <alignment vertical="top" wrapText="1"/>
      <protection/>
    </xf>
    <xf numFmtId="0" fontId="8" fillId="0" borderId="13" xfId="97" applyNumberFormat="1" applyFont="1" applyFill="1" applyBorder="1" applyAlignment="1" applyProtection="1">
      <alignment horizontal="center" vertical="center" wrapText="1"/>
      <protection hidden="1"/>
    </xf>
    <xf numFmtId="172" fontId="8" fillId="0" borderId="13" xfId="97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97" applyNumberFormat="1" applyFont="1" applyFill="1" applyBorder="1" applyAlignment="1" applyProtection="1">
      <alignment horizontal="center" vertical="center" wrapText="1"/>
      <protection hidden="1"/>
    </xf>
    <xf numFmtId="49" fontId="8" fillId="0" borderId="13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vertical="top" wrapText="1"/>
      <protection/>
    </xf>
    <xf numFmtId="0" fontId="13" fillId="0" borderId="18" xfId="0" applyNumberFormat="1" applyFont="1" applyFill="1" applyBorder="1" applyAlignment="1" applyProtection="1">
      <alignment horizontal="left" wrapText="1"/>
      <protection/>
    </xf>
    <xf numFmtId="0" fontId="7" fillId="0" borderId="18" xfId="0" applyNumberFormat="1" applyFont="1" applyFill="1" applyBorder="1" applyAlignment="1" applyProtection="1">
      <alignment horizontal="left" wrapText="1"/>
      <protection/>
    </xf>
    <xf numFmtId="0" fontId="7" fillId="0" borderId="14" xfId="97" applyNumberFormat="1" applyFont="1" applyFill="1" applyBorder="1" applyAlignment="1" applyProtection="1">
      <alignment vertical="top" wrapText="1"/>
      <protection hidden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justify" vertical="top" wrapText="1"/>
    </xf>
    <xf numFmtId="174" fontId="7" fillId="0" borderId="13" xfId="0" applyNumberFormat="1" applyFont="1" applyFill="1" applyBorder="1" applyAlignment="1">
      <alignment vertical="top" wrapText="1"/>
    </xf>
    <xf numFmtId="174" fontId="8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174" fontId="8" fillId="0" borderId="22" xfId="0" applyNumberFormat="1" applyFont="1" applyFill="1" applyBorder="1" applyAlignment="1">
      <alignment horizontal="center" vertical="center"/>
    </xf>
    <xf numFmtId="174" fontId="8" fillId="0" borderId="25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6" fillId="39" borderId="0" xfId="0" applyFont="1" applyFill="1" applyAlignment="1">
      <alignment horizontal="left"/>
    </xf>
    <xf numFmtId="0" fontId="0" fillId="39" borderId="0" xfId="0" applyFill="1" applyAlignment="1">
      <alignment/>
    </xf>
    <xf numFmtId="0" fontId="8" fillId="39" borderId="14" xfId="0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left" vertical="center" wrapText="1"/>
    </xf>
    <xf numFmtId="0" fontId="8" fillId="39" borderId="26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8" fillId="39" borderId="23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/>
    </xf>
    <xf numFmtId="0" fontId="8" fillId="0" borderId="27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6" fillId="39" borderId="0" xfId="0" applyFont="1" applyFill="1" applyAlignment="1">
      <alignment/>
    </xf>
    <xf numFmtId="0" fontId="7" fillId="39" borderId="29" xfId="0" applyNumberFormat="1" applyFont="1" applyFill="1" applyBorder="1" applyAlignment="1" applyProtection="1">
      <alignment horizontal="center" wrapText="1"/>
      <protection/>
    </xf>
    <xf numFmtId="0" fontId="7" fillId="39" borderId="0" xfId="0" applyNumberFormat="1" applyFont="1" applyFill="1" applyBorder="1" applyAlignment="1" applyProtection="1">
      <alignment horizontal="center" wrapText="1"/>
      <protection/>
    </xf>
    <xf numFmtId="0" fontId="7" fillId="39" borderId="0" xfId="0" applyFont="1" applyFill="1" applyAlignment="1">
      <alignment horizontal="center"/>
    </xf>
  </cellXfs>
  <cellStyles count="1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бычный 4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72"/>
  <sheetViews>
    <sheetView view="pageBreakPreview" zoomScale="70" zoomScaleNormal="85" zoomScaleSheetLayoutView="70" zoomScalePageLayoutView="0" workbookViewId="0" topLeftCell="A1">
      <selection activeCell="C1" sqref="C1:L1"/>
    </sheetView>
  </sheetViews>
  <sheetFormatPr defaultColWidth="9.00390625" defaultRowHeight="12.75"/>
  <cols>
    <col min="1" max="1" width="87.625" style="6" customWidth="1"/>
    <col min="2" max="2" width="11.25390625" style="1" customWidth="1"/>
    <col min="3" max="3" width="12.75390625" style="1" customWidth="1"/>
    <col min="4" max="4" width="17.75390625" style="1" customWidth="1"/>
    <col min="5" max="6" width="15.75390625" style="1" hidden="1" customWidth="1"/>
    <col min="7" max="7" width="3.875" style="1" hidden="1" customWidth="1"/>
    <col min="8" max="8" width="15.625" style="1" customWidth="1"/>
    <col min="9" max="11" width="15.75390625" style="1" hidden="1" customWidth="1"/>
    <col min="12" max="12" width="15.625" style="1" customWidth="1"/>
    <col min="13" max="15" width="15.75390625" style="1" hidden="1" customWidth="1"/>
    <col min="16" max="16" width="15.75390625" style="1" customWidth="1"/>
    <col min="17" max="16384" width="9.125" style="1" customWidth="1"/>
  </cols>
  <sheetData>
    <row r="1" spans="3:12" ht="20.25">
      <c r="C1" s="160" t="s">
        <v>717</v>
      </c>
      <c r="D1" s="161"/>
      <c r="E1" s="161"/>
      <c r="F1" s="161"/>
      <c r="G1" s="161"/>
      <c r="H1" s="161"/>
      <c r="I1" s="161"/>
      <c r="J1" s="161"/>
      <c r="K1" s="161"/>
      <c r="L1" s="161"/>
    </row>
    <row r="2" spans="1:15" ht="20.25">
      <c r="A2" s="26"/>
      <c r="B2" s="65"/>
      <c r="C2" s="160" t="s">
        <v>170</v>
      </c>
      <c r="D2" s="161"/>
      <c r="E2" s="161"/>
      <c r="F2" s="161"/>
      <c r="G2" s="161"/>
      <c r="H2" s="161"/>
      <c r="I2" s="161"/>
      <c r="J2" s="161"/>
      <c r="K2" s="161"/>
      <c r="L2" s="161"/>
      <c r="M2" s="20"/>
      <c r="N2" s="20"/>
      <c r="O2" s="20"/>
    </row>
    <row r="3" spans="1:15" ht="20.25">
      <c r="A3" s="26"/>
      <c r="B3" s="65"/>
      <c r="C3" s="160" t="s">
        <v>149</v>
      </c>
      <c r="D3" s="161"/>
      <c r="E3" s="161"/>
      <c r="F3" s="161"/>
      <c r="G3" s="161"/>
      <c r="H3" s="161"/>
      <c r="I3" s="161"/>
      <c r="J3" s="161"/>
      <c r="K3" s="161"/>
      <c r="L3" s="161"/>
      <c r="M3" s="20"/>
      <c r="N3" s="20"/>
      <c r="O3" s="20"/>
    </row>
    <row r="4" spans="1:15" ht="20.25">
      <c r="A4" s="26"/>
      <c r="B4" s="65"/>
      <c r="C4" s="160" t="s">
        <v>713</v>
      </c>
      <c r="D4" s="161"/>
      <c r="E4" s="161"/>
      <c r="F4" s="161"/>
      <c r="G4" s="161"/>
      <c r="H4" s="161"/>
      <c r="I4" s="161"/>
      <c r="J4" s="161"/>
      <c r="K4" s="161"/>
      <c r="L4" s="161"/>
      <c r="M4" s="20"/>
      <c r="N4" s="20"/>
      <c r="O4" s="20"/>
    </row>
    <row r="5" spans="1:15" ht="20.25">
      <c r="A5" s="26"/>
      <c r="B5" s="65"/>
      <c r="C5" s="160" t="s">
        <v>715</v>
      </c>
      <c r="D5" s="161"/>
      <c r="E5" s="161"/>
      <c r="F5" s="161"/>
      <c r="G5" s="161"/>
      <c r="H5" s="161"/>
      <c r="I5" s="161"/>
      <c r="J5" s="161"/>
      <c r="K5" s="161"/>
      <c r="L5" s="161"/>
      <c r="M5" s="20"/>
      <c r="N5" s="20"/>
      <c r="O5" s="20"/>
    </row>
    <row r="6" spans="1:15" ht="0.75" customHeight="1">
      <c r="A6" s="26"/>
      <c r="B6" s="65"/>
      <c r="C6" s="20"/>
      <c r="D6" s="20"/>
      <c r="E6" s="64"/>
      <c r="F6" s="20"/>
      <c r="G6" s="20"/>
      <c r="H6" s="64"/>
      <c r="I6" s="20"/>
      <c r="J6" s="20"/>
      <c r="K6" s="20"/>
      <c r="L6" s="20"/>
      <c r="M6" s="20"/>
      <c r="N6" s="20"/>
      <c r="O6" s="20"/>
    </row>
    <row r="7" spans="1:15" ht="2.25" customHeight="1" hidden="1">
      <c r="A7" s="26"/>
      <c r="B7" s="65"/>
      <c r="C7" s="65"/>
      <c r="D7" s="26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31.5" customHeight="1">
      <c r="A8" s="167" t="s">
        <v>403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20"/>
      <c r="N8" s="20"/>
      <c r="O8" s="20"/>
    </row>
    <row r="9" spans="1:19" ht="28.5" customHeight="1">
      <c r="A9" s="168" t="s">
        <v>404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20"/>
      <c r="N9" s="20"/>
      <c r="O9" s="20"/>
      <c r="S9" s="1" t="s">
        <v>166</v>
      </c>
    </row>
    <row r="10" spans="1:15" ht="23.25" customHeight="1">
      <c r="A10" s="168" t="s">
        <v>707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20"/>
      <c r="N10" s="20"/>
      <c r="O10" s="20"/>
    </row>
    <row r="11" spans="1:15" ht="2.25" customHeight="1" hidden="1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20"/>
      <c r="N11" s="20"/>
      <c r="O11" s="20"/>
    </row>
    <row r="12" spans="1:15" ht="19.5" customHeight="1" hidden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20"/>
      <c r="N12" s="20"/>
      <c r="O12" s="20"/>
    </row>
    <row r="13" spans="1:15" ht="16.5" customHeight="1">
      <c r="A13" s="21"/>
      <c r="B13" s="22"/>
      <c r="C13" s="22"/>
      <c r="D13" s="20"/>
      <c r="E13" s="23" t="s">
        <v>297</v>
      </c>
      <c r="F13" s="23"/>
      <c r="G13" s="20"/>
      <c r="H13" s="20"/>
      <c r="I13" s="20"/>
      <c r="J13" s="20"/>
      <c r="K13" s="20"/>
      <c r="L13" s="7" t="s">
        <v>224</v>
      </c>
      <c r="M13" s="20"/>
      <c r="N13" s="20"/>
      <c r="O13" s="20"/>
    </row>
    <row r="14" spans="1:15" ht="48" customHeight="1">
      <c r="A14" s="164" t="s">
        <v>118</v>
      </c>
      <c r="B14" s="164" t="s">
        <v>558</v>
      </c>
      <c r="C14" s="164" t="s">
        <v>559</v>
      </c>
      <c r="D14" s="169" t="s">
        <v>167</v>
      </c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</row>
    <row r="15" spans="1:15" ht="30.75" customHeight="1">
      <c r="A15" s="165"/>
      <c r="B15" s="166"/>
      <c r="C15" s="166"/>
      <c r="D15" s="5" t="s">
        <v>440</v>
      </c>
      <c r="E15" s="5" t="s">
        <v>364</v>
      </c>
      <c r="F15" s="5" t="s">
        <v>362</v>
      </c>
      <c r="G15" s="5" t="s">
        <v>363</v>
      </c>
      <c r="H15" s="78" t="s">
        <v>600</v>
      </c>
      <c r="I15" s="5" t="s">
        <v>364</v>
      </c>
      <c r="J15" s="5" t="s">
        <v>362</v>
      </c>
      <c r="K15" s="5" t="s">
        <v>363</v>
      </c>
      <c r="L15" s="78" t="s">
        <v>669</v>
      </c>
      <c r="M15" s="5" t="s">
        <v>364</v>
      </c>
      <c r="N15" s="5" t="s">
        <v>362</v>
      </c>
      <c r="O15" s="5" t="s">
        <v>363</v>
      </c>
    </row>
    <row r="16" spans="1:15" ht="21.75" customHeight="1">
      <c r="A16" s="59">
        <v>1</v>
      </c>
      <c r="B16" s="58">
        <v>2</v>
      </c>
      <c r="C16" s="58">
        <v>3</v>
      </c>
      <c r="D16" s="29">
        <v>4</v>
      </c>
      <c r="E16" s="5"/>
      <c r="F16" s="5"/>
      <c r="G16" s="5"/>
      <c r="H16" s="59">
        <v>5</v>
      </c>
      <c r="I16" s="5"/>
      <c r="J16" s="5"/>
      <c r="K16" s="5"/>
      <c r="L16" s="59">
        <v>6</v>
      </c>
      <c r="M16" s="5"/>
      <c r="N16" s="5"/>
      <c r="O16" s="5"/>
    </row>
    <row r="17" spans="1:15" ht="18.75">
      <c r="A17" s="62" t="s">
        <v>211</v>
      </c>
      <c r="B17" s="11" t="s">
        <v>119</v>
      </c>
      <c r="C17" s="11" t="s">
        <v>395</v>
      </c>
      <c r="D17" s="12">
        <f>D18+D19+D20+D21+D22+D23+D24</f>
        <v>81242.6</v>
      </c>
      <c r="E17" s="12" t="e">
        <f aca="true" t="shared" si="0" ref="E17:O17">E18+E19+E20+E21+E22+E23+E24</f>
        <v>#REF!</v>
      </c>
      <c r="F17" s="12" t="e">
        <f t="shared" si="0"/>
        <v>#REF!</v>
      </c>
      <c r="G17" s="12" t="e">
        <f t="shared" si="0"/>
        <v>#REF!</v>
      </c>
      <c r="H17" s="12">
        <f t="shared" si="0"/>
        <v>82093.20000000001</v>
      </c>
      <c r="I17" s="12" t="e">
        <f t="shared" si="0"/>
        <v>#REF!</v>
      </c>
      <c r="J17" s="12" t="e">
        <f t="shared" si="0"/>
        <v>#REF!</v>
      </c>
      <c r="K17" s="12" t="e">
        <f t="shared" si="0"/>
        <v>#REF!</v>
      </c>
      <c r="L17" s="12">
        <f t="shared" si="0"/>
        <v>83002.5</v>
      </c>
      <c r="M17" s="12" t="e">
        <f t="shared" si="0"/>
        <v>#REF!</v>
      </c>
      <c r="N17" s="12" t="e">
        <f t="shared" si="0"/>
        <v>#REF!</v>
      </c>
      <c r="O17" s="12" t="e">
        <f t="shared" si="0"/>
        <v>#REF!</v>
      </c>
    </row>
    <row r="18" spans="1:15" ht="37.5">
      <c r="A18" s="13" t="s">
        <v>99</v>
      </c>
      <c r="B18" s="14" t="s">
        <v>119</v>
      </c>
      <c r="C18" s="14" t="s">
        <v>123</v>
      </c>
      <c r="D18" s="9">
        <f>'7 целевые '!F14</f>
        <v>1728.8</v>
      </c>
      <c r="E18" s="9" t="e">
        <f>#REF!</f>
        <v>#REF!</v>
      </c>
      <c r="F18" s="9" t="e">
        <f>#REF!</f>
        <v>#REF!</v>
      </c>
      <c r="G18" s="9" t="e">
        <f>#REF!</f>
        <v>#REF!</v>
      </c>
      <c r="H18" s="9">
        <f>'7 целевые '!J14</f>
        <v>1728.8</v>
      </c>
      <c r="I18" s="9" t="e">
        <f>#REF!</f>
        <v>#REF!</v>
      </c>
      <c r="J18" s="9" t="e">
        <f>#REF!</f>
        <v>#REF!</v>
      </c>
      <c r="K18" s="9" t="e">
        <f>#REF!</f>
        <v>#REF!</v>
      </c>
      <c r="L18" s="9">
        <f>'7 целевые '!N14</f>
        <v>1728.8</v>
      </c>
      <c r="M18" s="9" t="e">
        <f>#REF!</f>
        <v>#REF!</v>
      </c>
      <c r="N18" s="9" t="e">
        <f>#REF!</f>
        <v>#REF!</v>
      </c>
      <c r="O18" s="9" t="e">
        <f>#REF!</f>
        <v>#REF!</v>
      </c>
    </row>
    <row r="19" spans="1:15" ht="56.25">
      <c r="A19" s="61" t="s">
        <v>195</v>
      </c>
      <c r="B19" s="14" t="s">
        <v>119</v>
      </c>
      <c r="C19" s="14" t="s">
        <v>122</v>
      </c>
      <c r="D19" s="9">
        <f>'7 целевые '!F21</f>
        <v>2349.7</v>
      </c>
      <c r="E19" s="9" t="e">
        <f>#REF!</f>
        <v>#REF!</v>
      </c>
      <c r="F19" s="9" t="e">
        <f>#REF!</f>
        <v>#REF!</v>
      </c>
      <c r="G19" s="9" t="e">
        <f>#REF!</f>
        <v>#REF!</v>
      </c>
      <c r="H19" s="9">
        <f>'7 целевые '!J21</f>
        <v>2424.6000000000004</v>
      </c>
      <c r="I19" s="9" t="e">
        <f>#REF!</f>
        <v>#REF!</v>
      </c>
      <c r="J19" s="9" t="e">
        <f>#REF!</f>
        <v>#REF!</v>
      </c>
      <c r="K19" s="9" t="e">
        <f>#REF!</f>
        <v>#REF!</v>
      </c>
      <c r="L19" s="9">
        <f>'7 целевые '!N21</f>
        <v>2507</v>
      </c>
      <c r="M19" s="9" t="e">
        <f>#REF!</f>
        <v>#REF!</v>
      </c>
      <c r="N19" s="9" t="e">
        <f>#REF!</f>
        <v>#REF!</v>
      </c>
      <c r="O19" s="9" t="e">
        <f>#REF!</f>
        <v>#REF!</v>
      </c>
    </row>
    <row r="20" spans="1:15" ht="56.25">
      <c r="A20" s="61" t="s">
        <v>95</v>
      </c>
      <c r="B20" s="14" t="s">
        <v>119</v>
      </c>
      <c r="C20" s="14" t="s">
        <v>120</v>
      </c>
      <c r="D20" s="9">
        <f>'7 целевые '!F33</f>
        <v>39056.6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>
        <f>'7 целевые '!J33</f>
        <v>38568.9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>
        <f>'7 целевые '!N33</f>
        <v>39203.600000000006</v>
      </c>
      <c r="M20" s="9" t="e">
        <f>#REF!</f>
        <v>#REF!</v>
      </c>
      <c r="N20" s="9" t="e">
        <f>#REF!</f>
        <v>#REF!</v>
      </c>
      <c r="O20" s="9" t="e">
        <f>#REF!</f>
        <v>#REF!</v>
      </c>
    </row>
    <row r="21" spans="1:15" ht="18.75">
      <c r="A21" s="61" t="s">
        <v>165</v>
      </c>
      <c r="B21" s="14" t="s">
        <v>119</v>
      </c>
      <c r="C21" s="14" t="s">
        <v>127</v>
      </c>
      <c r="D21" s="9">
        <f>'7 целевые '!F101</f>
        <v>29.1</v>
      </c>
      <c r="E21" s="9" t="e">
        <f>#REF!</f>
        <v>#REF!</v>
      </c>
      <c r="F21" s="9" t="e">
        <f>#REF!</f>
        <v>#REF!</v>
      </c>
      <c r="G21" s="9" t="e">
        <f>#REF!</f>
        <v>#REF!</v>
      </c>
      <c r="H21" s="9">
        <f>'7 целевые '!J101</f>
        <v>3.5</v>
      </c>
      <c r="I21" s="9" t="e">
        <f>#REF!</f>
        <v>#REF!</v>
      </c>
      <c r="J21" s="9" t="e">
        <f>#REF!</f>
        <v>#REF!</v>
      </c>
      <c r="K21" s="9" t="e">
        <f>#REF!</f>
        <v>#REF!</v>
      </c>
      <c r="L21" s="9">
        <f>'7 целевые '!N101</f>
        <v>3.1</v>
      </c>
      <c r="M21" s="9" t="e">
        <f>#REF!</f>
        <v>#REF!</v>
      </c>
      <c r="N21" s="9" t="e">
        <f>#REF!</f>
        <v>#REF!</v>
      </c>
      <c r="O21" s="9" t="e">
        <f>#REF!</f>
        <v>#REF!</v>
      </c>
    </row>
    <row r="22" spans="1:15" ht="37.5">
      <c r="A22" s="36" t="s">
        <v>197</v>
      </c>
      <c r="B22" s="14" t="s">
        <v>119</v>
      </c>
      <c r="C22" s="14" t="s">
        <v>135</v>
      </c>
      <c r="D22" s="9">
        <f>'7 целевые '!F105</f>
        <v>9055.9</v>
      </c>
      <c r="E22" s="9" t="e">
        <f>#REF!</f>
        <v>#REF!</v>
      </c>
      <c r="F22" s="9" t="e">
        <f>#REF!</f>
        <v>#REF!</v>
      </c>
      <c r="G22" s="9" t="e">
        <f>#REF!</f>
        <v>#REF!</v>
      </c>
      <c r="H22" s="9">
        <f>'7 целевые '!J105</f>
        <v>9174.9</v>
      </c>
      <c r="I22" s="9" t="e">
        <f>#REF!</f>
        <v>#REF!</v>
      </c>
      <c r="J22" s="9" t="e">
        <f>#REF!</f>
        <v>#REF!</v>
      </c>
      <c r="K22" s="9" t="e">
        <f>#REF!</f>
        <v>#REF!</v>
      </c>
      <c r="L22" s="9">
        <f>'7 целевые '!N105</f>
        <v>9306</v>
      </c>
      <c r="M22" s="9" t="e">
        <f>#REF!</f>
        <v>#REF!</v>
      </c>
      <c r="N22" s="9" t="e">
        <f>#REF!</f>
        <v>#REF!</v>
      </c>
      <c r="O22" s="9" t="e">
        <f>#REF!</f>
        <v>#REF!</v>
      </c>
    </row>
    <row r="23" spans="1:15" ht="18.75">
      <c r="A23" s="61" t="s">
        <v>121</v>
      </c>
      <c r="B23" s="14" t="s">
        <v>119</v>
      </c>
      <c r="C23" s="14" t="s">
        <v>141</v>
      </c>
      <c r="D23" s="9">
        <f>'7 целевые '!F117</f>
        <v>6000</v>
      </c>
      <c r="E23" s="9">
        <f>'7 целевые '!G117</f>
        <v>0</v>
      </c>
      <c r="F23" s="9">
        <f>'7 целевые '!H117</f>
        <v>6000</v>
      </c>
      <c r="G23" s="9">
        <f>'7 целевые '!I117</f>
        <v>0</v>
      </c>
      <c r="H23" s="9">
        <f>'7 целевые '!J117</f>
        <v>6000</v>
      </c>
      <c r="I23" s="9">
        <f>'7 целевые '!K117</f>
        <v>0</v>
      </c>
      <c r="J23" s="9">
        <f>'7 целевые '!L117</f>
        <v>6000</v>
      </c>
      <c r="K23" s="9">
        <f>'7 целевые '!M117</f>
        <v>0</v>
      </c>
      <c r="L23" s="9">
        <f>'7 целевые '!N117</f>
        <v>6000</v>
      </c>
      <c r="M23" s="9" t="e">
        <f>#REF!</f>
        <v>#REF!</v>
      </c>
      <c r="N23" s="9" t="e">
        <f>#REF!</f>
        <v>#REF!</v>
      </c>
      <c r="O23" s="9" t="e">
        <f>#REF!</f>
        <v>#REF!</v>
      </c>
    </row>
    <row r="24" spans="1:15" ht="24.75" customHeight="1">
      <c r="A24" s="61" t="s">
        <v>142</v>
      </c>
      <c r="B24" s="14" t="s">
        <v>119</v>
      </c>
      <c r="C24" s="14" t="s">
        <v>156</v>
      </c>
      <c r="D24" s="9">
        <f>'7 целевые '!F121</f>
        <v>23022.5</v>
      </c>
      <c r="E24" s="9">
        <f>'7 целевые '!G121</f>
        <v>5088.6</v>
      </c>
      <c r="F24" s="9">
        <f>'7 целевые '!H121</f>
        <v>15733.5</v>
      </c>
      <c r="G24" s="9">
        <f>'7 целевые '!I121</f>
        <v>2200.3999999999996</v>
      </c>
      <c r="H24" s="9">
        <f>'7 целевые '!J121</f>
        <v>24192.5</v>
      </c>
      <c r="I24" s="9">
        <f>'7 целевые '!K121</f>
        <v>5088.6</v>
      </c>
      <c r="J24" s="9">
        <f>'7 целевые '!L121</f>
        <v>16903.5</v>
      </c>
      <c r="K24" s="9">
        <f>'7 целевые '!M121</f>
        <v>2200.3999999999996</v>
      </c>
      <c r="L24" s="9">
        <f>'7 целевые '!N121</f>
        <v>24254</v>
      </c>
      <c r="M24" s="9" t="e">
        <f>#REF!</f>
        <v>#REF!</v>
      </c>
      <c r="N24" s="9" t="e">
        <f>#REF!</f>
        <v>#REF!</v>
      </c>
      <c r="O24" s="9" t="e">
        <f>#REF!</f>
        <v>#REF!</v>
      </c>
    </row>
    <row r="25" spans="1:15" ht="37.5">
      <c r="A25" s="62" t="s">
        <v>203</v>
      </c>
      <c r="B25" s="11" t="s">
        <v>122</v>
      </c>
      <c r="C25" s="11" t="s">
        <v>395</v>
      </c>
      <c r="D25" s="12">
        <f>D27+D28+D26</f>
        <v>625.8000000000001</v>
      </c>
      <c r="E25" s="12">
        <f aca="true" t="shared" si="1" ref="E25:O25">E27+E28+E26</f>
        <v>242.1</v>
      </c>
      <c r="F25" s="12">
        <f t="shared" si="1"/>
        <v>329</v>
      </c>
      <c r="G25" s="12">
        <f t="shared" si="1"/>
        <v>54.7</v>
      </c>
      <c r="H25" s="12">
        <f t="shared" si="1"/>
        <v>639.9</v>
      </c>
      <c r="I25" s="12">
        <f t="shared" si="1"/>
        <v>255.5</v>
      </c>
      <c r="J25" s="12">
        <f t="shared" si="1"/>
        <v>329.7</v>
      </c>
      <c r="K25" s="12">
        <f t="shared" si="1"/>
        <v>54.7</v>
      </c>
      <c r="L25" s="12">
        <f t="shared" si="1"/>
        <v>639.9</v>
      </c>
      <c r="M25" s="12" t="e">
        <f t="shared" si="1"/>
        <v>#REF!</v>
      </c>
      <c r="N25" s="12" t="e">
        <f t="shared" si="1"/>
        <v>#REF!</v>
      </c>
      <c r="O25" s="12" t="e">
        <f t="shared" si="1"/>
        <v>#REF!</v>
      </c>
    </row>
    <row r="26" spans="1:15" ht="18.75">
      <c r="A26" s="67" t="s">
        <v>617</v>
      </c>
      <c r="B26" s="14" t="s">
        <v>122</v>
      </c>
      <c r="C26" s="14" t="s">
        <v>124</v>
      </c>
      <c r="D26" s="9">
        <f>'7 целевые '!F158</f>
        <v>147.4</v>
      </c>
      <c r="E26" s="9">
        <f>'7 целевые '!G158</f>
        <v>0</v>
      </c>
      <c r="F26" s="9">
        <f>'7 целевые '!H158</f>
        <v>120</v>
      </c>
      <c r="G26" s="9">
        <f>'7 целевые '!I158</f>
        <v>27.4</v>
      </c>
      <c r="H26" s="9">
        <f>'7 целевые '!J158</f>
        <v>147.4</v>
      </c>
      <c r="I26" s="9">
        <f>'7 целевые '!K158</f>
        <v>0</v>
      </c>
      <c r="J26" s="9">
        <f>'7 целевые '!L158</f>
        <v>120</v>
      </c>
      <c r="K26" s="9">
        <f>'7 целевые '!M158</f>
        <v>27.4</v>
      </c>
      <c r="L26" s="9">
        <f>'7 целевые '!N158</f>
        <v>147.4</v>
      </c>
      <c r="M26" s="9" t="e">
        <f>#REF!</f>
        <v>#REF!</v>
      </c>
      <c r="N26" s="9" t="e">
        <f>#REF!</f>
        <v>#REF!</v>
      </c>
      <c r="O26" s="9" t="e">
        <f>#REF!</f>
        <v>#REF!</v>
      </c>
    </row>
    <row r="27" spans="1:16" ht="43.5" customHeight="1">
      <c r="A27" s="61" t="s">
        <v>611</v>
      </c>
      <c r="B27" s="14" t="s">
        <v>122</v>
      </c>
      <c r="C27" s="14" t="s">
        <v>125</v>
      </c>
      <c r="D27" s="9">
        <f>'7 целевые '!F167</f>
        <v>167.3</v>
      </c>
      <c r="E27" s="9">
        <f>'7 целевые '!G167</f>
        <v>0</v>
      </c>
      <c r="F27" s="9">
        <f>'7 целевые '!H167</f>
        <v>140</v>
      </c>
      <c r="G27" s="9">
        <f>'7 целевые '!I167</f>
        <v>27.3</v>
      </c>
      <c r="H27" s="9">
        <f>'7 целевые '!J167</f>
        <v>167.3</v>
      </c>
      <c r="I27" s="9">
        <f>'7 целевые '!K167</f>
        <v>0</v>
      </c>
      <c r="J27" s="9">
        <f>'7 целевые '!L167</f>
        <v>140</v>
      </c>
      <c r="K27" s="9">
        <f>'7 целевые '!M167</f>
        <v>27.3</v>
      </c>
      <c r="L27" s="9">
        <f>'7 целевые '!N167</f>
        <v>167.3</v>
      </c>
      <c r="M27" s="9" t="e">
        <f>#REF!</f>
        <v>#REF!</v>
      </c>
      <c r="N27" s="9" t="e">
        <f>#REF!</f>
        <v>#REF!</v>
      </c>
      <c r="O27" s="9" t="e">
        <f>#REF!</f>
        <v>#REF!</v>
      </c>
      <c r="P27" s="66"/>
    </row>
    <row r="28" spans="1:15" ht="37.5">
      <c r="A28" s="13" t="s">
        <v>204</v>
      </c>
      <c r="B28" s="14" t="s">
        <v>122</v>
      </c>
      <c r="C28" s="14" t="s">
        <v>144</v>
      </c>
      <c r="D28" s="9">
        <f>'7 целевые '!F176</f>
        <v>311.1</v>
      </c>
      <c r="E28" s="9">
        <f>'7 целевые '!G176</f>
        <v>242.1</v>
      </c>
      <c r="F28" s="9">
        <f>'7 целевые '!H176</f>
        <v>69</v>
      </c>
      <c r="G28" s="9">
        <f>'7 целевые '!I176</f>
        <v>0</v>
      </c>
      <c r="H28" s="9">
        <f>'7 целевые '!J176</f>
        <v>325.2</v>
      </c>
      <c r="I28" s="9">
        <f>'7 целевые '!K176</f>
        <v>255.5</v>
      </c>
      <c r="J28" s="9">
        <f>'7 целевые '!L176</f>
        <v>69.7</v>
      </c>
      <c r="K28" s="9">
        <f>'7 целевые '!M176</f>
        <v>0</v>
      </c>
      <c r="L28" s="9">
        <f>'7 целевые '!N176</f>
        <v>325.2</v>
      </c>
      <c r="M28" s="9" t="e">
        <f>#REF!</f>
        <v>#REF!</v>
      </c>
      <c r="N28" s="9" t="e">
        <f>#REF!</f>
        <v>#REF!</v>
      </c>
      <c r="O28" s="9" t="e">
        <f>#REF!</f>
        <v>#REF!</v>
      </c>
    </row>
    <row r="29" spans="1:15" ht="18.75">
      <c r="A29" s="62" t="s">
        <v>126</v>
      </c>
      <c r="B29" s="11" t="s">
        <v>120</v>
      </c>
      <c r="C29" s="11" t="s">
        <v>395</v>
      </c>
      <c r="D29" s="12">
        <f>D32+D33+D31+D30</f>
        <v>31985.500000000004</v>
      </c>
      <c r="E29" s="12">
        <f aca="true" t="shared" si="2" ref="E29:L29">E32+E33+E31+E30</f>
        <v>17356.5</v>
      </c>
      <c r="F29" s="12">
        <f t="shared" si="2"/>
        <v>14629</v>
      </c>
      <c r="G29" s="12">
        <f t="shared" si="2"/>
        <v>0</v>
      </c>
      <c r="H29" s="12">
        <f t="shared" si="2"/>
        <v>30814.2</v>
      </c>
      <c r="I29" s="12">
        <f t="shared" si="2"/>
        <v>15902.199999999999</v>
      </c>
      <c r="J29" s="12">
        <f t="shared" si="2"/>
        <v>14912</v>
      </c>
      <c r="K29" s="12">
        <f t="shared" si="2"/>
        <v>0</v>
      </c>
      <c r="L29" s="12">
        <f t="shared" si="2"/>
        <v>31410.2</v>
      </c>
      <c r="M29" s="12" t="e">
        <f>M32+M33+M31</f>
        <v>#REF!</v>
      </c>
      <c r="N29" s="12" t="e">
        <f>N32+N33+N31</f>
        <v>#REF!</v>
      </c>
      <c r="O29" s="12" t="e">
        <f>O32+O33+O31</f>
        <v>#REF!</v>
      </c>
    </row>
    <row r="30" spans="1:15" ht="18.75">
      <c r="A30" s="85" t="s">
        <v>688</v>
      </c>
      <c r="B30" s="74" t="s">
        <v>120</v>
      </c>
      <c r="C30" s="74" t="s">
        <v>119</v>
      </c>
      <c r="D30" s="9">
        <f>'7 целевые '!F196</f>
        <v>500</v>
      </c>
      <c r="E30" s="9">
        <f>'7 целевые '!G196</f>
        <v>500</v>
      </c>
      <c r="F30" s="9">
        <f>'7 целевые '!H196</f>
        <v>0</v>
      </c>
      <c r="G30" s="9">
        <f>'7 целевые '!I196</f>
        <v>0</v>
      </c>
      <c r="H30" s="9">
        <f>'7 целевые '!J196</f>
        <v>0</v>
      </c>
      <c r="I30" s="9">
        <f>'7 целевые '!K196</f>
        <v>0</v>
      </c>
      <c r="J30" s="9">
        <f>'7 целевые '!L196</f>
        <v>0</v>
      </c>
      <c r="K30" s="9">
        <f>'7 целевые '!M196</f>
        <v>0</v>
      </c>
      <c r="L30" s="9">
        <f>'7 целевые '!N196</f>
        <v>0</v>
      </c>
      <c r="M30" s="12"/>
      <c r="N30" s="12"/>
      <c r="O30" s="12"/>
    </row>
    <row r="31" spans="1:15" ht="18.75">
      <c r="A31" s="61" t="s">
        <v>577</v>
      </c>
      <c r="B31" s="14" t="s">
        <v>120</v>
      </c>
      <c r="C31" s="14" t="s">
        <v>132</v>
      </c>
      <c r="D31" s="9">
        <f>'7 целевые '!F203</f>
        <v>2723.7</v>
      </c>
      <c r="E31" s="9">
        <f>'7 целевые '!G203</f>
        <v>2642</v>
      </c>
      <c r="F31" s="9">
        <f>'7 целевые '!H203</f>
        <v>81.7</v>
      </c>
      <c r="G31" s="9">
        <f>'7 целевые '!I203</f>
        <v>0</v>
      </c>
      <c r="H31" s="9">
        <f>'7 целевые '!J203</f>
        <v>2723.7</v>
      </c>
      <c r="I31" s="9">
        <f>'7 целевые '!K203</f>
        <v>2642</v>
      </c>
      <c r="J31" s="9">
        <f>'7 целевые '!L203</f>
        <v>81.7</v>
      </c>
      <c r="K31" s="9">
        <f>'7 целевые '!M203</f>
        <v>0</v>
      </c>
      <c r="L31" s="9">
        <f>'7 целевые '!N203</f>
        <v>2723.7</v>
      </c>
      <c r="M31" s="9" t="e">
        <f>#REF!</f>
        <v>#REF!</v>
      </c>
      <c r="N31" s="9" t="e">
        <f>#REF!</f>
        <v>#REF!</v>
      </c>
      <c r="O31" s="9" t="e">
        <f>#REF!</f>
        <v>#REF!</v>
      </c>
    </row>
    <row r="32" spans="1:15" ht="22.5" customHeight="1">
      <c r="A32" s="61" t="s">
        <v>157</v>
      </c>
      <c r="B32" s="14" t="s">
        <v>120</v>
      </c>
      <c r="C32" s="14" t="s">
        <v>124</v>
      </c>
      <c r="D32" s="9">
        <f>'7 целевые '!F209</f>
        <v>26052.4</v>
      </c>
      <c r="E32" s="9">
        <f>'7 целевые '!G209</f>
        <v>12141.4</v>
      </c>
      <c r="F32" s="9">
        <f>'7 целевые '!H209</f>
        <v>13911</v>
      </c>
      <c r="G32" s="9">
        <f>'7 целевые '!I209</f>
        <v>0</v>
      </c>
      <c r="H32" s="9">
        <f>'7 целевые '!J209</f>
        <v>26830.4</v>
      </c>
      <c r="I32" s="9">
        <f>'7 целевые '!K209</f>
        <v>12141.4</v>
      </c>
      <c r="J32" s="9">
        <f>'7 целевые '!L209</f>
        <v>14689</v>
      </c>
      <c r="K32" s="9">
        <f>'7 целевые '!M209</f>
        <v>0</v>
      </c>
      <c r="L32" s="9">
        <f>'7 целевые '!N209</f>
        <v>27400.4</v>
      </c>
      <c r="M32" s="9" t="e">
        <f>#REF!</f>
        <v>#REF!</v>
      </c>
      <c r="N32" s="9" t="e">
        <f>#REF!</f>
        <v>#REF!</v>
      </c>
      <c r="O32" s="9" t="e">
        <f>#REF!</f>
        <v>#REF!</v>
      </c>
    </row>
    <row r="33" spans="1:15" ht="21.75" customHeight="1">
      <c r="A33" s="13" t="s">
        <v>168</v>
      </c>
      <c r="B33" s="14" t="s">
        <v>120</v>
      </c>
      <c r="C33" s="14" t="s">
        <v>169</v>
      </c>
      <c r="D33" s="9">
        <f>'7 целевые '!F223</f>
        <v>2709.4</v>
      </c>
      <c r="E33" s="9">
        <f>'7 целевые '!G223</f>
        <v>2073.1</v>
      </c>
      <c r="F33" s="9">
        <f>'7 целевые '!H223</f>
        <v>636.3000000000001</v>
      </c>
      <c r="G33" s="9">
        <f>'7 целевые '!I223</f>
        <v>0</v>
      </c>
      <c r="H33" s="9">
        <f>'7 целевые '!J223</f>
        <v>1260.1000000000001</v>
      </c>
      <c r="I33" s="9">
        <f>'7 целевые '!K223</f>
        <v>1118.8</v>
      </c>
      <c r="J33" s="9">
        <f>'7 целевые '!L223</f>
        <v>141.29999999999998</v>
      </c>
      <c r="K33" s="9">
        <f>'7 целевые '!M223</f>
        <v>0</v>
      </c>
      <c r="L33" s="9">
        <f>'7 целевые '!N223</f>
        <v>1286.1000000000001</v>
      </c>
      <c r="M33" s="9" t="e">
        <f>#REF!</f>
        <v>#REF!</v>
      </c>
      <c r="N33" s="9" t="e">
        <f>#REF!</f>
        <v>#REF!</v>
      </c>
      <c r="O33" s="9" t="e">
        <f>#REF!</f>
        <v>#REF!</v>
      </c>
    </row>
    <row r="34" spans="1:15" ht="26.25" customHeight="1">
      <c r="A34" s="62" t="s">
        <v>163</v>
      </c>
      <c r="B34" s="11" t="s">
        <v>127</v>
      </c>
      <c r="C34" s="11" t="s">
        <v>395</v>
      </c>
      <c r="D34" s="12">
        <f>D35+D36+D37</f>
        <v>4216.6</v>
      </c>
      <c r="E34" s="12">
        <f aca="true" t="shared" si="3" ref="E34:O34">E35+E36+E37</f>
        <v>1637.6</v>
      </c>
      <c r="F34" s="12">
        <f t="shared" si="3"/>
        <v>2062.5</v>
      </c>
      <c r="G34" s="12">
        <f t="shared" si="3"/>
        <v>516.5</v>
      </c>
      <c r="H34" s="12">
        <f t="shared" si="3"/>
        <v>2859.6</v>
      </c>
      <c r="I34" s="12">
        <f t="shared" si="3"/>
        <v>1637.6</v>
      </c>
      <c r="J34" s="12">
        <f t="shared" si="3"/>
        <v>1040</v>
      </c>
      <c r="K34" s="12">
        <f t="shared" si="3"/>
        <v>182</v>
      </c>
      <c r="L34" s="12">
        <f t="shared" si="3"/>
        <v>2999.9</v>
      </c>
      <c r="M34" s="12" t="e">
        <f t="shared" si="3"/>
        <v>#REF!</v>
      </c>
      <c r="N34" s="12" t="e">
        <f t="shared" si="3"/>
        <v>#REF!</v>
      </c>
      <c r="O34" s="12" t="e">
        <f t="shared" si="3"/>
        <v>#REF!</v>
      </c>
    </row>
    <row r="35" spans="1:15" ht="22.5" customHeight="1">
      <c r="A35" s="61" t="s">
        <v>164</v>
      </c>
      <c r="B35" s="14" t="s">
        <v>127</v>
      </c>
      <c r="C35" s="14" t="s">
        <v>119</v>
      </c>
      <c r="D35" s="9">
        <f>'7 целевые '!F242</f>
        <v>300</v>
      </c>
      <c r="E35" s="9">
        <f>'7 целевые '!G242</f>
        <v>0</v>
      </c>
      <c r="F35" s="9">
        <f>'7 целевые '!H242</f>
        <v>300</v>
      </c>
      <c r="G35" s="9">
        <f>'7 целевые '!I242</f>
        <v>0</v>
      </c>
      <c r="H35" s="9">
        <f>'7 целевые '!J242</f>
        <v>800</v>
      </c>
      <c r="I35" s="9">
        <f>'7 целевые '!K242</f>
        <v>0</v>
      </c>
      <c r="J35" s="9">
        <f>'7 целевые '!L242</f>
        <v>800</v>
      </c>
      <c r="K35" s="9">
        <f>'7 целевые '!M242</f>
        <v>0</v>
      </c>
      <c r="L35" s="9">
        <f>'7 целевые '!N242</f>
        <v>800</v>
      </c>
      <c r="M35" s="9" t="e">
        <f>#REF!</f>
        <v>#REF!</v>
      </c>
      <c r="N35" s="9" t="e">
        <f>#REF!</f>
        <v>#REF!</v>
      </c>
      <c r="O35" s="9" t="e">
        <f>#REF!</f>
        <v>#REF!</v>
      </c>
    </row>
    <row r="36" spans="1:15" ht="21" customHeight="1">
      <c r="A36" s="13" t="s">
        <v>155</v>
      </c>
      <c r="B36" s="14" t="s">
        <v>127</v>
      </c>
      <c r="C36" s="14" t="s">
        <v>123</v>
      </c>
      <c r="D36" s="9">
        <f>'7 целевые '!F250</f>
        <v>2097</v>
      </c>
      <c r="E36" s="9">
        <f>'7 целевые '!G250</f>
        <v>0</v>
      </c>
      <c r="F36" s="9">
        <f>'7 целевые '!H250</f>
        <v>1762.5</v>
      </c>
      <c r="G36" s="9">
        <f>'7 целевые '!I250</f>
        <v>334.5</v>
      </c>
      <c r="H36" s="9">
        <f>'7 целевые '!J250</f>
        <v>240</v>
      </c>
      <c r="I36" s="9">
        <f>'7 целевые '!K250</f>
        <v>0</v>
      </c>
      <c r="J36" s="9">
        <f>'7 целевые '!L250</f>
        <v>240</v>
      </c>
      <c r="K36" s="9">
        <f>'7 целевые '!M250</f>
        <v>0</v>
      </c>
      <c r="L36" s="9">
        <f>'7 целевые '!N250</f>
        <v>240</v>
      </c>
      <c r="M36" s="9" t="e">
        <f>#REF!</f>
        <v>#REF!</v>
      </c>
      <c r="N36" s="9" t="e">
        <f>#REF!</f>
        <v>#REF!</v>
      </c>
      <c r="O36" s="9" t="e">
        <f>#REF!</f>
        <v>#REF!</v>
      </c>
    </row>
    <row r="37" spans="1:15" ht="18" customHeight="1">
      <c r="A37" s="61" t="s">
        <v>411</v>
      </c>
      <c r="B37" s="14" t="s">
        <v>127</v>
      </c>
      <c r="C37" s="14" t="s">
        <v>122</v>
      </c>
      <c r="D37" s="9">
        <f>'7 целевые '!F265</f>
        <v>1819.6</v>
      </c>
      <c r="E37" s="9">
        <f>'7 целевые '!G265</f>
        <v>1637.6</v>
      </c>
      <c r="F37" s="9">
        <f>'7 целевые '!H265</f>
        <v>0</v>
      </c>
      <c r="G37" s="9">
        <f>'7 целевые '!I265</f>
        <v>182</v>
      </c>
      <c r="H37" s="9">
        <f>'7 целевые '!J265</f>
        <v>1819.6</v>
      </c>
      <c r="I37" s="9">
        <f>'7 целевые '!K265</f>
        <v>1637.6</v>
      </c>
      <c r="J37" s="9">
        <f>'7 целевые '!L265</f>
        <v>0</v>
      </c>
      <c r="K37" s="9">
        <f>'7 целевые '!M265</f>
        <v>182</v>
      </c>
      <c r="L37" s="9">
        <f>'7 целевые '!N265</f>
        <v>1959.9</v>
      </c>
      <c r="M37" s="9" t="e">
        <f>#REF!</f>
        <v>#REF!</v>
      </c>
      <c r="N37" s="9" t="e">
        <f>#REF!</f>
        <v>#REF!</v>
      </c>
      <c r="O37" s="9" t="e">
        <f>#REF!</f>
        <v>#REF!</v>
      </c>
    </row>
    <row r="38" spans="1:15" ht="18.75">
      <c r="A38" s="62" t="s">
        <v>139</v>
      </c>
      <c r="B38" s="11" t="s">
        <v>135</v>
      </c>
      <c r="C38" s="11" t="s">
        <v>395</v>
      </c>
      <c r="D38" s="12">
        <f>D39</f>
        <v>610.3</v>
      </c>
      <c r="E38" s="12">
        <f aca="true" t="shared" si="4" ref="E38:O38">E39</f>
        <v>210.3</v>
      </c>
      <c r="F38" s="12">
        <f t="shared" si="4"/>
        <v>400</v>
      </c>
      <c r="G38" s="12">
        <f t="shared" si="4"/>
        <v>0</v>
      </c>
      <c r="H38" s="12">
        <f t="shared" si="4"/>
        <v>3753.1000000000004</v>
      </c>
      <c r="I38" s="12">
        <f t="shared" si="4"/>
        <v>3210.3</v>
      </c>
      <c r="J38" s="12">
        <f t="shared" si="4"/>
        <v>542.8</v>
      </c>
      <c r="K38" s="12">
        <f t="shared" si="4"/>
        <v>0</v>
      </c>
      <c r="L38" s="12">
        <f t="shared" si="4"/>
        <v>859.8</v>
      </c>
      <c r="M38" s="12" t="e">
        <f t="shared" si="4"/>
        <v>#REF!</v>
      </c>
      <c r="N38" s="12" t="e">
        <f t="shared" si="4"/>
        <v>#REF!</v>
      </c>
      <c r="O38" s="12" t="e">
        <f t="shared" si="4"/>
        <v>#REF!</v>
      </c>
    </row>
    <row r="39" spans="1:15" ht="18.75">
      <c r="A39" s="61" t="s">
        <v>162</v>
      </c>
      <c r="B39" s="14" t="s">
        <v>135</v>
      </c>
      <c r="C39" s="14" t="s">
        <v>127</v>
      </c>
      <c r="D39" s="9">
        <f>'7 целевые '!F271</f>
        <v>610.3</v>
      </c>
      <c r="E39" s="9">
        <f>'7 целевые '!G271</f>
        <v>210.3</v>
      </c>
      <c r="F39" s="9">
        <f>'7 целевые '!H271</f>
        <v>400</v>
      </c>
      <c r="G39" s="9">
        <f>'7 целевые '!I271</f>
        <v>0</v>
      </c>
      <c r="H39" s="9">
        <f>'7 целевые '!J271</f>
        <v>3753.1000000000004</v>
      </c>
      <c r="I39" s="9">
        <f>'7 целевые '!K271</f>
        <v>3210.3</v>
      </c>
      <c r="J39" s="9">
        <f>'7 целевые '!L271</f>
        <v>542.8</v>
      </c>
      <c r="K39" s="9">
        <f>'7 целевые '!M271</f>
        <v>0</v>
      </c>
      <c r="L39" s="9">
        <f>'7 целевые '!N271</f>
        <v>859.8</v>
      </c>
      <c r="M39" s="9" t="e">
        <f>#REF!</f>
        <v>#REF!</v>
      </c>
      <c r="N39" s="9" t="e">
        <f>#REF!</f>
        <v>#REF!</v>
      </c>
      <c r="O39" s="9" t="e">
        <f>#REF!</f>
        <v>#REF!</v>
      </c>
    </row>
    <row r="40" spans="1:15" ht="18.75">
      <c r="A40" s="62" t="s">
        <v>129</v>
      </c>
      <c r="B40" s="11" t="s">
        <v>128</v>
      </c>
      <c r="C40" s="11" t="s">
        <v>395</v>
      </c>
      <c r="D40" s="12">
        <f aca="true" t="shared" si="5" ref="D40:O40">D41+D42+D43+D44+D45</f>
        <v>689125.5000000001</v>
      </c>
      <c r="E40" s="12">
        <f t="shared" si="5"/>
        <v>465082</v>
      </c>
      <c r="F40" s="12">
        <f t="shared" si="5"/>
        <v>224043.5</v>
      </c>
      <c r="G40" s="12">
        <f t="shared" si="5"/>
        <v>0</v>
      </c>
      <c r="H40" s="12">
        <f t="shared" si="5"/>
        <v>656980.0000000001</v>
      </c>
      <c r="I40" s="12">
        <f t="shared" si="5"/>
        <v>423529.70000000007</v>
      </c>
      <c r="J40" s="12">
        <f t="shared" si="5"/>
        <v>233450.30000000002</v>
      </c>
      <c r="K40" s="12">
        <f t="shared" si="5"/>
        <v>0</v>
      </c>
      <c r="L40" s="12">
        <f t="shared" si="5"/>
        <v>606337.1000000001</v>
      </c>
      <c r="M40" s="12" t="e">
        <f t="shared" si="5"/>
        <v>#REF!</v>
      </c>
      <c r="N40" s="12" t="e">
        <f t="shared" si="5"/>
        <v>#REF!</v>
      </c>
      <c r="O40" s="12" t="e">
        <f t="shared" si="5"/>
        <v>#REF!</v>
      </c>
    </row>
    <row r="41" spans="1:15" ht="18.75">
      <c r="A41" s="61" t="s">
        <v>130</v>
      </c>
      <c r="B41" s="14" t="s">
        <v>128</v>
      </c>
      <c r="C41" s="14" t="s">
        <v>119</v>
      </c>
      <c r="D41" s="9">
        <f>'7 целевые '!F287</f>
        <v>162595</v>
      </c>
      <c r="E41" s="9">
        <f>'7 целевые '!G287</f>
        <v>123386.30000000002</v>
      </c>
      <c r="F41" s="9">
        <f>'7 целевые '!H287</f>
        <v>39208.700000000004</v>
      </c>
      <c r="G41" s="9">
        <f>'7 целевые '!I287</f>
        <v>0</v>
      </c>
      <c r="H41" s="9">
        <f>'7 целевые '!J287</f>
        <v>159404.00000000003</v>
      </c>
      <c r="I41" s="9">
        <f>'7 целевые '!K287</f>
        <v>117996.7</v>
      </c>
      <c r="J41" s="9">
        <f>'7 целевые '!L287</f>
        <v>41407.3</v>
      </c>
      <c r="K41" s="9">
        <f>'7 целевые '!M287</f>
        <v>0</v>
      </c>
      <c r="L41" s="9">
        <f>'7 целевые '!N287</f>
        <v>150412.90000000002</v>
      </c>
      <c r="M41" s="9" t="e">
        <f>#REF!</f>
        <v>#REF!</v>
      </c>
      <c r="N41" s="9" t="e">
        <f>#REF!</f>
        <v>#REF!</v>
      </c>
      <c r="O41" s="9" t="e">
        <f>#REF!</f>
        <v>#REF!</v>
      </c>
    </row>
    <row r="42" spans="1:15" ht="18.75">
      <c r="A42" s="8" t="s">
        <v>108</v>
      </c>
      <c r="B42" s="14" t="s">
        <v>128</v>
      </c>
      <c r="C42" s="14" t="s">
        <v>123</v>
      </c>
      <c r="D42" s="9">
        <f>'7 целевые '!F312</f>
        <v>431422.1000000001</v>
      </c>
      <c r="E42" s="9">
        <f>'7 целевые '!G312</f>
        <v>334952.2</v>
      </c>
      <c r="F42" s="9">
        <f>'7 целевые '!H312</f>
        <v>96469.89999999998</v>
      </c>
      <c r="G42" s="9">
        <f>'7 целевые '!I312</f>
        <v>0</v>
      </c>
      <c r="H42" s="9">
        <f>'7 целевые '!J312</f>
        <v>405457.60000000003</v>
      </c>
      <c r="I42" s="9">
        <f>'7 целевые '!K312</f>
        <v>303941.80000000005</v>
      </c>
      <c r="J42" s="9">
        <f>'7 целевые '!L312</f>
        <v>101515.80000000002</v>
      </c>
      <c r="K42" s="9">
        <f>'7 целевые '!M312</f>
        <v>0</v>
      </c>
      <c r="L42" s="9">
        <f>'7 целевые '!N312</f>
        <v>363500.20000000007</v>
      </c>
      <c r="M42" s="9" t="e">
        <f>#REF!</f>
        <v>#REF!</v>
      </c>
      <c r="N42" s="9" t="e">
        <f>#REF!</f>
        <v>#REF!</v>
      </c>
      <c r="O42" s="9" t="e">
        <f>#REF!</f>
        <v>#REF!</v>
      </c>
    </row>
    <row r="43" spans="1:15" ht="18.75">
      <c r="A43" s="61" t="s">
        <v>105</v>
      </c>
      <c r="B43" s="14" t="s">
        <v>128</v>
      </c>
      <c r="C43" s="14" t="s">
        <v>122</v>
      </c>
      <c r="D43" s="9">
        <f>'7 целевые '!F362</f>
        <v>34647</v>
      </c>
      <c r="E43" s="9">
        <f>'7 целевые '!G362</f>
        <v>5152.3</v>
      </c>
      <c r="F43" s="9">
        <f>'7 целевые '!H362</f>
        <v>29494.7</v>
      </c>
      <c r="G43" s="9">
        <f>'7 целевые '!I362</f>
        <v>0</v>
      </c>
      <c r="H43" s="9">
        <f>'7 целевые '!J362</f>
        <v>31064.4</v>
      </c>
      <c r="I43" s="9">
        <f>'7 целевые '!K362</f>
        <v>0</v>
      </c>
      <c r="J43" s="9">
        <f>'7 целевые '!L362</f>
        <v>31064.4</v>
      </c>
      <c r="K43" s="9">
        <f>'7 целевые '!M362</f>
        <v>0</v>
      </c>
      <c r="L43" s="9">
        <f>'7 целевые '!N362</f>
        <v>31454.2</v>
      </c>
      <c r="M43" s="9" t="e">
        <f>#REF!</f>
        <v>#REF!</v>
      </c>
      <c r="N43" s="9" t="e">
        <f>#REF!</f>
        <v>#REF!</v>
      </c>
      <c r="O43" s="9" t="e">
        <f>#REF!</f>
        <v>#REF!</v>
      </c>
    </row>
    <row r="44" spans="1:15" ht="18.75">
      <c r="A44" s="61" t="s">
        <v>107</v>
      </c>
      <c r="B44" s="14" t="s">
        <v>128</v>
      </c>
      <c r="C44" s="14" t="s">
        <v>128</v>
      </c>
      <c r="D44" s="9">
        <f>'7 целевые '!F385</f>
        <v>5831.4</v>
      </c>
      <c r="E44" s="9">
        <f>'7 целевые '!G385</f>
        <v>1500</v>
      </c>
      <c r="F44" s="9">
        <f>'7 целевые '!H385</f>
        <v>4331.4</v>
      </c>
      <c r="G44" s="9">
        <f>'7 целевые '!I385</f>
        <v>0</v>
      </c>
      <c r="H44" s="9">
        <f>'7 целевые '!J385</f>
        <v>6052.3</v>
      </c>
      <c r="I44" s="9">
        <f>'7 целевые '!K385</f>
        <v>1500</v>
      </c>
      <c r="J44" s="9">
        <f>'7 целевые '!L385</f>
        <v>4552.3</v>
      </c>
      <c r="K44" s="9">
        <f>'7 целевые '!M385</f>
        <v>0</v>
      </c>
      <c r="L44" s="9">
        <f>'7 целевые '!N385</f>
        <v>6098.4</v>
      </c>
      <c r="M44" s="9" t="e">
        <f>#REF!</f>
        <v>#REF!</v>
      </c>
      <c r="N44" s="9" t="e">
        <f>#REF!</f>
        <v>#REF!</v>
      </c>
      <c r="O44" s="9" t="e">
        <f>#REF!</f>
        <v>#REF!</v>
      </c>
    </row>
    <row r="45" spans="1:15" ht="18.75">
      <c r="A45" s="61" t="s">
        <v>152</v>
      </c>
      <c r="B45" s="14" t="s">
        <v>128</v>
      </c>
      <c r="C45" s="14" t="s">
        <v>124</v>
      </c>
      <c r="D45" s="9">
        <f>'7 целевые '!F422</f>
        <v>54630.00000000001</v>
      </c>
      <c r="E45" s="9">
        <f>'7 целевые '!G422</f>
        <v>91.2</v>
      </c>
      <c r="F45" s="9">
        <f>'7 целевые '!H422</f>
        <v>54538.80000000001</v>
      </c>
      <c r="G45" s="9">
        <f>'7 целевые '!I422</f>
        <v>0</v>
      </c>
      <c r="H45" s="9">
        <f>'7 целевые '!J422</f>
        <v>55001.7</v>
      </c>
      <c r="I45" s="9">
        <f>'7 целевые '!K422</f>
        <v>91.2</v>
      </c>
      <c r="J45" s="9">
        <f>'7 целевые '!L422</f>
        <v>54910.5</v>
      </c>
      <c r="K45" s="9">
        <f>'7 целевые '!M422</f>
        <v>0</v>
      </c>
      <c r="L45" s="9">
        <f>'7 целевые '!N422</f>
        <v>54871.4</v>
      </c>
      <c r="M45" s="9" t="e">
        <f>#REF!</f>
        <v>#REF!</v>
      </c>
      <c r="N45" s="9" t="e">
        <f>#REF!</f>
        <v>#REF!</v>
      </c>
      <c r="O45" s="9" t="e">
        <f>#REF!</f>
        <v>#REF!</v>
      </c>
    </row>
    <row r="46" spans="1:15" ht="23.25" customHeight="1">
      <c r="A46" s="62" t="s">
        <v>394</v>
      </c>
      <c r="B46" s="11" t="s">
        <v>132</v>
      </c>
      <c r="C46" s="11" t="s">
        <v>395</v>
      </c>
      <c r="D46" s="12">
        <f>D47+D48</f>
        <v>87560.7</v>
      </c>
      <c r="E46" s="12">
        <f aca="true" t="shared" si="6" ref="E46:O46">E47+E48</f>
        <v>45712.6</v>
      </c>
      <c r="F46" s="12">
        <f t="shared" si="6"/>
        <v>41748.1</v>
      </c>
      <c r="G46" s="12">
        <f t="shared" si="6"/>
        <v>100</v>
      </c>
      <c r="H46" s="12">
        <f t="shared" si="6"/>
        <v>43335.6</v>
      </c>
      <c r="I46" s="12">
        <f t="shared" si="6"/>
        <v>2037.2</v>
      </c>
      <c r="J46" s="12">
        <f t="shared" si="6"/>
        <v>41198.399999999994</v>
      </c>
      <c r="K46" s="12">
        <f t="shared" si="6"/>
        <v>100</v>
      </c>
      <c r="L46" s="12">
        <f t="shared" si="6"/>
        <v>43791.3</v>
      </c>
      <c r="M46" s="12" t="e">
        <f t="shared" si="6"/>
        <v>#REF!</v>
      </c>
      <c r="N46" s="12" t="e">
        <f t="shared" si="6"/>
        <v>#REF!</v>
      </c>
      <c r="O46" s="12" t="e">
        <f t="shared" si="6"/>
        <v>#REF!</v>
      </c>
    </row>
    <row r="47" spans="1:15" ht="21.75" customHeight="1">
      <c r="A47" s="61" t="s">
        <v>133</v>
      </c>
      <c r="B47" s="14" t="s">
        <v>132</v>
      </c>
      <c r="C47" s="14" t="s">
        <v>119</v>
      </c>
      <c r="D47" s="9">
        <f>'7 целевые '!F469</f>
        <v>82835.59999999999</v>
      </c>
      <c r="E47" s="9">
        <f>'7 целевые '!G469</f>
        <v>45712.6</v>
      </c>
      <c r="F47" s="9">
        <f>'7 целевые '!H469</f>
        <v>37023</v>
      </c>
      <c r="G47" s="9">
        <f>'7 целевые '!I469</f>
        <v>100</v>
      </c>
      <c r="H47" s="9">
        <f>'7 целевые '!J469</f>
        <v>38357.4</v>
      </c>
      <c r="I47" s="9">
        <f>'7 целевые '!K469</f>
        <v>2037.2</v>
      </c>
      <c r="J47" s="9">
        <f>'7 целевые '!L469</f>
        <v>36220.2</v>
      </c>
      <c r="K47" s="9">
        <f>'7 целевые '!M469</f>
        <v>100</v>
      </c>
      <c r="L47" s="9">
        <f>'7 целевые '!N469</f>
        <v>38751.100000000006</v>
      </c>
      <c r="M47" s="9" t="e">
        <f>#REF!</f>
        <v>#REF!</v>
      </c>
      <c r="N47" s="9" t="e">
        <f>#REF!</f>
        <v>#REF!</v>
      </c>
      <c r="O47" s="9" t="e">
        <f>#REF!</f>
        <v>#REF!</v>
      </c>
    </row>
    <row r="48" spans="1:15" ht="23.25" customHeight="1">
      <c r="A48" s="61" t="s">
        <v>160</v>
      </c>
      <c r="B48" s="14" t="s">
        <v>132</v>
      </c>
      <c r="C48" s="14" t="s">
        <v>120</v>
      </c>
      <c r="D48" s="9">
        <f>'7 целевые '!F520</f>
        <v>4725.1</v>
      </c>
      <c r="E48" s="9">
        <f>'7 целевые '!G520</f>
        <v>0</v>
      </c>
      <c r="F48" s="9">
        <f>'7 целевые '!H520</f>
        <v>4725.1</v>
      </c>
      <c r="G48" s="9">
        <f>'7 целевые '!I520</f>
        <v>0</v>
      </c>
      <c r="H48" s="9">
        <f>'7 целевые '!J520</f>
        <v>4978.2</v>
      </c>
      <c r="I48" s="9">
        <f>'7 целевые '!K520</f>
        <v>0</v>
      </c>
      <c r="J48" s="9">
        <f>'7 целевые '!L520</f>
        <v>4978.2</v>
      </c>
      <c r="K48" s="9">
        <f>'7 целевые '!M520</f>
        <v>0</v>
      </c>
      <c r="L48" s="9">
        <f>'7 целевые '!N520</f>
        <v>5040.2</v>
      </c>
      <c r="M48" s="9" t="e">
        <f>#REF!</f>
        <v>#REF!</v>
      </c>
      <c r="N48" s="9" t="e">
        <f>#REF!</f>
        <v>#REF!</v>
      </c>
      <c r="O48" s="9" t="e">
        <f>#REF!</f>
        <v>#REF!</v>
      </c>
    </row>
    <row r="49" spans="1:15" ht="18.75">
      <c r="A49" s="62" t="s">
        <v>150</v>
      </c>
      <c r="B49" s="11" t="s">
        <v>124</v>
      </c>
      <c r="C49" s="11" t="s">
        <v>395</v>
      </c>
      <c r="D49" s="12">
        <f>D50+D51</f>
        <v>989.5</v>
      </c>
      <c r="E49" s="12">
        <f aca="true" t="shared" si="7" ref="E49:O49">E50+E51</f>
        <v>551.5</v>
      </c>
      <c r="F49" s="12">
        <f t="shared" si="7"/>
        <v>438</v>
      </c>
      <c r="G49" s="12">
        <f t="shared" si="7"/>
        <v>0</v>
      </c>
      <c r="H49" s="12">
        <f t="shared" si="7"/>
        <v>989.5</v>
      </c>
      <c r="I49" s="12">
        <f t="shared" si="7"/>
        <v>551.5</v>
      </c>
      <c r="J49" s="12">
        <f t="shared" si="7"/>
        <v>438</v>
      </c>
      <c r="K49" s="12">
        <f t="shared" si="7"/>
        <v>0</v>
      </c>
      <c r="L49" s="12">
        <f t="shared" si="7"/>
        <v>989.5</v>
      </c>
      <c r="M49" s="12" t="e">
        <f t="shared" si="7"/>
        <v>#REF!</v>
      </c>
      <c r="N49" s="12" t="e">
        <f t="shared" si="7"/>
        <v>#REF!</v>
      </c>
      <c r="O49" s="12" t="e">
        <f t="shared" si="7"/>
        <v>#REF!</v>
      </c>
    </row>
    <row r="50" spans="1:15" ht="18.75">
      <c r="A50" s="61" t="s">
        <v>184</v>
      </c>
      <c r="B50" s="14" t="s">
        <v>124</v>
      </c>
      <c r="C50" s="14" t="s">
        <v>128</v>
      </c>
      <c r="D50" s="9">
        <f>'7 целевые '!F544</f>
        <v>551.5</v>
      </c>
      <c r="E50" s="9">
        <f>'7 целевые '!G544</f>
        <v>551.5</v>
      </c>
      <c r="F50" s="9">
        <f>'7 целевые '!H544</f>
        <v>0</v>
      </c>
      <c r="G50" s="9">
        <f>'7 целевые '!I544</f>
        <v>0</v>
      </c>
      <c r="H50" s="9">
        <f>'7 целевые '!J544</f>
        <v>551.5</v>
      </c>
      <c r="I50" s="9">
        <f>'7 целевые '!K544</f>
        <v>551.5</v>
      </c>
      <c r="J50" s="9">
        <f>'7 целевые '!L544</f>
        <v>0</v>
      </c>
      <c r="K50" s="9">
        <f>'7 целевые '!M544</f>
        <v>0</v>
      </c>
      <c r="L50" s="9">
        <f>'7 целевые '!N544</f>
        <v>551.5</v>
      </c>
      <c r="M50" s="9" t="e">
        <f>#REF!</f>
        <v>#REF!</v>
      </c>
      <c r="N50" s="9" t="e">
        <f>#REF!</f>
        <v>#REF!</v>
      </c>
      <c r="O50" s="9" t="e">
        <f>#REF!</f>
        <v>#REF!</v>
      </c>
    </row>
    <row r="51" spans="1:15" ht="18.75">
      <c r="A51" s="13" t="s">
        <v>226</v>
      </c>
      <c r="B51" s="14" t="s">
        <v>124</v>
      </c>
      <c r="C51" s="14" t="s">
        <v>124</v>
      </c>
      <c r="D51" s="9">
        <f>'7 целевые '!F550</f>
        <v>438</v>
      </c>
      <c r="E51" s="9">
        <f>'7 целевые '!G550</f>
        <v>0</v>
      </c>
      <c r="F51" s="9">
        <f>'7 целевые '!H550</f>
        <v>438</v>
      </c>
      <c r="G51" s="9">
        <f>'7 целевые '!I550</f>
        <v>0</v>
      </c>
      <c r="H51" s="9">
        <f>'7 целевые '!J550</f>
        <v>438</v>
      </c>
      <c r="I51" s="9">
        <f>'7 целевые '!K550</f>
        <v>0</v>
      </c>
      <c r="J51" s="9">
        <f>'7 целевые '!L550</f>
        <v>438</v>
      </c>
      <c r="K51" s="9">
        <f>'7 целевые '!M550</f>
        <v>0</v>
      </c>
      <c r="L51" s="9">
        <f>'7 целевые '!N550</f>
        <v>438</v>
      </c>
      <c r="M51" s="9" t="e">
        <f>#REF!</f>
        <v>#REF!</v>
      </c>
      <c r="N51" s="9" t="e">
        <f>#REF!</f>
        <v>#REF!</v>
      </c>
      <c r="O51" s="9" t="e">
        <f>#REF!</f>
        <v>#REF!</v>
      </c>
    </row>
    <row r="52" spans="1:15" ht="18.75">
      <c r="A52" s="62" t="s">
        <v>136</v>
      </c>
      <c r="B52" s="11" t="s">
        <v>125</v>
      </c>
      <c r="C52" s="11" t="s">
        <v>395</v>
      </c>
      <c r="D52" s="12">
        <f>D53+D54+D55+D56</f>
        <v>36343.5</v>
      </c>
      <c r="E52" s="12">
        <f aca="true" t="shared" si="8" ref="E52:O52">E53+E54+E55+E56</f>
        <v>32863.7</v>
      </c>
      <c r="F52" s="12">
        <f t="shared" si="8"/>
        <v>3479.7999999999997</v>
      </c>
      <c r="G52" s="12">
        <f t="shared" si="8"/>
        <v>0</v>
      </c>
      <c r="H52" s="12">
        <f t="shared" si="8"/>
        <v>36058.799999999996</v>
      </c>
      <c r="I52" s="12">
        <f t="shared" si="8"/>
        <v>32832.7</v>
      </c>
      <c r="J52" s="12">
        <f t="shared" si="8"/>
        <v>3226.1</v>
      </c>
      <c r="K52" s="12">
        <f t="shared" si="8"/>
        <v>0</v>
      </c>
      <c r="L52" s="12">
        <f t="shared" si="8"/>
        <v>35969.6</v>
      </c>
      <c r="M52" s="12" t="e">
        <f t="shared" si="8"/>
        <v>#REF!</v>
      </c>
      <c r="N52" s="12" t="e">
        <f t="shared" si="8"/>
        <v>#REF!</v>
      </c>
      <c r="O52" s="12" t="e">
        <f t="shared" si="8"/>
        <v>#REF!</v>
      </c>
    </row>
    <row r="53" spans="1:15" ht="18.75">
      <c r="A53" s="61" t="s">
        <v>140</v>
      </c>
      <c r="B53" s="14" t="s">
        <v>125</v>
      </c>
      <c r="C53" s="14" t="s">
        <v>119</v>
      </c>
      <c r="D53" s="9">
        <f>'7 целевые '!F559</f>
        <v>1941.7</v>
      </c>
      <c r="E53" s="9">
        <f>'7 целевые '!G559</f>
        <v>0</v>
      </c>
      <c r="F53" s="9">
        <f>'7 целевые '!H559</f>
        <v>1941.7</v>
      </c>
      <c r="G53" s="9">
        <f>'7 целевые '!I559</f>
        <v>0</v>
      </c>
      <c r="H53" s="9">
        <f>'7 целевые '!J559</f>
        <v>1941.7</v>
      </c>
      <c r="I53" s="9">
        <f>'7 целевые '!K559</f>
        <v>0</v>
      </c>
      <c r="J53" s="9">
        <f>'7 целевые '!L559</f>
        <v>1941.7</v>
      </c>
      <c r="K53" s="9">
        <f>'7 целевые '!M559</f>
        <v>0</v>
      </c>
      <c r="L53" s="9">
        <f>'7 целевые '!N559</f>
        <v>1941.7</v>
      </c>
      <c r="M53" s="9" t="e">
        <f>#REF!</f>
        <v>#REF!</v>
      </c>
      <c r="N53" s="9" t="e">
        <f>#REF!</f>
        <v>#REF!</v>
      </c>
      <c r="O53" s="9" t="e">
        <f>#REF!</f>
        <v>#REF!</v>
      </c>
    </row>
    <row r="54" spans="1:15" ht="18.75">
      <c r="A54" s="61" t="s">
        <v>137</v>
      </c>
      <c r="B54" s="14" t="s">
        <v>125</v>
      </c>
      <c r="C54" s="14" t="s">
        <v>122</v>
      </c>
      <c r="D54" s="9">
        <f>'7 целевые '!F566</f>
        <v>28845.5</v>
      </c>
      <c r="E54" s="9">
        <f>'7 целевые '!G566</f>
        <v>27685</v>
      </c>
      <c r="F54" s="9">
        <f>'7 целевые '!H566</f>
        <v>1160.5</v>
      </c>
      <c r="G54" s="9">
        <f>'7 целевые '!I566</f>
        <v>0</v>
      </c>
      <c r="H54" s="9">
        <f>'7 целевые '!J566</f>
        <v>28560.799999999996</v>
      </c>
      <c r="I54" s="9">
        <f>'7 целевые '!K566</f>
        <v>27654</v>
      </c>
      <c r="J54" s="9">
        <f>'7 целевые '!L566</f>
        <v>906.8</v>
      </c>
      <c r="K54" s="9">
        <f>'7 целевые '!M566</f>
        <v>0</v>
      </c>
      <c r="L54" s="9">
        <f>'7 целевые '!N566</f>
        <v>28471.6</v>
      </c>
      <c r="M54" s="9" t="e">
        <f>#REF!</f>
        <v>#REF!</v>
      </c>
      <c r="N54" s="9" t="e">
        <f>#REF!</f>
        <v>#REF!</v>
      </c>
      <c r="O54" s="9" t="e">
        <f>#REF!</f>
        <v>#REF!</v>
      </c>
    </row>
    <row r="55" spans="1:15" ht="18.75">
      <c r="A55" s="61" t="s">
        <v>145</v>
      </c>
      <c r="B55" s="14" t="s">
        <v>125</v>
      </c>
      <c r="C55" s="14" t="s">
        <v>120</v>
      </c>
      <c r="D55" s="9">
        <f>'7 целевые '!F591</f>
        <v>5178.7</v>
      </c>
      <c r="E55" s="9">
        <f>'7 целевые '!G591</f>
        <v>5178.7</v>
      </c>
      <c r="F55" s="9">
        <f>'7 целевые '!H591</f>
        <v>0</v>
      </c>
      <c r="G55" s="9">
        <f>'7 целевые '!I591</f>
        <v>0</v>
      </c>
      <c r="H55" s="9">
        <f>'7 целевые '!J591</f>
        <v>5178.7</v>
      </c>
      <c r="I55" s="9">
        <f>'7 целевые '!K591</f>
        <v>5178.7</v>
      </c>
      <c r="J55" s="9">
        <f>'7 целевые '!L591</f>
        <v>0</v>
      </c>
      <c r="K55" s="9">
        <f>'7 целевые '!M591</f>
        <v>0</v>
      </c>
      <c r="L55" s="9">
        <f>'7 целевые '!N591</f>
        <v>5178.7</v>
      </c>
      <c r="M55" s="9" t="e">
        <f>#REF!</f>
        <v>#REF!</v>
      </c>
      <c r="N55" s="9" t="e">
        <f>#REF!</f>
        <v>#REF!</v>
      </c>
      <c r="O55" s="9" t="e">
        <f>#REF!</f>
        <v>#REF!</v>
      </c>
    </row>
    <row r="56" spans="1:15" ht="18.75">
      <c r="A56" s="61" t="s">
        <v>436</v>
      </c>
      <c r="B56" s="14" t="s">
        <v>125</v>
      </c>
      <c r="C56" s="14" t="s">
        <v>135</v>
      </c>
      <c r="D56" s="9">
        <f>'7 целевые '!F598</f>
        <v>377.6</v>
      </c>
      <c r="E56" s="9">
        <f>'7 целевые '!G598</f>
        <v>0</v>
      </c>
      <c r="F56" s="9">
        <f>'7 целевые '!H598</f>
        <v>377.6</v>
      </c>
      <c r="G56" s="9">
        <f>'7 целевые '!I598</f>
        <v>0</v>
      </c>
      <c r="H56" s="9">
        <f>'7 целевые '!J598</f>
        <v>377.6</v>
      </c>
      <c r="I56" s="9">
        <f>'7 целевые '!K598</f>
        <v>0</v>
      </c>
      <c r="J56" s="9">
        <f>'7 целевые '!L598</f>
        <v>377.6</v>
      </c>
      <c r="K56" s="9">
        <f>'7 целевые '!M598</f>
        <v>0</v>
      </c>
      <c r="L56" s="9">
        <f>'7 целевые '!N598</f>
        <v>377.6</v>
      </c>
      <c r="M56" s="9" t="e">
        <f>#REF!</f>
        <v>#REF!</v>
      </c>
      <c r="N56" s="9" t="e">
        <f>#REF!</f>
        <v>#REF!</v>
      </c>
      <c r="O56" s="9" t="e">
        <f>#REF!</f>
        <v>#REF!</v>
      </c>
    </row>
    <row r="57" spans="1:15" ht="18.75">
      <c r="A57" s="62" t="s">
        <v>158</v>
      </c>
      <c r="B57" s="11" t="s">
        <v>141</v>
      </c>
      <c r="C57" s="11" t="s">
        <v>395</v>
      </c>
      <c r="D57" s="12">
        <f>D58</f>
        <v>21299.1</v>
      </c>
      <c r="E57" s="12">
        <f aca="true" t="shared" si="9" ref="E57:O57">E58</f>
        <v>12402.2</v>
      </c>
      <c r="F57" s="12">
        <f t="shared" si="9"/>
        <v>8359.400000000001</v>
      </c>
      <c r="G57" s="12">
        <f t="shared" si="9"/>
        <v>537.5</v>
      </c>
      <c r="H57" s="12">
        <f t="shared" si="9"/>
        <v>8559</v>
      </c>
      <c r="I57" s="12">
        <f t="shared" si="9"/>
        <v>0</v>
      </c>
      <c r="J57" s="12">
        <f t="shared" si="9"/>
        <v>8021.500000000001</v>
      </c>
      <c r="K57" s="12">
        <f t="shared" si="9"/>
        <v>537.5</v>
      </c>
      <c r="L57" s="12">
        <f t="shared" si="9"/>
        <v>8644.6</v>
      </c>
      <c r="M57" s="12" t="e">
        <f t="shared" si="9"/>
        <v>#REF!</v>
      </c>
      <c r="N57" s="12" t="e">
        <f t="shared" si="9"/>
        <v>#REF!</v>
      </c>
      <c r="O57" s="12" t="e">
        <f t="shared" si="9"/>
        <v>#REF!</v>
      </c>
    </row>
    <row r="58" spans="1:15" ht="18.75">
      <c r="A58" s="61" t="s">
        <v>159</v>
      </c>
      <c r="B58" s="14" t="s">
        <v>141</v>
      </c>
      <c r="C58" s="14" t="s">
        <v>123</v>
      </c>
      <c r="D58" s="9">
        <f>'7 целевые '!F604</f>
        <v>21299.1</v>
      </c>
      <c r="E58" s="9">
        <f>'7 целевые '!G604</f>
        <v>12402.2</v>
      </c>
      <c r="F58" s="9">
        <f>'7 целевые '!H604</f>
        <v>8359.400000000001</v>
      </c>
      <c r="G58" s="9">
        <f>'7 целевые '!I604</f>
        <v>537.5</v>
      </c>
      <c r="H58" s="9">
        <f>'7 целевые '!J604</f>
        <v>8559</v>
      </c>
      <c r="I58" s="9">
        <f>'7 целевые '!K604</f>
        <v>0</v>
      </c>
      <c r="J58" s="9">
        <f>'7 целевые '!L604</f>
        <v>8021.500000000001</v>
      </c>
      <c r="K58" s="9">
        <f>'7 целевые '!M604</f>
        <v>537.5</v>
      </c>
      <c r="L58" s="9">
        <f>'7 целевые '!N604</f>
        <v>8644.6</v>
      </c>
      <c r="M58" s="9" t="e">
        <f>#REF!</f>
        <v>#REF!</v>
      </c>
      <c r="N58" s="9" t="e">
        <f>#REF!</f>
        <v>#REF!</v>
      </c>
      <c r="O58" s="9" t="e">
        <f>#REF!</f>
        <v>#REF!</v>
      </c>
    </row>
    <row r="59" spans="1:15" ht="40.5" customHeight="1">
      <c r="A59" s="62" t="s">
        <v>499</v>
      </c>
      <c r="B59" s="11" t="s">
        <v>144</v>
      </c>
      <c r="C59" s="11" t="s">
        <v>395</v>
      </c>
      <c r="D59" s="12">
        <f>D60+D61</f>
        <v>47838.899999999994</v>
      </c>
      <c r="E59" s="12">
        <f aca="true" t="shared" si="10" ref="E59:O59">E60+E61</f>
        <v>3576.4</v>
      </c>
      <c r="F59" s="12">
        <f t="shared" si="10"/>
        <v>44262.5</v>
      </c>
      <c r="G59" s="12">
        <f t="shared" si="10"/>
        <v>0</v>
      </c>
      <c r="H59" s="12">
        <f t="shared" si="10"/>
        <v>49128.899999999994</v>
      </c>
      <c r="I59" s="12">
        <f t="shared" si="10"/>
        <v>3698.8</v>
      </c>
      <c r="J59" s="12">
        <f t="shared" si="10"/>
        <v>45430.1</v>
      </c>
      <c r="K59" s="12">
        <f t="shared" si="10"/>
        <v>0</v>
      </c>
      <c r="L59" s="12">
        <f t="shared" si="10"/>
        <v>50420.2</v>
      </c>
      <c r="M59" s="12" t="e">
        <f t="shared" si="10"/>
        <v>#REF!</v>
      </c>
      <c r="N59" s="12" t="e">
        <f t="shared" si="10"/>
        <v>#REF!</v>
      </c>
      <c r="O59" s="12" t="e">
        <f t="shared" si="10"/>
        <v>#REF!</v>
      </c>
    </row>
    <row r="60" spans="1:15" ht="35.25" customHeight="1">
      <c r="A60" s="32" t="s">
        <v>213</v>
      </c>
      <c r="B60" s="14" t="s">
        <v>144</v>
      </c>
      <c r="C60" s="14" t="s">
        <v>119</v>
      </c>
      <c r="D60" s="9">
        <f>'7 целевые '!F645</f>
        <v>16977.8</v>
      </c>
      <c r="E60" s="9">
        <f>'7 целевые '!G645</f>
        <v>3576.4</v>
      </c>
      <c r="F60" s="9">
        <f>'7 целевые '!H645</f>
        <v>13401.4</v>
      </c>
      <c r="G60" s="9">
        <f>'7 целевые '!I645</f>
        <v>0</v>
      </c>
      <c r="H60" s="9">
        <f>'7 целевые '!J645</f>
        <v>15502.2</v>
      </c>
      <c r="I60" s="9">
        <f>'7 целевые '!K645</f>
        <v>3698.8</v>
      </c>
      <c r="J60" s="9">
        <f>'7 целевые '!L645</f>
        <v>11803.4</v>
      </c>
      <c r="K60" s="9">
        <f>'7 целевые '!M645</f>
        <v>0</v>
      </c>
      <c r="L60" s="9">
        <f>'7 целевые '!N645</f>
        <v>17148.7</v>
      </c>
      <c r="M60" s="9" t="e">
        <f>#REF!</f>
        <v>#REF!</v>
      </c>
      <c r="N60" s="9" t="e">
        <f>#REF!</f>
        <v>#REF!</v>
      </c>
      <c r="O60" s="9" t="e">
        <f>#REF!</f>
        <v>#REF!</v>
      </c>
    </row>
    <row r="61" spans="1:15" ht="18.75" customHeight="1">
      <c r="A61" s="32" t="s">
        <v>498</v>
      </c>
      <c r="B61" s="14" t="s">
        <v>144</v>
      </c>
      <c r="C61" s="14" t="s">
        <v>123</v>
      </c>
      <c r="D61" s="9">
        <f>'7 целевые '!F652</f>
        <v>30861.1</v>
      </c>
      <c r="E61" s="9">
        <f>'7 целевые '!G652</f>
        <v>0</v>
      </c>
      <c r="F61" s="9">
        <f>'7 целевые '!H652</f>
        <v>30861.1</v>
      </c>
      <c r="G61" s="9">
        <f>'7 целевые '!I652</f>
        <v>0</v>
      </c>
      <c r="H61" s="9">
        <f>'7 целевые '!J652</f>
        <v>33626.7</v>
      </c>
      <c r="I61" s="9">
        <f>'7 целевые '!K652</f>
        <v>0</v>
      </c>
      <c r="J61" s="9">
        <f>'7 целевые '!L652</f>
        <v>33626.7</v>
      </c>
      <c r="K61" s="9">
        <f>'7 целевые '!M652</f>
        <v>0</v>
      </c>
      <c r="L61" s="9">
        <f>'7 целевые '!N652</f>
        <v>33271.5</v>
      </c>
      <c r="M61" s="9" t="e">
        <f>#REF!</f>
        <v>#REF!</v>
      </c>
      <c r="N61" s="9" t="e">
        <f>#REF!</f>
        <v>#REF!</v>
      </c>
      <c r="O61" s="9" t="e">
        <f>#REF!</f>
        <v>#REF!</v>
      </c>
    </row>
    <row r="62" spans="1:15" ht="18.75">
      <c r="A62" s="162" t="s">
        <v>324</v>
      </c>
      <c r="B62" s="163"/>
      <c r="C62" s="163"/>
      <c r="D62" s="12">
        <f>D17+D25+D29+D34+D38+D40+D46+D49+D52+D57+D59</f>
        <v>1001838.0000000001</v>
      </c>
      <c r="E62" s="12" t="e">
        <f aca="true" t="shared" si="11" ref="E62:O62">E17+E25+E29+E34+E38+E40+E46+E49+E52+E57+E59</f>
        <v>#REF!</v>
      </c>
      <c r="F62" s="12" t="e">
        <f t="shared" si="11"/>
        <v>#REF!</v>
      </c>
      <c r="G62" s="12" t="e">
        <f t="shared" si="11"/>
        <v>#REF!</v>
      </c>
      <c r="H62" s="12">
        <f t="shared" si="11"/>
        <v>915211.8000000002</v>
      </c>
      <c r="I62" s="12" t="e">
        <f t="shared" si="11"/>
        <v>#REF!</v>
      </c>
      <c r="J62" s="12" t="e">
        <f t="shared" si="11"/>
        <v>#REF!</v>
      </c>
      <c r="K62" s="12" t="e">
        <f t="shared" si="11"/>
        <v>#REF!</v>
      </c>
      <c r="L62" s="12">
        <f t="shared" si="11"/>
        <v>865064.6000000001</v>
      </c>
      <c r="M62" s="12" t="e">
        <f t="shared" si="11"/>
        <v>#REF!</v>
      </c>
      <c r="N62" s="12" t="e">
        <f t="shared" si="11"/>
        <v>#REF!</v>
      </c>
      <c r="O62" s="12" t="e">
        <f t="shared" si="11"/>
        <v>#REF!</v>
      </c>
    </row>
    <row r="63" spans="1:15" ht="18.75">
      <c r="A63" s="15" t="s">
        <v>393</v>
      </c>
      <c r="B63" s="16"/>
      <c r="C63" s="16"/>
      <c r="D63" s="30">
        <f>E63+F63+G63</f>
        <v>0</v>
      </c>
      <c r="E63" s="31"/>
      <c r="F63" s="31"/>
      <c r="G63" s="31"/>
      <c r="H63" s="30">
        <v>12000</v>
      </c>
      <c r="I63" s="9"/>
      <c r="J63" s="9">
        <v>10000</v>
      </c>
      <c r="K63" s="9"/>
      <c r="L63" s="30">
        <v>23000</v>
      </c>
      <c r="M63" s="17"/>
      <c r="N63" s="17">
        <v>20000</v>
      </c>
      <c r="O63" s="17"/>
    </row>
    <row r="64" spans="1:15" ht="18.75">
      <c r="A64" s="18" t="s">
        <v>138</v>
      </c>
      <c r="B64" s="19"/>
      <c r="C64" s="19"/>
      <c r="D64" s="12">
        <f>D62+D63</f>
        <v>1001838.0000000001</v>
      </c>
      <c r="E64" s="12" t="e">
        <f aca="true" t="shared" si="12" ref="E64:O64">E62+E63</f>
        <v>#REF!</v>
      </c>
      <c r="F64" s="12" t="e">
        <f t="shared" si="12"/>
        <v>#REF!</v>
      </c>
      <c r="G64" s="12" t="e">
        <f t="shared" si="12"/>
        <v>#REF!</v>
      </c>
      <c r="H64" s="12">
        <f t="shared" si="12"/>
        <v>927211.8000000002</v>
      </c>
      <c r="I64" s="12" t="e">
        <f t="shared" si="12"/>
        <v>#REF!</v>
      </c>
      <c r="J64" s="12" t="e">
        <f t="shared" si="12"/>
        <v>#REF!</v>
      </c>
      <c r="K64" s="12" t="e">
        <f t="shared" si="12"/>
        <v>#REF!</v>
      </c>
      <c r="L64" s="12">
        <f t="shared" si="12"/>
        <v>888064.6000000001</v>
      </c>
      <c r="M64" s="12" t="e">
        <f t="shared" si="12"/>
        <v>#REF!</v>
      </c>
      <c r="N64" s="12" t="e">
        <f t="shared" si="12"/>
        <v>#REF!</v>
      </c>
      <c r="O64" s="12" t="e">
        <f t="shared" si="12"/>
        <v>#REF!</v>
      </c>
    </row>
    <row r="65" spans="4:15" ht="25.5"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4:15" ht="12.75"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8" spans="4:15" ht="12.75"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70" spans="4:15" ht="12.7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4:15" ht="12.7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ht="12.75">
      <c r="L72" s="3"/>
    </row>
  </sheetData>
  <sheetProtection/>
  <mergeCells count="13">
    <mergeCell ref="D14:O14"/>
    <mergeCell ref="A10:L10"/>
    <mergeCell ref="C5:L5"/>
    <mergeCell ref="C2:L2"/>
    <mergeCell ref="C3:L3"/>
    <mergeCell ref="C4:L4"/>
    <mergeCell ref="C1:L1"/>
    <mergeCell ref="A62:C62"/>
    <mergeCell ref="A14:A15"/>
    <mergeCell ref="B14:B15"/>
    <mergeCell ref="A8:L8"/>
    <mergeCell ref="A9:L9"/>
    <mergeCell ref="C14:C15"/>
  </mergeCells>
  <printOptions horizontalCentered="1"/>
  <pageMargins left="0.5905511811023623" right="0.3937007874015748" top="0.5905511811023623" bottom="0.5905511811023623" header="0" footer="0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678"/>
  <sheetViews>
    <sheetView view="pageBreakPreview" zoomScale="71" zoomScaleSheetLayoutView="71" zoomScalePageLayoutView="0" workbookViewId="0" topLeftCell="A1">
      <pane xSplit="5" ySplit="13" topLeftCell="F61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548" sqref="A548:N623"/>
    </sheetView>
  </sheetViews>
  <sheetFormatPr defaultColWidth="9.00390625" defaultRowHeight="12.75"/>
  <cols>
    <col min="1" max="1" width="81.625" style="6" customWidth="1"/>
    <col min="2" max="2" width="8.875" style="84" customWidth="1"/>
    <col min="3" max="3" width="8.625" style="84" customWidth="1"/>
    <col min="4" max="4" width="17.375" style="1" customWidth="1"/>
    <col min="5" max="5" width="7.75390625" style="1" customWidth="1"/>
    <col min="6" max="6" width="14.00390625" style="27" customWidth="1"/>
    <col min="7" max="7" width="13.625" style="27" hidden="1" customWidth="1"/>
    <col min="8" max="8" width="13.125" style="27" hidden="1" customWidth="1"/>
    <col min="9" max="9" width="11.25390625" style="27" hidden="1" customWidth="1"/>
    <col min="10" max="10" width="14.875" style="28" customWidth="1"/>
    <col min="11" max="11" width="12.625" style="28" hidden="1" customWidth="1"/>
    <col min="12" max="12" width="13.75390625" style="28" hidden="1" customWidth="1"/>
    <col min="13" max="13" width="0.2421875" style="28" hidden="1" customWidth="1"/>
    <col min="14" max="14" width="15.25390625" style="37" customWidth="1"/>
    <col min="15" max="15" width="12.125" style="37" hidden="1" customWidth="1"/>
    <col min="16" max="16" width="14.125" style="37" hidden="1" customWidth="1"/>
    <col min="17" max="17" width="11.875" style="37" hidden="1" customWidth="1"/>
    <col min="18" max="16384" width="9.125" style="1" customWidth="1"/>
  </cols>
  <sheetData>
    <row r="1" spans="1:17" ht="18.75">
      <c r="A1" s="26" t="s">
        <v>166</v>
      </c>
      <c r="B1" s="79"/>
      <c r="C1" s="20"/>
      <c r="D1" s="20"/>
      <c r="E1" s="173" t="s">
        <v>718</v>
      </c>
      <c r="F1" s="174"/>
      <c r="G1" s="174"/>
      <c r="H1" s="174"/>
      <c r="I1" s="174"/>
      <c r="J1" s="174"/>
      <c r="K1" s="174"/>
      <c r="L1" s="174"/>
      <c r="M1" s="174"/>
      <c r="N1" s="174"/>
      <c r="O1" s="1"/>
      <c r="P1" s="1"/>
      <c r="Q1" s="1"/>
    </row>
    <row r="2" spans="1:17" ht="18.75">
      <c r="A2" s="26"/>
      <c r="B2" s="79"/>
      <c r="C2" s="20"/>
      <c r="D2" s="20"/>
      <c r="E2" s="173" t="s">
        <v>170</v>
      </c>
      <c r="F2" s="174"/>
      <c r="G2" s="174"/>
      <c r="H2" s="174"/>
      <c r="I2" s="174"/>
      <c r="J2" s="174"/>
      <c r="K2" s="174"/>
      <c r="L2" s="174"/>
      <c r="M2" s="174"/>
      <c r="N2" s="174"/>
      <c r="O2" s="1"/>
      <c r="P2" s="1"/>
      <c r="Q2" s="1"/>
    </row>
    <row r="3" spans="1:17" ht="18.75">
      <c r="A3" s="26"/>
      <c r="B3" s="79"/>
      <c r="C3" s="20"/>
      <c r="D3" s="20"/>
      <c r="E3" s="173" t="s">
        <v>149</v>
      </c>
      <c r="F3" s="174"/>
      <c r="G3" s="174"/>
      <c r="H3" s="174"/>
      <c r="I3" s="174"/>
      <c r="J3" s="174"/>
      <c r="K3" s="174"/>
      <c r="L3" s="174"/>
      <c r="M3" s="174"/>
      <c r="N3" s="174"/>
      <c r="O3" s="1"/>
      <c r="P3" s="1"/>
      <c r="Q3" s="1"/>
    </row>
    <row r="4" spans="1:17" ht="18.75">
      <c r="A4" s="26"/>
      <c r="B4" s="79"/>
      <c r="C4" s="20"/>
      <c r="D4" s="20"/>
      <c r="E4" s="173" t="s">
        <v>713</v>
      </c>
      <c r="F4" s="174"/>
      <c r="G4" s="174"/>
      <c r="H4" s="174"/>
      <c r="I4" s="174"/>
      <c r="J4" s="174"/>
      <c r="K4" s="174"/>
      <c r="L4" s="174"/>
      <c r="M4" s="174"/>
      <c r="N4" s="174"/>
      <c r="O4" s="1"/>
      <c r="P4" s="1"/>
      <c r="Q4" s="1"/>
    </row>
    <row r="5" spans="1:17" ht="18.75">
      <c r="A5" s="26"/>
      <c r="B5" s="79"/>
      <c r="C5" s="20"/>
      <c r="D5" s="20"/>
      <c r="E5" s="173" t="s">
        <v>715</v>
      </c>
      <c r="F5" s="174"/>
      <c r="G5" s="174"/>
      <c r="H5" s="174"/>
      <c r="I5" s="174"/>
      <c r="J5" s="174"/>
      <c r="K5" s="174"/>
      <c r="L5" s="174"/>
      <c r="M5" s="174"/>
      <c r="N5" s="174"/>
      <c r="O5" s="1"/>
      <c r="P5" s="1"/>
      <c r="Q5" s="1"/>
    </row>
    <row r="6" spans="1:17" ht="18.75">
      <c r="A6" s="26"/>
      <c r="B6" s="79"/>
      <c r="C6" s="20"/>
      <c r="D6" s="20"/>
      <c r="E6" s="20"/>
      <c r="F6" s="64"/>
      <c r="G6" s="20"/>
      <c r="H6" s="20"/>
      <c r="I6" s="20"/>
      <c r="J6" s="10"/>
      <c r="K6" s="20"/>
      <c r="L6" s="20"/>
      <c r="M6" s="20"/>
      <c r="N6" s="20"/>
      <c r="O6" s="1"/>
      <c r="P6" s="1"/>
      <c r="Q6" s="1"/>
    </row>
    <row r="7" spans="1:17" ht="18.75">
      <c r="A7" s="26"/>
      <c r="B7" s="79"/>
      <c r="C7" s="79"/>
      <c r="D7" s="79"/>
      <c r="E7" s="79"/>
      <c r="F7" s="26"/>
      <c r="G7" s="20"/>
      <c r="H7" s="20"/>
      <c r="I7" s="20"/>
      <c r="J7" s="20"/>
      <c r="K7" s="20"/>
      <c r="L7" s="20"/>
      <c r="M7" s="20"/>
      <c r="N7" s="20"/>
      <c r="O7" s="1"/>
      <c r="P7" s="1"/>
      <c r="Q7" s="1"/>
    </row>
    <row r="8" spans="1:18" ht="60.75" customHeight="1">
      <c r="A8" s="167" t="s">
        <v>708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"/>
      <c r="P8" s="1"/>
      <c r="Q8" s="1"/>
      <c r="R8" s="115"/>
    </row>
    <row r="9" spans="5:18" ht="12.7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"/>
      <c r="P9" s="1"/>
      <c r="Q9" s="1"/>
      <c r="R9" s="115"/>
    </row>
    <row r="10" spans="1:18" ht="18.75" customHeight="1">
      <c r="A10" s="169" t="s">
        <v>118</v>
      </c>
      <c r="B10" s="164" t="s">
        <v>612</v>
      </c>
      <c r="C10" s="169" t="s">
        <v>557</v>
      </c>
      <c r="D10" s="164" t="s">
        <v>397</v>
      </c>
      <c r="E10" s="169" t="s">
        <v>398</v>
      </c>
      <c r="F10" s="169" t="s">
        <v>167</v>
      </c>
      <c r="G10" s="169"/>
      <c r="H10" s="169"/>
      <c r="I10" s="169"/>
      <c r="J10" s="169"/>
      <c r="K10" s="169"/>
      <c r="L10" s="169"/>
      <c r="M10" s="169"/>
      <c r="N10" s="169"/>
      <c r="O10" s="110"/>
      <c r="P10" s="110"/>
      <c r="Q10" s="110"/>
      <c r="R10" s="116"/>
    </row>
    <row r="11" spans="1:18" ht="18" customHeight="1">
      <c r="A11" s="169"/>
      <c r="B11" s="166"/>
      <c r="C11" s="169"/>
      <c r="D11" s="166"/>
      <c r="E11" s="169"/>
      <c r="F11" s="5" t="s">
        <v>440</v>
      </c>
      <c r="G11" s="5" t="s">
        <v>364</v>
      </c>
      <c r="H11" s="52" t="s">
        <v>362</v>
      </c>
      <c r="I11" s="5" t="s">
        <v>363</v>
      </c>
      <c r="J11" s="86" t="s">
        <v>600</v>
      </c>
      <c r="K11" s="5" t="s">
        <v>364</v>
      </c>
      <c r="L11" s="5" t="s">
        <v>362</v>
      </c>
      <c r="M11" s="5" t="s">
        <v>363</v>
      </c>
      <c r="N11" s="86" t="s">
        <v>669</v>
      </c>
      <c r="O11" s="111" t="s">
        <v>364</v>
      </c>
      <c r="P11" s="5" t="s">
        <v>362</v>
      </c>
      <c r="Q11" s="112" t="s">
        <v>363</v>
      </c>
      <c r="R11" s="115"/>
    </row>
    <row r="12" spans="1:18" ht="19.5" customHeight="1">
      <c r="A12" s="86">
        <v>1</v>
      </c>
      <c r="B12" s="86">
        <v>2</v>
      </c>
      <c r="C12" s="86">
        <v>3</v>
      </c>
      <c r="D12" s="5">
        <v>4</v>
      </c>
      <c r="E12" s="5">
        <v>5</v>
      </c>
      <c r="F12" s="5">
        <v>6</v>
      </c>
      <c r="G12" s="5">
        <v>7</v>
      </c>
      <c r="H12" s="86"/>
      <c r="I12" s="5"/>
      <c r="J12" s="5">
        <v>7</v>
      </c>
      <c r="K12" s="5">
        <v>8</v>
      </c>
      <c r="L12" s="86"/>
      <c r="M12" s="5"/>
      <c r="N12" s="86">
        <v>8</v>
      </c>
      <c r="O12" s="33">
        <v>9</v>
      </c>
      <c r="P12" s="53"/>
      <c r="Q12" s="113"/>
      <c r="R12" s="117"/>
    </row>
    <row r="13" spans="1:18" ht="19.5" customHeight="1">
      <c r="A13" s="69" t="s">
        <v>211</v>
      </c>
      <c r="B13" s="75" t="s">
        <v>119</v>
      </c>
      <c r="C13" s="75" t="s">
        <v>395</v>
      </c>
      <c r="D13" s="133"/>
      <c r="E13" s="75"/>
      <c r="F13" s="71">
        <f>F14+F21+F33+F101+F105+F117+F121</f>
        <v>81242.6</v>
      </c>
      <c r="G13" s="71">
        <f aca="true" t="shared" si="0" ref="G13:Q13">G14+G21+G33+G101+G105+G117+G121</f>
        <v>8497.1</v>
      </c>
      <c r="H13" s="71">
        <f t="shared" si="0"/>
        <v>69512.20000000001</v>
      </c>
      <c r="I13" s="71">
        <f t="shared" si="0"/>
        <v>3233.2999999999997</v>
      </c>
      <c r="J13" s="71">
        <f t="shared" si="0"/>
        <v>82093.20000000001</v>
      </c>
      <c r="K13" s="71">
        <f t="shared" si="0"/>
        <v>8472.4</v>
      </c>
      <c r="L13" s="71">
        <f t="shared" si="0"/>
        <v>70387.5</v>
      </c>
      <c r="M13" s="71">
        <f t="shared" si="0"/>
        <v>3233.2999999999997</v>
      </c>
      <c r="N13" s="71">
        <f t="shared" si="0"/>
        <v>83002.5</v>
      </c>
      <c r="O13" s="98">
        <f t="shared" si="0"/>
        <v>8472.3</v>
      </c>
      <c r="P13" s="68">
        <f t="shared" si="0"/>
        <v>71296.9</v>
      </c>
      <c r="Q13" s="114">
        <f t="shared" si="0"/>
        <v>3233.2999999999997</v>
      </c>
      <c r="R13" s="115"/>
    </row>
    <row r="14" spans="1:17" ht="50.25" customHeight="1">
      <c r="A14" s="69" t="s">
        <v>99</v>
      </c>
      <c r="B14" s="75" t="s">
        <v>119</v>
      </c>
      <c r="C14" s="75" t="s">
        <v>123</v>
      </c>
      <c r="D14" s="75"/>
      <c r="E14" s="133"/>
      <c r="F14" s="71">
        <f aca="true" t="shared" si="1" ref="F14:Q15">F15</f>
        <v>1728.8</v>
      </c>
      <c r="G14" s="71">
        <f t="shared" si="1"/>
        <v>0</v>
      </c>
      <c r="H14" s="71">
        <f t="shared" si="1"/>
        <v>1728.8</v>
      </c>
      <c r="I14" s="71">
        <f t="shared" si="1"/>
        <v>0</v>
      </c>
      <c r="J14" s="71">
        <f t="shared" si="1"/>
        <v>1728.8</v>
      </c>
      <c r="K14" s="71">
        <f t="shared" si="1"/>
        <v>0</v>
      </c>
      <c r="L14" s="71">
        <f t="shared" si="1"/>
        <v>1728.8</v>
      </c>
      <c r="M14" s="71">
        <f t="shared" si="1"/>
        <v>0</v>
      </c>
      <c r="N14" s="71">
        <f t="shared" si="1"/>
        <v>1728.8</v>
      </c>
      <c r="O14" s="68">
        <f t="shared" si="1"/>
        <v>0</v>
      </c>
      <c r="P14" s="68">
        <f t="shared" si="1"/>
        <v>1728.8</v>
      </c>
      <c r="Q14" s="68">
        <f t="shared" si="1"/>
        <v>0</v>
      </c>
    </row>
    <row r="15" spans="1:17" ht="28.5" customHeight="1">
      <c r="A15" s="70" t="s">
        <v>207</v>
      </c>
      <c r="B15" s="74" t="s">
        <v>119</v>
      </c>
      <c r="C15" s="74" t="s">
        <v>123</v>
      </c>
      <c r="D15" s="74" t="s">
        <v>238</v>
      </c>
      <c r="E15" s="83"/>
      <c r="F15" s="68">
        <f t="shared" si="1"/>
        <v>1728.8</v>
      </c>
      <c r="G15" s="68">
        <f t="shared" si="1"/>
        <v>0</v>
      </c>
      <c r="H15" s="68">
        <f t="shared" si="1"/>
        <v>1728.8</v>
      </c>
      <c r="I15" s="68">
        <f t="shared" si="1"/>
        <v>0</v>
      </c>
      <c r="J15" s="68">
        <f t="shared" si="1"/>
        <v>1728.8</v>
      </c>
      <c r="K15" s="68">
        <f t="shared" si="1"/>
        <v>0</v>
      </c>
      <c r="L15" s="68">
        <f t="shared" si="1"/>
        <v>1728.8</v>
      </c>
      <c r="M15" s="68">
        <f t="shared" si="1"/>
        <v>0</v>
      </c>
      <c r="N15" s="68">
        <f t="shared" si="1"/>
        <v>1728.8</v>
      </c>
      <c r="O15" s="68">
        <f t="shared" si="1"/>
        <v>0</v>
      </c>
      <c r="P15" s="68">
        <f t="shared" si="1"/>
        <v>1728.8</v>
      </c>
      <c r="Q15" s="68">
        <f t="shared" si="1"/>
        <v>0</v>
      </c>
    </row>
    <row r="16" spans="1:17" ht="22.5" customHeight="1">
      <c r="A16" s="70" t="s">
        <v>143</v>
      </c>
      <c r="B16" s="74" t="s">
        <v>119</v>
      </c>
      <c r="C16" s="74" t="s">
        <v>304</v>
      </c>
      <c r="D16" s="74" t="s">
        <v>303</v>
      </c>
      <c r="E16" s="83"/>
      <c r="F16" s="68">
        <f aca="true" t="shared" si="2" ref="F16:Q16">F17+F19</f>
        <v>1728.8</v>
      </c>
      <c r="G16" s="68">
        <f t="shared" si="2"/>
        <v>0</v>
      </c>
      <c r="H16" s="68">
        <f t="shared" si="2"/>
        <v>1728.8</v>
      </c>
      <c r="I16" s="68">
        <f t="shared" si="2"/>
        <v>0</v>
      </c>
      <c r="J16" s="68">
        <f t="shared" si="2"/>
        <v>1728.8</v>
      </c>
      <c r="K16" s="68">
        <f t="shared" si="2"/>
        <v>0</v>
      </c>
      <c r="L16" s="68">
        <f t="shared" si="2"/>
        <v>1728.8</v>
      </c>
      <c r="M16" s="68">
        <f t="shared" si="2"/>
        <v>0</v>
      </c>
      <c r="N16" s="68">
        <f t="shared" si="2"/>
        <v>1728.8</v>
      </c>
      <c r="O16" s="68">
        <f t="shared" si="2"/>
        <v>0</v>
      </c>
      <c r="P16" s="68">
        <f t="shared" si="2"/>
        <v>1728.8</v>
      </c>
      <c r="Q16" s="68">
        <f t="shared" si="2"/>
        <v>0</v>
      </c>
    </row>
    <row r="17" spans="1:17" ht="43.5" customHeight="1">
      <c r="A17" s="70" t="s">
        <v>616</v>
      </c>
      <c r="B17" s="74" t="s">
        <v>119</v>
      </c>
      <c r="C17" s="74" t="s">
        <v>304</v>
      </c>
      <c r="D17" s="74" t="s">
        <v>239</v>
      </c>
      <c r="E17" s="83"/>
      <c r="F17" s="68">
        <f aca="true" t="shared" si="3" ref="F17:Q17">F18</f>
        <v>1385</v>
      </c>
      <c r="G17" s="68">
        <f t="shared" si="3"/>
        <v>0</v>
      </c>
      <c r="H17" s="68">
        <f t="shared" si="3"/>
        <v>1385</v>
      </c>
      <c r="I17" s="68">
        <f t="shared" si="3"/>
        <v>0</v>
      </c>
      <c r="J17" s="68">
        <f t="shared" si="3"/>
        <v>1385</v>
      </c>
      <c r="K17" s="68">
        <f t="shared" si="3"/>
        <v>0</v>
      </c>
      <c r="L17" s="68">
        <f t="shared" si="3"/>
        <v>1385</v>
      </c>
      <c r="M17" s="68">
        <f t="shared" si="3"/>
        <v>0</v>
      </c>
      <c r="N17" s="68">
        <f t="shared" si="3"/>
        <v>1385</v>
      </c>
      <c r="O17" s="68">
        <f t="shared" si="3"/>
        <v>0</v>
      </c>
      <c r="P17" s="68">
        <f t="shared" si="3"/>
        <v>1385</v>
      </c>
      <c r="Q17" s="68">
        <f t="shared" si="3"/>
        <v>0</v>
      </c>
    </row>
    <row r="18" spans="1:17" ht="40.5" customHeight="1">
      <c r="A18" s="70" t="s">
        <v>172</v>
      </c>
      <c r="B18" s="74" t="s">
        <v>119</v>
      </c>
      <c r="C18" s="74" t="s">
        <v>123</v>
      </c>
      <c r="D18" s="74" t="s">
        <v>239</v>
      </c>
      <c r="E18" s="83">
        <v>120</v>
      </c>
      <c r="F18" s="68">
        <f>G18+H18+I18</f>
        <v>1385</v>
      </c>
      <c r="G18" s="68"/>
      <c r="H18" s="68">
        <v>1385</v>
      </c>
      <c r="I18" s="68"/>
      <c r="J18" s="68">
        <f>K18+L18+M18</f>
        <v>1385</v>
      </c>
      <c r="K18" s="68"/>
      <c r="L18" s="68">
        <v>1385</v>
      </c>
      <c r="M18" s="68"/>
      <c r="N18" s="68">
        <f>O18+P18+Q18</f>
        <v>1385</v>
      </c>
      <c r="O18" s="68">
        <v>0</v>
      </c>
      <c r="P18" s="68">
        <v>1385</v>
      </c>
      <c r="Q18" s="68"/>
    </row>
    <row r="19" spans="1:17" ht="66" customHeight="1">
      <c r="A19" s="70" t="s">
        <v>446</v>
      </c>
      <c r="B19" s="74" t="s">
        <v>119</v>
      </c>
      <c r="C19" s="74" t="s">
        <v>123</v>
      </c>
      <c r="D19" s="74" t="s">
        <v>564</v>
      </c>
      <c r="E19" s="83"/>
      <c r="F19" s="68">
        <f aca="true" t="shared" si="4" ref="F19:Q19">F20</f>
        <v>343.8</v>
      </c>
      <c r="G19" s="68">
        <f t="shared" si="4"/>
        <v>0</v>
      </c>
      <c r="H19" s="68">
        <f t="shared" si="4"/>
        <v>343.8</v>
      </c>
      <c r="I19" s="68">
        <f t="shared" si="4"/>
        <v>0</v>
      </c>
      <c r="J19" s="68">
        <f t="shared" si="4"/>
        <v>343.8</v>
      </c>
      <c r="K19" s="68">
        <f t="shared" si="4"/>
        <v>0</v>
      </c>
      <c r="L19" s="68">
        <f t="shared" si="4"/>
        <v>343.8</v>
      </c>
      <c r="M19" s="68">
        <f t="shared" si="4"/>
        <v>0</v>
      </c>
      <c r="N19" s="68">
        <f t="shared" si="4"/>
        <v>343.8</v>
      </c>
      <c r="O19" s="68">
        <f t="shared" si="4"/>
        <v>0</v>
      </c>
      <c r="P19" s="68">
        <f t="shared" si="4"/>
        <v>343.8</v>
      </c>
      <c r="Q19" s="68">
        <f t="shared" si="4"/>
        <v>0</v>
      </c>
    </row>
    <row r="20" spans="1:17" ht="39" customHeight="1">
      <c r="A20" s="70" t="s">
        <v>172</v>
      </c>
      <c r="B20" s="74" t="s">
        <v>119</v>
      </c>
      <c r="C20" s="74" t="s">
        <v>123</v>
      </c>
      <c r="D20" s="74" t="s">
        <v>565</v>
      </c>
      <c r="E20" s="83">
        <v>120</v>
      </c>
      <c r="F20" s="68">
        <f>G20+H20+I20</f>
        <v>343.8</v>
      </c>
      <c r="G20" s="68"/>
      <c r="H20" s="68">
        <v>343.8</v>
      </c>
      <c r="I20" s="68"/>
      <c r="J20" s="68">
        <f>K20+L20+M20</f>
        <v>343.8</v>
      </c>
      <c r="K20" s="68"/>
      <c r="L20" s="68">
        <v>343.8</v>
      </c>
      <c r="M20" s="68"/>
      <c r="N20" s="68">
        <f>O20+P20+Q20</f>
        <v>343.8</v>
      </c>
      <c r="O20" s="76"/>
      <c r="P20" s="76">
        <v>343.8</v>
      </c>
      <c r="Q20" s="76"/>
    </row>
    <row r="21" spans="1:17" ht="63" customHeight="1">
      <c r="A21" s="69" t="s">
        <v>195</v>
      </c>
      <c r="B21" s="75" t="s">
        <v>119</v>
      </c>
      <c r="C21" s="75" t="s">
        <v>122</v>
      </c>
      <c r="D21" s="133"/>
      <c r="E21" s="133"/>
      <c r="F21" s="71">
        <f aca="true" t="shared" si="5" ref="F21:Q21">F22+F27</f>
        <v>2349.7</v>
      </c>
      <c r="G21" s="71">
        <f t="shared" si="5"/>
        <v>0</v>
      </c>
      <c r="H21" s="71">
        <f t="shared" si="5"/>
        <v>2025</v>
      </c>
      <c r="I21" s="71">
        <f t="shared" si="5"/>
        <v>324.70000000000005</v>
      </c>
      <c r="J21" s="71">
        <f t="shared" si="5"/>
        <v>2424.6000000000004</v>
      </c>
      <c r="K21" s="71">
        <f t="shared" si="5"/>
        <v>0</v>
      </c>
      <c r="L21" s="71">
        <f t="shared" si="5"/>
        <v>2099.9</v>
      </c>
      <c r="M21" s="71">
        <f t="shared" si="5"/>
        <v>324.70000000000005</v>
      </c>
      <c r="N21" s="71">
        <f t="shared" si="5"/>
        <v>2507</v>
      </c>
      <c r="O21" s="68">
        <f t="shared" si="5"/>
        <v>0</v>
      </c>
      <c r="P21" s="68">
        <f t="shared" si="5"/>
        <v>2182.3</v>
      </c>
      <c r="Q21" s="68">
        <f t="shared" si="5"/>
        <v>324.70000000000005</v>
      </c>
    </row>
    <row r="22" spans="1:17" ht="27.75" customHeight="1">
      <c r="A22" s="70" t="s">
        <v>336</v>
      </c>
      <c r="B22" s="74" t="s">
        <v>119</v>
      </c>
      <c r="C22" s="74" t="s">
        <v>122</v>
      </c>
      <c r="D22" s="83" t="s">
        <v>233</v>
      </c>
      <c r="E22" s="74"/>
      <c r="F22" s="68">
        <f aca="true" t="shared" si="6" ref="F22:Q23">F23</f>
        <v>324.70000000000005</v>
      </c>
      <c r="G22" s="68">
        <f t="shared" si="6"/>
        <v>0</v>
      </c>
      <c r="H22" s="68">
        <f t="shared" si="6"/>
        <v>0</v>
      </c>
      <c r="I22" s="68">
        <f t="shared" si="6"/>
        <v>324.70000000000005</v>
      </c>
      <c r="J22" s="68">
        <f t="shared" si="6"/>
        <v>324.70000000000005</v>
      </c>
      <c r="K22" s="68">
        <f t="shared" si="6"/>
        <v>0</v>
      </c>
      <c r="L22" s="68">
        <f t="shared" si="6"/>
        <v>0</v>
      </c>
      <c r="M22" s="68">
        <f t="shared" si="6"/>
        <v>324.70000000000005</v>
      </c>
      <c r="N22" s="68">
        <f t="shared" si="6"/>
        <v>324.70000000000005</v>
      </c>
      <c r="O22" s="68">
        <f t="shared" si="6"/>
        <v>0</v>
      </c>
      <c r="P22" s="68">
        <f t="shared" si="6"/>
        <v>0</v>
      </c>
      <c r="Q22" s="68">
        <f t="shared" si="6"/>
        <v>324.70000000000005</v>
      </c>
    </row>
    <row r="23" spans="1:17" ht="39" customHeight="1">
      <c r="A23" s="70" t="s">
        <v>227</v>
      </c>
      <c r="B23" s="74" t="s">
        <v>119</v>
      </c>
      <c r="C23" s="74" t="s">
        <v>122</v>
      </c>
      <c r="D23" s="83" t="s">
        <v>234</v>
      </c>
      <c r="E23" s="74"/>
      <c r="F23" s="68">
        <f t="shared" si="6"/>
        <v>324.70000000000005</v>
      </c>
      <c r="G23" s="68">
        <f t="shared" si="6"/>
        <v>0</v>
      </c>
      <c r="H23" s="68">
        <f t="shared" si="6"/>
        <v>0</v>
      </c>
      <c r="I23" s="68">
        <f t="shared" si="6"/>
        <v>324.70000000000005</v>
      </c>
      <c r="J23" s="68">
        <f t="shared" si="6"/>
        <v>324.70000000000005</v>
      </c>
      <c r="K23" s="68">
        <f t="shared" si="6"/>
        <v>0</v>
      </c>
      <c r="L23" s="68">
        <f t="shared" si="6"/>
        <v>0</v>
      </c>
      <c r="M23" s="68">
        <f t="shared" si="6"/>
        <v>324.70000000000005</v>
      </c>
      <c r="N23" s="68">
        <f t="shared" si="6"/>
        <v>324.70000000000005</v>
      </c>
      <c r="O23" s="68">
        <f t="shared" si="6"/>
        <v>0</v>
      </c>
      <c r="P23" s="68">
        <f t="shared" si="6"/>
        <v>0</v>
      </c>
      <c r="Q23" s="68">
        <f t="shared" si="6"/>
        <v>324.70000000000005</v>
      </c>
    </row>
    <row r="24" spans="1:17" ht="44.25" customHeight="1">
      <c r="A24" s="70" t="s">
        <v>551</v>
      </c>
      <c r="B24" s="74" t="s">
        <v>119</v>
      </c>
      <c r="C24" s="74" t="s">
        <v>122</v>
      </c>
      <c r="D24" s="83" t="s">
        <v>117</v>
      </c>
      <c r="E24" s="74"/>
      <c r="F24" s="68">
        <f aca="true" t="shared" si="7" ref="F24:Q24">F25+F26</f>
        <v>324.70000000000005</v>
      </c>
      <c r="G24" s="68">
        <f t="shared" si="7"/>
        <v>0</v>
      </c>
      <c r="H24" s="68">
        <f t="shared" si="7"/>
        <v>0</v>
      </c>
      <c r="I24" s="68">
        <f t="shared" si="7"/>
        <v>324.70000000000005</v>
      </c>
      <c r="J24" s="68">
        <f t="shared" si="7"/>
        <v>324.70000000000005</v>
      </c>
      <c r="K24" s="68">
        <f t="shared" si="7"/>
        <v>0</v>
      </c>
      <c r="L24" s="68">
        <f t="shared" si="7"/>
        <v>0</v>
      </c>
      <c r="M24" s="68">
        <f t="shared" si="7"/>
        <v>324.70000000000005</v>
      </c>
      <c r="N24" s="68">
        <f t="shared" si="7"/>
        <v>324.70000000000005</v>
      </c>
      <c r="O24" s="68">
        <f t="shared" si="7"/>
        <v>0</v>
      </c>
      <c r="P24" s="68">
        <f t="shared" si="7"/>
        <v>0</v>
      </c>
      <c r="Q24" s="68">
        <f t="shared" si="7"/>
        <v>324.70000000000005</v>
      </c>
    </row>
    <row r="25" spans="1:17" ht="36.75" customHeight="1">
      <c r="A25" s="119" t="s">
        <v>172</v>
      </c>
      <c r="B25" s="74" t="s">
        <v>119</v>
      </c>
      <c r="C25" s="74" t="s">
        <v>122</v>
      </c>
      <c r="D25" s="83" t="s">
        <v>117</v>
      </c>
      <c r="E25" s="74" t="s">
        <v>173</v>
      </c>
      <c r="F25" s="68">
        <f>G25+H24+I25</f>
        <v>237.3</v>
      </c>
      <c r="G25" s="68"/>
      <c r="H25" s="68"/>
      <c r="I25" s="68">
        <v>237.3</v>
      </c>
      <c r="J25" s="68">
        <f>K25+L25+M25</f>
        <v>237.3</v>
      </c>
      <c r="K25" s="68"/>
      <c r="L25" s="68"/>
      <c r="M25" s="68">
        <v>237.3</v>
      </c>
      <c r="N25" s="68">
        <f>O25+P25+Q25</f>
        <v>237.3</v>
      </c>
      <c r="O25" s="68"/>
      <c r="P25" s="68"/>
      <c r="Q25" s="68">
        <v>237.3</v>
      </c>
    </row>
    <row r="26" spans="1:17" ht="45" customHeight="1">
      <c r="A26" s="70" t="s">
        <v>92</v>
      </c>
      <c r="B26" s="74" t="s">
        <v>119</v>
      </c>
      <c r="C26" s="74" t="s">
        <v>122</v>
      </c>
      <c r="D26" s="83" t="s">
        <v>117</v>
      </c>
      <c r="E26" s="74" t="s">
        <v>176</v>
      </c>
      <c r="F26" s="68">
        <f>G26+H25+I26</f>
        <v>87.4</v>
      </c>
      <c r="G26" s="68"/>
      <c r="H26" s="68"/>
      <c r="I26" s="68">
        <v>87.4</v>
      </c>
      <c r="J26" s="68">
        <f>K26+L26+M26</f>
        <v>87.4</v>
      </c>
      <c r="K26" s="68"/>
      <c r="L26" s="68"/>
      <c r="M26" s="68">
        <v>87.4</v>
      </c>
      <c r="N26" s="68">
        <f>O26+P26+Q26</f>
        <v>87.4</v>
      </c>
      <c r="O26" s="68"/>
      <c r="P26" s="68"/>
      <c r="Q26" s="68">
        <v>87.4</v>
      </c>
    </row>
    <row r="27" spans="1:17" ht="27" customHeight="1">
      <c r="A27" s="70" t="s">
        <v>208</v>
      </c>
      <c r="B27" s="74" t="s">
        <v>119</v>
      </c>
      <c r="C27" s="74" t="s">
        <v>122</v>
      </c>
      <c r="D27" s="83" t="s">
        <v>230</v>
      </c>
      <c r="E27" s="74"/>
      <c r="F27" s="68">
        <f aca="true" t="shared" si="8" ref="F27:Q27">F28+F31</f>
        <v>2025</v>
      </c>
      <c r="G27" s="68">
        <f t="shared" si="8"/>
        <v>0</v>
      </c>
      <c r="H27" s="68">
        <f t="shared" si="8"/>
        <v>2025</v>
      </c>
      <c r="I27" s="68">
        <f t="shared" si="8"/>
        <v>0</v>
      </c>
      <c r="J27" s="68">
        <f t="shared" si="8"/>
        <v>2099.9</v>
      </c>
      <c r="K27" s="68">
        <f t="shared" si="8"/>
        <v>0</v>
      </c>
      <c r="L27" s="68">
        <f t="shared" si="8"/>
        <v>2099.9</v>
      </c>
      <c r="M27" s="68">
        <f t="shared" si="8"/>
        <v>0</v>
      </c>
      <c r="N27" s="68">
        <f t="shared" si="8"/>
        <v>2182.3</v>
      </c>
      <c r="O27" s="68">
        <f t="shared" si="8"/>
        <v>0</v>
      </c>
      <c r="P27" s="68">
        <f t="shared" si="8"/>
        <v>2182.3</v>
      </c>
      <c r="Q27" s="68">
        <f t="shared" si="8"/>
        <v>0</v>
      </c>
    </row>
    <row r="28" spans="1:17" ht="27.75" customHeight="1">
      <c r="A28" s="119" t="s">
        <v>186</v>
      </c>
      <c r="B28" s="74" t="s">
        <v>119</v>
      </c>
      <c r="C28" s="74" t="s">
        <v>122</v>
      </c>
      <c r="D28" s="83" t="s">
        <v>231</v>
      </c>
      <c r="E28" s="74"/>
      <c r="F28" s="68">
        <f aca="true" t="shared" si="9" ref="F28:Q28">F29+F30</f>
        <v>1594.6</v>
      </c>
      <c r="G28" s="68">
        <f t="shared" si="9"/>
        <v>0</v>
      </c>
      <c r="H28" s="68">
        <f t="shared" si="9"/>
        <v>1594.6</v>
      </c>
      <c r="I28" s="68">
        <f t="shared" si="9"/>
        <v>0</v>
      </c>
      <c r="J28" s="68">
        <f t="shared" si="9"/>
        <v>1669.5</v>
      </c>
      <c r="K28" s="68">
        <f t="shared" si="9"/>
        <v>0</v>
      </c>
      <c r="L28" s="68">
        <f t="shared" si="9"/>
        <v>1669.5</v>
      </c>
      <c r="M28" s="68">
        <f t="shared" si="9"/>
        <v>0</v>
      </c>
      <c r="N28" s="68">
        <f t="shared" si="9"/>
        <v>1751.9</v>
      </c>
      <c r="O28" s="68">
        <f t="shared" si="9"/>
        <v>0</v>
      </c>
      <c r="P28" s="68">
        <f t="shared" si="9"/>
        <v>1751.9</v>
      </c>
      <c r="Q28" s="68">
        <f t="shared" si="9"/>
        <v>0</v>
      </c>
    </row>
    <row r="29" spans="1:17" ht="41.25" customHeight="1">
      <c r="A29" s="70" t="s">
        <v>172</v>
      </c>
      <c r="B29" s="74" t="s">
        <v>119</v>
      </c>
      <c r="C29" s="74" t="s">
        <v>122</v>
      </c>
      <c r="D29" s="83" t="s">
        <v>231</v>
      </c>
      <c r="E29" s="74" t="s">
        <v>173</v>
      </c>
      <c r="F29" s="68">
        <f>G29+H29+I29</f>
        <v>905.6</v>
      </c>
      <c r="G29" s="68"/>
      <c r="H29" s="68">
        <v>905.6</v>
      </c>
      <c r="I29" s="68"/>
      <c r="J29" s="68">
        <f>K29+L29+M29</f>
        <v>905.6</v>
      </c>
      <c r="K29" s="68"/>
      <c r="L29" s="68">
        <v>905.6</v>
      </c>
      <c r="M29" s="68"/>
      <c r="N29" s="68">
        <f>O29+P29+Q29</f>
        <v>905.6</v>
      </c>
      <c r="O29" s="68"/>
      <c r="P29" s="68">
        <v>905.6</v>
      </c>
      <c r="Q29" s="68"/>
    </row>
    <row r="30" spans="1:17" ht="41.25" customHeight="1">
      <c r="A30" s="70" t="s">
        <v>92</v>
      </c>
      <c r="B30" s="74" t="s">
        <v>119</v>
      </c>
      <c r="C30" s="74" t="s">
        <v>122</v>
      </c>
      <c r="D30" s="83" t="s">
        <v>231</v>
      </c>
      <c r="E30" s="74" t="s">
        <v>176</v>
      </c>
      <c r="F30" s="68">
        <f>G30+H30+I30</f>
        <v>689</v>
      </c>
      <c r="G30" s="68"/>
      <c r="H30" s="68">
        <v>689</v>
      </c>
      <c r="I30" s="68"/>
      <c r="J30" s="68">
        <f>K30+L30+M30</f>
        <v>763.9</v>
      </c>
      <c r="K30" s="68"/>
      <c r="L30" s="68">
        <v>763.9</v>
      </c>
      <c r="M30" s="68"/>
      <c r="N30" s="68">
        <f>O30+P30+Q30</f>
        <v>846.3</v>
      </c>
      <c r="O30" s="68"/>
      <c r="P30" s="68">
        <v>846.3</v>
      </c>
      <c r="Q30" s="68"/>
    </row>
    <row r="31" spans="1:17" ht="61.5" customHeight="1">
      <c r="A31" s="70" t="s">
        <v>446</v>
      </c>
      <c r="B31" s="74" t="s">
        <v>119</v>
      </c>
      <c r="C31" s="74" t="s">
        <v>122</v>
      </c>
      <c r="D31" s="83" t="s">
        <v>566</v>
      </c>
      <c r="E31" s="74"/>
      <c r="F31" s="68">
        <f aca="true" t="shared" si="10" ref="F31:Q31">F32</f>
        <v>430.4</v>
      </c>
      <c r="G31" s="68">
        <f t="shared" si="10"/>
        <v>0</v>
      </c>
      <c r="H31" s="68">
        <f t="shared" si="10"/>
        <v>430.4</v>
      </c>
      <c r="I31" s="68">
        <f t="shared" si="10"/>
        <v>0</v>
      </c>
      <c r="J31" s="68">
        <f t="shared" si="10"/>
        <v>430.4</v>
      </c>
      <c r="K31" s="68">
        <f t="shared" si="10"/>
        <v>0</v>
      </c>
      <c r="L31" s="68">
        <f t="shared" si="10"/>
        <v>430.4</v>
      </c>
      <c r="M31" s="68">
        <f t="shared" si="10"/>
        <v>0</v>
      </c>
      <c r="N31" s="68">
        <f t="shared" si="10"/>
        <v>430.4</v>
      </c>
      <c r="O31" s="68">
        <f t="shared" si="10"/>
        <v>0</v>
      </c>
      <c r="P31" s="68">
        <f t="shared" si="10"/>
        <v>430.4</v>
      </c>
      <c r="Q31" s="68">
        <f t="shared" si="10"/>
        <v>0</v>
      </c>
    </row>
    <row r="32" spans="1:17" ht="45.75" customHeight="1">
      <c r="A32" s="70" t="s">
        <v>172</v>
      </c>
      <c r="B32" s="74" t="s">
        <v>119</v>
      </c>
      <c r="C32" s="74" t="s">
        <v>122</v>
      </c>
      <c r="D32" s="83" t="s">
        <v>566</v>
      </c>
      <c r="E32" s="74" t="s">
        <v>173</v>
      </c>
      <c r="F32" s="68">
        <f>G32+H32+I32</f>
        <v>430.4</v>
      </c>
      <c r="G32" s="68"/>
      <c r="H32" s="68">
        <v>430.4</v>
      </c>
      <c r="I32" s="68"/>
      <c r="J32" s="68">
        <f>K32+L32+M32</f>
        <v>430.4</v>
      </c>
      <c r="K32" s="68"/>
      <c r="L32" s="68">
        <v>430.4</v>
      </c>
      <c r="M32" s="68"/>
      <c r="N32" s="68">
        <f>O32+P32+Q32</f>
        <v>430.4</v>
      </c>
      <c r="O32" s="68"/>
      <c r="P32" s="68">
        <v>430.4</v>
      </c>
      <c r="Q32" s="68"/>
    </row>
    <row r="33" spans="1:17" ht="63.75" customHeight="1">
      <c r="A33" s="69" t="s">
        <v>95</v>
      </c>
      <c r="B33" s="75" t="s">
        <v>119</v>
      </c>
      <c r="C33" s="75" t="s">
        <v>120</v>
      </c>
      <c r="D33" s="133"/>
      <c r="E33" s="75"/>
      <c r="F33" s="71">
        <f aca="true" t="shared" si="11" ref="F33:Q33">F81+F85+F42+F34+F61+F52+F67</f>
        <v>39056.6</v>
      </c>
      <c r="G33" s="71">
        <f t="shared" si="11"/>
        <v>3379.3999999999996</v>
      </c>
      <c r="H33" s="71">
        <f t="shared" si="11"/>
        <v>35188.9</v>
      </c>
      <c r="I33" s="71">
        <f t="shared" si="11"/>
        <v>488.3</v>
      </c>
      <c r="J33" s="71">
        <f t="shared" si="11"/>
        <v>38568.9</v>
      </c>
      <c r="K33" s="71">
        <f t="shared" si="11"/>
        <v>3380.2999999999997</v>
      </c>
      <c r="L33" s="71">
        <f t="shared" si="11"/>
        <v>34700.3</v>
      </c>
      <c r="M33" s="71">
        <f t="shared" si="11"/>
        <v>488.3</v>
      </c>
      <c r="N33" s="71">
        <f t="shared" si="11"/>
        <v>39203.600000000006</v>
      </c>
      <c r="O33" s="68">
        <f t="shared" si="11"/>
        <v>3380.6</v>
      </c>
      <c r="P33" s="68">
        <f t="shared" si="11"/>
        <v>35334.700000000004</v>
      </c>
      <c r="Q33" s="68">
        <f t="shared" si="11"/>
        <v>488.3</v>
      </c>
    </row>
    <row r="34" spans="1:17" ht="63.75" customHeight="1">
      <c r="A34" s="70" t="s">
        <v>459</v>
      </c>
      <c r="B34" s="74" t="s">
        <v>119</v>
      </c>
      <c r="C34" s="74" t="s">
        <v>120</v>
      </c>
      <c r="D34" s="74" t="s">
        <v>249</v>
      </c>
      <c r="E34" s="74"/>
      <c r="F34" s="68">
        <f aca="true" t="shared" si="12" ref="F34:Q34">F35</f>
        <v>1169</v>
      </c>
      <c r="G34" s="68">
        <f t="shared" si="12"/>
        <v>0</v>
      </c>
      <c r="H34" s="68">
        <f t="shared" si="12"/>
        <v>1169</v>
      </c>
      <c r="I34" s="68">
        <f t="shared" si="12"/>
        <v>0</v>
      </c>
      <c r="J34" s="68">
        <f t="shared" si="12"/>
        <v>169</v>
      </c>
      <c r="K34" s="68">
        <f t="shared" si="12"/>
        <v>0</v>
      </c>
      <c r="L34" s="68">
        <f t="shared" si="12"/>
        <v>169</v>
      </c>
      <c r="M34" s="68">
        <f t="shared" si="12"/>
        <v>0</v>
      </c>
      <c r="N34" s="68">
        <f t="shared" si="12"/>
        <v>169</v>
      </c>
      <c r="O34" s="68">
        <f t="shared" si="12"/>
        <v>0</v>
      </c>
      <c r="P34" s="68">
        <f t="shared" si="12"/>
        <v>169</v>
      </c>
      <c r="Q34" s="68">
        <f t="shared" si="12"/>
        <v>0</v>
      </c>
    </row>
    <row r="35" spans="1:17" ht="40.5" customHeight="1">
      <c r="A35" s="70" t="s">
        <v>460</v>
      </c>
      <c r="B35" s="74" t="s">
        <v>119</v>
      </c>
      <c r="C35" s="74" t="s">
        <v>120</v>
      </c>
      <c r="D35" s="74" t="s">
        <v>250</v>
      </c>
      <c r="E35" s="74"/>
      <c r="F35" s="68">
        <f aca="true" t="shared" si="13" ref="F35:Q35">F36+F39</f>
        <v>1169</v>
      </c>
      <c r="G35" s="68">
        <f t="shared" si="13"/>
        <v>0</v>
      </c>
      <c r="H35" s="68">
        <f t="shared" si="13"/>
        <v>1169</v>
      </c>
      <c r="I35" s="68">
        <f t="shared" si="13"/>
        <v>0</v>
      </c>
      <c r="J35" s="68">
        <f t="shared" si="13"/>
        <v>169</v>
      </c>
      <c r="K35" s="68">
        <f t="shared" si="13"/>
        <v>0</v>
      </c>
      <c r="L35" s="68">
        <f t="shared" si="13"/>
        <v>169</v>
      </c>
      <c r="M35" s="68">
        <f t="shared" si="13"/>
        <v>0</v>
      </c>
      <c r="N35" s="68">
        <f t="shared" si="13"/>
        <v>169</v>
      </c>
      <c r="O35" s="68">
        <f t="shared" si="13"/>
        <v>0</v>
      </c>
      <c r="P35" s="68">
        <f t="shared" si="13"/>
        <v>169</v>
      </c>
      <c r="Q35" s="68">
        <f t="shared" si="13"/>
        <v>0</v>
      </c>
    </row>
    <row r="36" spans="1:17" ht="42" customHeight="1">
      <c r="A36" s="70" t="s">
        <v>373</v>
      </c>
      <c r="B36" s="74" t="s">
        <v>119</v>
      </c>
      <c r="C36" s="74" t="s">
        <v>120</v>
      </c>
      <c r="D36" s="74" t="s">
        <v>374</v>
      </c>
      <c r="E36" s="74"/>
      <c r="F36" s="68">
        <f aca="true" t="shared" si="14" ref="F36:Q37">F37</f>
        <v>23</v>
      </c>
      <c r="G36" s="68">
        <f t="shared" si="14"/>
        <v>0</v>
      </c>
      <c r="H36" s="68">
        <f t="shared" si="14"/>
        <v>23</v>
      </c>
      <c r="I36" s="68">
        <f t="shared" si="14"/>
        <v>0</v>
      </c>
      <c r="J36" s="68">
        <f t="shared" si="14"/>
        <v>23</v>
      </c>
      <c r="K36" s="68">
        <f t="shared" si="14"/>
        <v>0</v>
      </c>
      <c r="L36" s="68">
        <f t="shared" si="14"/>
        <v>23</v>
      </c>
      <c r="M36" s="68">
        <f t="shared" si="14"/>
        <v>0</v>
      </c>
      <c r="N36" s="68">
        <f t="shared" si="14"/>
        <v>23</v>
      </c>
      <c r="O36" s="68">
        <f t="shared" si="14"/>
        <v>0</v>
      </c>
      <c r="P36" s="68">
        <f t="shared" si="14"/>
        <v>23</v>
      </c>
      <c r="Q36" s="68">
        <f t="shared" si="14"/>
        <v>0</v>
      </c>
    </row>
    <row r="37" spans="1:17" ht="21.75" customHeight="1">
      <c r="A37" s="119" t="s">
        <v>220</v>
      </c>
      <c r="B37" s="74" t="s">
        <v>119</v>
      </c>
      <c r="C37" s="74" t="s">
        <v>120</v>
      </c>
      <c r="D37" s="74" t="s">
        <v>375</v>
      </c>
      <c r="E37" s="74"/>
      <c r="F37" s="68">
        <f t="shared" si="14"/>
        <v>23</v>
      </c>
      <c r="G37" s="68">
        <f t="shared" si="14"/>
        <v>0</v>
      </c>
      <c r="H37" s="68">
        <f t="shared" si="14"/>
        <v>23</v>
      </c>
      <c r="I37" s="68">
        <f t="shared" si="14"/>
        <v>0</v>
      </c>
      <c r="J37" s="68">
        <f t="shared" si="14"/>
        <v>23</v>
      </c>
      <c r="K37" s="68">
        <f t="shared" si="14"/>
        <v>0</v>
      </c>
      <c r="L37" s="68">
        <f t="shared" si="14"/>
        <v>23</v>
      </c>
      <c r="M37" s="68">
        <f t="shared" si="14"/>
        <v>0</v>
      </c>
      <c r="N37" s="68">
        <f t="shared" si="14"/>
        <v>23</v>
      </c>
      <c r="O37" s="68">
        <f t="shared" si="14"/>
        <v>0</v>
      </c>
      <c r="P37" s="68">
        <f t="shared" si="14"/>
        <v>23</v>
      </c>
      <c r="Q37" s="68">
        <f t="shared" si="14"/>
        <v>0</v>
      </c>
    </row>
    <row r="38" spans="1:17" ht="46.5" customHeight="1">
      <c r="A38" s="70" t="s">
        <v>92</v>
      </c>
      <c r="B38" s="74" t="s">
        <v>119</v>
      </c>
      <c r="C38" s="74" t="s">
        <v>120</v>
      </c>
      <c r="D38" s="74" t="s">
        <v>375</v>
      </c>
      <c r="E38" s="74" t="s">
        <v>176</v>
      </c>
      <c r="F38" s="68">
        <f>G38+H38+I38</f>
        <v>23</v>
      </c>
      <c r="G38" s="68"/>
      <c r="H38" s="68">
        <v>23</v>
      </c>
      <c r="I38" s="68"/>
      <c r="J38" s="68">
        <f>K38+L38+M38</f>
        <v>23</v>
      </c>
      <c r="K38" s="68"/>
      <c r="L38" s="68">
        <v>23</v>
      </c>
      <c r="M38" s="68"/>
      <c r="N38" s="68">
        <f>O38+P38+Q38</f>
        <v>23</v>
      </c>
      <c r="O38" s="68"/>
      <c r="P38" s="68">
        <v>23</v>
      </c>
      <c r="Q38" s="68"/>
    </row>
    <row r="39" spans="1:17" ht="45.75" customHeight="1">
      <c r="A39" s="70" t="s">
        <v>407</v>
      </c>
      <c r="B39" s="74" t="s">
        <v>119</v>
      </c>
      <c r="C39" s="74" t="s">
        <v>120</v>
      </c>
      <c r="D39" s="74" t="s">
        <v>371</v>
      </c>
      <c r="E39" s="74"/>
      <c r="F39" s="68">
        <f aca="true" t="shared" si="15" ref="F39:Q40">F40</f>
        <v>1146</v>
      </c>
      <c r="G39" s="68">
        <f t="shared" si="15"/>
        <v>0</v>
      </c>
      <c r="H39" s="68">
        <f t="shared" si="15"/>
        <v>1146</v>
      </c>
      <c r="I39" s="68">
        <f t="shared" si="15"/>
        <v>0</v>
      </c>
      <c r="J39" s="68">
        <f t="shared" si="15"/>
        <v>146</v>
      </c>
      <c r="K39" s="68">
        <f t="shared" si="15"/>
        <v>0</v>
      </c>
      <c r="L39" s="68">
        <f t="shared" si="15"/>
        <v>146</v>
      </c>
      <c r="M39" s="68">
        <f t="shared" si="15"/>
        <v>0</v>
      </c>
      <c r="N39" s="68">
        <f t="shared" si="15"/>
        <v>146</v>
      </c>
      <c r="O39" s="68">
        <f t="shared" si="15"/>
        <v>0</v>
      </c>
      <c r="P39" s="68">
        <f t="shared" si="15"/>
        <v>146</v>
      </c>
      <c r="Q39" s="68">
        <f t="shared" si="15"/>
        <v>0</v>
      </c>
    </row>
    <row r="40" spans="1:17" ht="18.75">
      <c r="A40" s="70" t="s">
        <v>220</v>
      </c>
      <c r="B40" s="74" t="s">
        <v>119</v>
      </c>
      <c r="C40" s="74" t="s">
        <v>120</v>
      </c>
      <c r="D40" s="74" t="s">
        <v>383</v>
      </c>
      <c r="E40" s="74"/>
      <c r="F40" s="68">
        <f t="shared" si="15"/>
        <v>1146</v>
      </c>
      <c r="G40" s="68">
        <f t="shared" si="15"/>
        <v>0</v>
      </c>
      <c r="H40" s="68">
        <f t="shared" si="15"/>
        <v>1146</v>
      </c>
      <c r="I40" s="68">
        <f t="shared" si="15"/>
        <v>0</v>
      </c>
      <c r="J40" s="68">
        <f t="shared" si="15"/>
        <v>146</v>
      </c>
      <c r="K40" s="68">
        <f t="shared" si="15"/>
        <v>0</v>
      </c>
      <c r="L40" s="68">
        <f t="shared" si="15"/>
        <v>146</v>
      </c>
      <c r="M40" s="68">
        <f t="shared" si="15"/>
        <v>0</v>
      </c>
      <c r="N40" s="68">
        <f t="shared" si="15"/>
        <v>146</v>
      </c>
      <c r="O40" s="68">
        <f t="shared" si="15"/>
        <v>0</v>
      </c>
      <c r="P40" s="68">
        <f t="shared" si="15"/>
        <v>146</v>
      </c>
      <c r="Q40" s="68">
        <f t="shared" si="15"/>
        <v>0</v>
      </c>
    </row>
    <row r="41" spans="1:17" ht="46.5" customHeight="1">
      <c r="A41" s="70" t="s">
        <v>92</v>
      </c>
      <c r="B41" s="74" t="s">
        <v>119</v>
      </c>
      <c r="C41" s="74" t="s">
        <v>120</v>
      </c>
      <c r="D41" s="74" t="s">
        <v>383</v>
      </c>
      <c r="E41" s="74" t="s">
        <v>176</v>
      </c>
      <c r="F41" s="68">
        <f>G41+H41+I41</f>
        <v>1146</v>
      </c>
      <c r="G41" s="68"/>
      <c r="H41" s="68">
        <v>1146</v>
      </c>
      <c r="I41" s="68"/>
      <c r="J41" s="68">
        <f>K41+L41+M41</f>
        <v>146</v>
      </c>
      <c r="K41" s="68"/>
      <c r="L41" s="68">
        <v>146</v>
      </c>
      <c r="M41" s="68"/>
      <c r="N41" s="68">
        <f>O41+P41+Q41</f>
        <v>146</v>
      </c>
      <c r="O41" s="68"/>
      <c r="P41" s="68">
        <v>146</v>
      </c>
      <c r="Q41" s="68"/>
    </row>
    <row r="42" spans="1:17" ht="42" customHeight="1">
      <c r="A42" s="70" t="s">
        <v>513</v>
      </c>
      <c r="B42" s="74" t="s">
        <v>119</v>
      </c>
      <c r="C42" s="74" t="s">
        <v>120</v>
      </c>
      <c r="D42" s="74" t="s">
        <v>9</v>
      </c>
      <c r="E42" s="74"/>
      <c r="F42" s="68">
        <f aca="true" t="shared" si="16" ref="F42:Q42">F47+F43</f>
        <v>1766.7</v>
      </c>
      <c r="G42" s="68">
        <f t="shared" si="16"/>
        <v>1766.7</v>
      </c>
      <c r="H42" s="68">
        <f t="shared" si="16"/>
        <v>0</v>
      </c>
      <c r="I42" s="68">
        <f t="shared" si="16"/>
        <v>0</v>
      </c>
      <c r="J42" s="68">
        <f t="shared" si="16"/>
        <v>1766.7</v>
      </c>
      <c r="K42" s="68">
        <f t="shared" si="16"/>
        <v>1766.7</v>
      </c>
      <c r="L42" s="68">
        <f t="shared" si="16"/>
        <v>0</v>
      </c>
      <c r="M42" s="68">
        <f t="shared" si="16"/>
        <v>0</v>
      </c>
      <c r="N42" s="68">
        <f t="shared" si="16"/>
        <v>1766.7</v>
      </c>
      <c r="O42" s="68">
        <f t="shared" si="16"/>
        <v>1766.7</v>
      </c>
      <c r="P42" s="68">
        <f t="shared" si="16"/>
        <v>0</v>
      </c>
      <c r="Q42" s="68">
        <f t="shared" si="16"/>
        <v>0</v>
      </c>
    </row>
    <row r="43" spans="1:17" ht="40.5" customHeight="1">
      <c r="A43" s="70" t="s">
        <v>40</v>
      </c>
      <c r="B43" s="74" t="s">
        <v>119</v>
      </c>
      <c r="C43" s="74" t="s">
        <v>120</v>
      </c>
      <c r="D43" s="74" t="s">
        <v>41</v>
      </c>
      <c r="E43" s="74"/>
      <c r="F43" s="68">
        <f aca="true" t="shared" si="17" ref="F43:Q45">F44</f>
        <v>331.7</v>
      </c>
      <c r="G43" s="68">
        <f t="shared" si="17"/>
        <v>331.7</v>
      </c>
      <c r="H43" s="68">
        <f t="shared" si="17"/>
        <v>0</v>
      </c>
      <c r="I43" s="68">
        <f t="shared" si="17"/>
        <v>0</v>
      </c>
      <c r="J43" s="68">
        <f t="shared" si="17"/>
        <v>331.7</v>
      </c>
      <c r="K43" s="68">
        <f t="shared" si="17"/>
        <v>331.7</v>
      </c>
      <c r="L43" s="68">
        <f t="shared" si="17"/>
        <v>0</v>
      </c>
      <c r="M43" s="68">
        <f t="shared" si="17"/>
        <v>0</v>
      </c>
      <c r="N43" s="68">
        <f t="shared" si="17"/>
        <v>331.7</v>
      </c>
      <c r="O43" s="68">
        <f t="shared" si="17"/>
        <v>331.7</v>
      </c>
      <c r="P43" s="68">
        <f t="shared" si="17"/>
        <v>0</v>
      </c>
      <c r="Q43" s="68">
        <f t="shared" si="17"/>
        <v>0</v>
      </c>
    </row>
    <row r="44" spans="1:17" ht="97.5" customHeight="1">
      <c r="A44" s="70" t="s">
        <v>426</v>
      </c>
      <c r="B44" s="74" t="s">
        <v>119</v>
      </c>
      <c r="C44" s="74" t="s">
        <v>120</v>
      </c>
      <c r="D44" s="74" t="s">
        <v>424</v>
      </c>
      <c r="E44" s="74"/>
      <c r="F44" s="68">
        <f t="shared" si="17"/>
        <v>331.7</v>
      </c>
      <c r="G44" s="68">
        <f t="shared" si="17"/>
        <v>331.7</v>
      </c>
      <c r="H44" s="68">
        <f t="shared" si="17"/>
        <v>0</v>
      </c>
      <c r="I44" s="68">
        <f t="shared" si="17"/>
        <v>0</v>
      </c>
      <c r="J44" s="68">
        <f t="shared" si="17"/>
        <v>331.7</v>
      </c>
      <c r="K44" s="68">
        <f t="shared" si="17"/>
        <v>331.7</v>
      </c>
      <c r="L44" s="68">
        <f t="shared" si="17"/>
        <v>0</v>
      </c>
      <c r="M44" s="68">
        <f t="shared" si="17"/>
        <v>0</v>
      </c>
      <c r="N44" s="68">
        <f t="shared" si="17"/>
        <v>331.7</v>
      </c>
      <c r="O44" s="68">
        <f t="shared" si="17"/>
        <v>331.7</v>
      </c>
      <c r="P44" s="68">
        <f t="shared" si="17"/>
        <v>0</v>
      </c>
      <c r="Q44" s="68">
        <f t="shared" si="17"/>
        <v>0</v>
      </c>
    </row>
    <row r="45" spans="1:17" ht="124.5" customHeight="1">
      <c r="A45" s="120" t="s">
        <v>427</v>
      </c>
      <c r="B45" s="74" t="s">
        <v>119</v>
      </c>
      <c r="C45" s="74" t="s">
        <v>120</v>
      </c>
      <c r="D45" s="74" t="s">
        <v>423</v>
      </c>
      <c r="E45" s="74"/>
      <c r="F45" s="68">
        <f t="shared" si="17"/>
        <v>331.7</v>
      </c>
      <c r="G45" s="68">
        <f t="shared" si="17"/>
        <v>331.7</v>
      </c>
      <c r="H45" s="68">
        <f t="shared" si="17"/>
        <v>0</v>
      </c>
      <c r="I45" s="68">
        <f t="shared" si="17"/>
        <v>0</v>
      </c>
      <c r="J45" s="68">
        <f t="shared" si="17"/>
        <v>331.7</v>
      </c>
      <c r="K45" s="68">
        <f t="shared" si="17"/>
        <v>331.7</v>
      </c>
      <c r="L45" s="68">
        <f t="shared" si="17"/>
        <v>0</v>
      </c>
      <c r="M45" s="68">
        <f t="shared" si="17"/>
        <v>0</v>
      </c>
      <c r="N45" s="68">
        <f t="shared" si="17"/>
        <v>331.7</v>
      </c>
      <c r="O45" s="68">
        <f t="shared" si="17"/>
        <v>331.7</v>
      </c>
      <c r="P45" s="68">
        <f t="shared" si="17"/>
        <v>0</v>
      </c>
      <c r="Q45" s="68">
        <f t="shared" si="17"/>
        <v>0</v>
      </c>
    </row>
    <row r="46" spans="1:17" ht="41.25" customHeight="1">
      <c r="A46" s="70" t="s">
        <v>92</v>
      </c>
      <c r="B46" s="74" t="s">
        <v>119</v>
      </c>
      <c r="C46" s="74" t="s">
        <v>120</v>
      </c>
      <c r="D46" s="74" t="s">
        <v>423</v>
      </c>
      <c r="E46" s="74" t="s">
        <v>176</v>
      </c>
      <c r="F46" s="68">
        <f>G46+H46+I46</f>
        <v>331.7</v>
      </c>
      <c r="G46" s="68">
        <v>331.7</v>
      </c>
      <c r="H46" s="68"/>
      <c r="I46" s="68"/>
      <c r="J46" s="68">
        <f>L46+M46+K46</f>
        <v>331.7</v>
      </c>
      <c r="K46" s="68">
        <v>331.7</v>
      </c>
      <c r="L46" s="68"/>
      <c r="M46" s="68"/>
      <c r="N46" s="68">
        <f>O46+P46+Q46</f>
        <v>331.7</v>
      </c>
      <c r="O46" s="68">
        <v>331.7</v>
      </c>
      <c r="P46" s="68"/>
      <c r="Q46" s="68"/>
    </row>
    <row r="47" spans="1:17" ht="42" customHeight="1">
      <c r="A47" s="70" t="s">
        <v>46</v>
      </c>
      <c r="B47" s="74" t="s">
        <v>119</v>
      </c>
      <c r="C47" s="74" t="s">
        <v>120</v>
      </c>
      <c r="D47" s="74" t="s">
        <v>45</v>
      </c>
      <c r="E47" s="74"/>
      <c r="F47" s="68">
        <f aca="true" t="shared" si="18" ref="F47:Q48">F48</f>
        <v>1435</v>
      </c>
      <c r="G47" s="68">
        <f t="shared" si="18"/>
        <v>1435</v>
      </c>
      <c r="H47" s="68">
        <f t="shared" si="18"/>
        <v>0</v>
      </c>
      <c r="I47" s="68">
        <f t="shared" si="18"/>
        <v>0</v>
      </c>
      <c r="J47" s="68">
        <f t="shared" si="18"/>
        <v>1435</v>
      </c>
      <c r="K47" s="68">
        <f t="shared" si="18"/>
        <v>1435</v>
      </c>
      <c r="L47" s="68">
        <f t="shared" si="18"/>
        <v>0</v>
      </c>
      <c r="M47" s="68">
        <f t="shared" si="18"/>
        <v>0</v>
      </c>
      <c r="N47" s="68">
        <f t="shared" si="18"/>
        <v>1435</v>
      </c>
      <c r="O47" s="68">
        <f t="shared" si="18"/>
        <v>1435</v>
      </c>
      <c r="P47" s="68">
        <f t="shared" si="18"/>
        <v>0</v>
      </c>
      <c r="Q47" s="68">
        <f t="shared" si="18"/>
        <v>0</v>
      </c>
    </row>
    <row r="48" spans="1:17" ht="62.25" customHeight="1">
      <c r="A48" s="70" t="s">
        <v>316</v>
      </c>
      <c r="B48" s="74" t="s">
        <v>119</v>
      </c>
      <c r="C48" s="74" t="s">
        <v>120</v>
      </c>
      <c r="D48" s="74" t="s">
        <v>520</v>
      </c>
      <c r="E48" s="74"/>
      <c r="F48" s="68">
        <f t="shared" si="18"/>
        <v>1435</v>
      </c>
      <c r="G48" s="68">
        <f t="shared" si="18"/>
        <v>1435</v>
      </c>
      <c r="H48" s="68">
        <f t="shared" si="18"/>
        <v>0</v>
      </c>
      <c r="I48" s="68">
        <f t="shared" si="18"/>
        <v>0</v>
      </c>
      <c r="J48" s="68">
        <f t="shared" si="18"/>
        <v>1435</v>
      </c>
      <c r="K48" s="68">
        <f t="shared" si="18"/>
        <v>1435</v>
      </c>
      <c r="L48" s="68">
        <f t="shared" si="18"/>
        <v>0</v>
      </c>
      <c r="M48" s="68">
        <f t="shared" si="18"/>
        <v>0</v>
      </c>
      <c r="N48" s="68">
        <f t="shared" si="18"/>
        <v>1435</v>
      </c>
      <c r="O48" s="68">
        <f t="shared" si="18"/>
        <v>1435</v>
      </c>
      <c r="P48" s="68">
        <f t="shared" si="18"/>
        <v>0</v>
      </c>
      <c r="Q48" s="68">
        <f t="shared" si="18"/>
        <v>0</v>
      </c>
    </row>
    <row r="49" spans="1:17" ht="177" customHeight="1">
      <c r="A49" s="70" t="s">
        <v>428</v>
      </c>
      <c r="B49" s="74" t="s">
        <v>119</v>
      </c>
      <c r="C49" s="74" t="s">
        <v>120</v>
      </c>
      <c r="D49" s="74" t="s">
        <v>521</v>
      </c>
      <c r="E49" s="74"/>
      <c r="F49" s="68">
        <f aca="true" t="shared" si="19" ref="F49:Q49">F50+F51</f>
        <v>1435</v>
      </c>
      <c r="G49" s="68">
        <f t="shared" si="19"/>
        <v>1435</v>
      </c>
      <c r="H49" s="68">
        <f t="shared" si="19"/>
        <v>0</v>
      </c>
      <c r="I49" s="68">
        <f t="shared" si="19"/>
        <v>0</v>
      </c>
      <c r="J49" s="68">
        <f t="shared" si="19"/>
        <v>1435</v>
      </c>
      <c r="K49" s="68">
        <f t="shared" si="19"/>
        <v>1435</v>
      </c>
      <c r="L49" s="68">
        <f t="shared" si="19"/>
        <v>0</v>
      </c>
      <c r="M49" s="68">
        <f t="shared" si="19"/>
        <v>0</v>
      </c>
      <c r="N49" s="68">
        <f t="shared" si="19"/>
        <v>1435</v>
      </c>
      <c r="O49" s="68">
        <f t="shared" si="19"/>
        <v>1435</v>
      </c>
      <c r="P49" s="68">
        <f t="shared" si="19"/>
        <v>0</v>
      </c>
      <c r="Q49" s="68">
        <f t="shared" si="19"/>
        <v>0</v>
      </c>
    </row>
    <row r="50" spans="1:17" ht="39.75" customHeight="1">
      <c r="A50" s="70" t="s">
        <v>172</v>
      </c>
      <c r="B50" s="74" t="s">
        <v>119</v>
      </c>
      <c r="C50" s="74" t="s">
        <v>120</v>
      </c>
      <c r="D50" s="74" t="s">
        <v>521</v>
      </c>
      <c r="E50" s="74" t="s">
        <v>173</v>
      </c>
      <c r="F50" s="68">
        <f>G50+H50+I50</f>
        <v>1075</v>
      </c>
      <c r="G50" s="68">
        <v>1075</v>
      </c>
      <c r="H50" s="68"/>
      <c r="I50" s="68"/>
      <c r="J50" s="68">
        <f>K50+L50+M50</f>
        <v>1075</v>
      </c>
      <c r="K50" s="68">
        <v>1075</v>
      </c>
      <c r="L50" s="68"/>
      <c r="M50" s="68"/>
      <c r="N50" s="68">
        <f>O50+P50+Q50</f>
        <v>1075</v>
      </c>
      <c r="O50" s="68">
        <v>1075</v>
      </c>
      <c r="P50" s="76"/>
      <c r="Q50" s="76"/>
    </row>
    <row r="51" spans="1:17" ht="42.75" customHeight="1">
      <c r="A51" s="70" t="s">
        <v>92</v>
      </c>
      <c r="B51" s="74" t="s">
        <v>119</v>
      </c>
      <c r="C51" s="74" t="s">
        <v>120</v>
      </c>
      <c r="D51" s="74" t="s">
        <v>521</v>
      </c>
      <c r="E51" s="74" t="s">
        <v>176</v>
      </c>
      <c r="F51" s="68">
        <f>G51+H51+I51</f>
        <v>360</v>
      </c>
      <c r="G51" s="68">
        <v>360</v>
      </c>
      <c r="H51" s="68"/>
      <c r="I51" s="68"/>
      <c r="J51" s="68">
        <f>K51+L51+M51</f>
        <v>360</v>
      </c>
      <c r="K51" s="68">
        <v>360</v>
      </c>
      <c r="L51" s="68"/>
      <c r="M51" s="68"/>
      <c r="N51" s="68">
        <f>O51+P51+Q51</f>
        <v>360</v>
      </c>
      <c r="O51" s="68">
        <v>360</v>
      </c>
      <c r="P51" s="76"/>
      <c r="Q51" s="76"/>
    </row>
    <row r="52" spans="1:17" ht="49.5" customHeight="1">
      <c r="A52" s="70" t="s">
        <v>604</v>
      </c>
      <c r="B52" s="74" t="s">
        <v>119</v>
      </c>
      <c r="C52" s="74" t="s">
        <v>120</v>
      </c>
      <c r="D52" s="74" t="s">
        <v>260</v>
      </c>
      <c r="E52" s="74"/>
      <c r="F52" s="68">
        <f aca="true" t="shared" si="20" ref="F52:Q53">F53</f>
        <v>1677.2</v>
      </c>
      <c r="G52" s="68">
        <f t="shared" si="20"/>
        <v>300.20000000000005</v>
      </c>
      <c r="H52" s="68">
        <f t="shared" si="20"/>
        <v>1377</v>
      </c>
      <c r="I52" s="68">
        <f t="shared" si="20"/>
        <v>0</v>
      </c>
      <c r="J52" s="68">
        <f t="shared" si="20"/>
        <v>1678.1</v>
      </c>
      <c r="K52" s="68">
        <f t="shared" si="20"/>
        <v>301.1</v>
      </c>
      <c r="L52" s="68">
        <f t="shared" si="20"/>
        <v>1377</v>
      </c>
      <c r="M52" s="68">
        <f t="shared" si="20"/>
        <v>0</v>
      </c>
      <c r="N52" s="68">
        <f t="shared" si="20"/>
        <v>1678.4</v>
      </c>
      <c r="O52" s="68">
        <f t="shared" si="20"/>
        <v>301.4</v>
      </c>
      <c r="P52" s="68">
        <f t="shared" si="20"/>
        <v>1377</v>
      </c>
      <c r="Q52" s="68">
        <f t="shared" si="20"/>
        <v>0</v>
      </c>
    </row>
    <row r="53" spans="1:17" ht="33" customHeight="1">
      <c r="A53" s="70" t="s">
        <v>605</v>
      </c>
      <c r="B53" s="74" t="s">
        <v>119</v>
      </c>
      <c r="C53" s="74" t="s">
        <v>120</v>
      </c>
      <c r="D53" s="74" t="s">
        <v>601</v>
      </c>
      <c r="E53" s="74"/>
      <c r="F53" s="68">
        <f t="shared" si="20"/>
        <v>1677.2</v>
      </c>
      <c r="G53" s="68">
        <f t="shared" si="20"/>
        <v>300.20000000000005</v>
      </c>
      <c r="H53" s="68">
        <f t="shared" si="20"/>
        <v>1377</v>
      </c>
      <c r="I53" s="68">
        <f t="shared" si="20"/>
        <v>0</v>
      </c>
      <c r="J53" s="68">
        <f t="shared" si="20"/>
        <v>1678.1</v>
      </c>
      <c r="K53" s="68">
        <f t="shared" si="20"/>
        <v>301.1</v>
      </c>
      <c r="L53" s="68">
        <f t="shared" si="20"/>
        <v>1377</v>
      </c>
      <c r="M53" s="68">
        <f t="shared" si="20"/>
        <v>0</v>
      </c>
      <c r="N53" s="68">
        <f t="shared" si="20"/>
        <v>1678.4</v>
      </c>
      <c r="O53" s="68">
        <f t="shared" si="20"/>
        <v>301.4</v>
      </c>
      <c r="P53" s="68">
        <f t="shared" si="20"/>
        <v>1377</v>
      </c>
      <c r="Q53" s="68">
        <f t="shared" si="20"/>
        <v>0</v>
      </c>
    </row>
    <row r="54" spans="1:17" ht="48.75" customHeight="1">
      <c r="A54" s="70" t="s">
        <v>606</v>
      </c>
      <c r="B54" s="74" t="s">
        <v>119</v>
      </c>
      <c r="C54" s="74" t="s">
        <v>120</v>
      </c>
      <c r="D54" s="74" t="s">
        <v>602</v>
      </c>
      <c r="E54" s="74"/>
      <c r="F54" s="68">
        <f aca="true" t="shared" si="21" ref="F54:Q54">F58+F55</f>
        <v>1677.2</v>
      </c>
      <c r="G54" s="68">
        <f t="shared" si="21"/>
        <v>300.20000000000005</v>
      </c>
      <c r="H54" s="68">
        <f t="shared" si="21"/>
        <v>1377</v>
      </c>
      <c r="I54" s="68">
        <f t="shared" si="21"/>
        <v>0</v>
      </c>
      <c r="J54" s="68">
        <f t="shared" si="21"/>
        <v>1678.1</v>
      </c>
      <c r="K54" s="68">
        <f t="shared" si="21"/>
        <v>301.1</v>
      </c>
      <c r="L54" s="68">
        <f t="shared" si="21"/>
        <v>1377</v>
      </c>
      <c r="M54" s="68">
        <f t="shared" si="21"/>
        <v>0</v>
      </c>
      <c r="N54" s="68">
        <f t="shared" si="21"/>
        <v>1678.4</v>
      </c>
      <c r="O54" s="68">
        <f t="shared" si="21"/>
        <v>301.4</v>
      </c>
      <c r="P54" s="68">
        <f t="shared" si="21"/>
        <v>1377</v>
      </c>
      <c r="Q54" s="68">
        <f t="shared" si="21"/>
        <v>0</v>
      </c>
    </row>
    <row r="55" spans="1:17" ht="26.25" customHeight="1">
      <c r="A55" s="70" t="s">
        <v>186</v>
      </c>
      <c r="B55" s="74" t="s">
        <v>119</v>
      </c>
      <c r="C55" s="74" t="s">
        <v>120</v>
      </c>
      <c r="D55" s="74" t="s">
        <v>610</v>
      </c>
      <c r="E55" s="74"/>
      <c r="F55" s="68">
        <f aca="true" t="shared" si="22" ref="F55:Q55">F56+F57</f>
        <v>1377</v>
      </c>
      <c r="G55" s="68">
        <f t="shared" si="22"/>
        <v>0</v>
      </c>
      <c r="H55" s="68">
        <f t="shared" si="22"/>
        <v>1377</v>
      </c>
      <c r="I55" s="68">
        <f t="shared" si="22"/>
        <v>0</v>
      </c>
      <c r="J55" s="68">
        <f t="shared" si="22"/>
        <v>1377</v>
      </c>
      <c r="K55" s="68">
        <f t="shared" si="22"/>
        <v>0</v>
      </c>
      <c r="L55" s="68">
        <f t="shared" si="22"/>
        <v>1377</v>
      </c>
      <c r="M55" s="68">
        <f t="shared" si="22"/>
        <v>0</v>
      </c>
      <c r="N55" s="68">
        <f t="shared" si="22"/>
        <v>1377</v>
      </c>
      <c r="O55" s="68">
        <f t="shared" si="22"/>
        <v>0</v>
      </c>
      <c r="P55" s="68">
        <f t="shared" si="22"/>
        <v>1377</v>
      </c>
      <c r="Q55" s="68">
        <f t="shared" si="22"/>
        <v>0</v>
      </c>
    </row>
    <row r="56" spans="1:17" ht="42.75" customHeight="1">
      <c r="A56" s="70" t="s">
        <v>172</v>
      </c>
      <c r="B56" s="74" t="s">
        <v>119</v>
      </c>
      <c r="C56" s="74" t="s">
        <v>120</v>
      </c>
      <c r="D56" s="74" t="s">
        <v>610</v>
      </c>
      <c r="E56" s="74" t="s">
        <v>173</v>
      </c>
      <c r="F56" s="68">
        <f>G56+H56+I56</f>
        <v>1227</v>
      </c>
      <c r="G56" s="68"/>
      <c r="H56" s="68">
        <v>1227</v>
      </c>
      <c r="I56" s="68"/>
      <c r="J56" s="68">
        <f>K56+L56+M56</f>
        <v>1227</v>
      </c>
      <c r="K56" s="68"/>
      <c r="L56" s="68">
        <v>1227</v>
      </c>
      <c r="M56" s="68"/>
      <c r="N56" s="68">
        <f>O56+P56+Q56</f>
        <v>1227</v>
      </c>
      <c r="O56" s="68"/>
      <c r="P56" s="68">
        <v>1227</v>
      </c>
      <c r="Q56" s="68"/>
    </row>
    <row r="57" spans="1:17" ht="48" customHeight="1">
      <c r="A57" s="70" t="s">
        <v>92</v>
      </c>
      <c r="B57" s="74" t="s">
        <v>119</v>
      </c>
      <c r="C57" s="74" t="s">
        <v>120</v>
      </c>
      <c r="D57" s="74" t="s">
        <v>610</v>
      </c>
      <c r="E57" s="74" t="s">
        <v>176</v>
      </c>
      <c r="F57" s="68">
        <f>G57+H57+I57</f>
        <v>150</v>
      </c>
      <c r="G57" s="68"/>
      <c r="H57" s="68">
        <v>150</v>
      </c>
      <c r="I57" s="68"/>
      <c r="J57" s="68">
        <f>K57+L57+M57</f>
        <v>150</v>
      </c>
      <c r="K57" s="68"/>
      <c r="L57" s="68">
        <v>150</v>
      </c>
      <c r="M57" s="68"/>
      <c r="N57" s="68">
        <f>O57+P57+Q57</f>
        <v>150</v>
      </c>
      <c r="O57" s="68"/>
      <c r="P57" s="68">
        <v>150</v>
      </c>
      <c r="Q57" s="68"/>
    </row>
    <row r="58" spans="1:17" ht="97.5" customHeight="1">
      <c r="A58" s="120" t="s">
        <v>216</v>
      </c>
      <c r="B58" s="74" t="s">
        <v>119</v>
      </c>
      <c r="C58" s="74" t="s">
        <v>120</v>
      </c>
      <c r="D58" s="74" t="s">
        <v>603</v>
      </c>
      <c r="E58" s="74"/>
      <c r="F58" s="68">
        <f aca="true" t="shared" si="23" ref="F58:Q58">F59+F60</f>
        <v>300.20000000000005</v>
      </c>
      <c r="G58" s="68">
        <f t="shared" si="23"/>
        <v>300.20000000000005</v>
      </c>
      <c r="H58" s="68">
        <f t="shared" si="23"/>
        <v>0</v>
      </c>
      <c r="I58" s="68">
        <f t="shared" si="23"/>
        <v>0</v>
      </c>
      <c r="J58" s="68">
        <f t="shared" si="23"/>
        <v>301.1</v>
      </c>
      <c r="K58" s="68">
        <f t="shared" si="23"/>
        <v>301.1</v>
      </c>
      <c r="L58" s="68">
        <f t="shared" si="23"/>
        <v>0</v>
      </c>
      <c r="M58" s="68">
        <f t="shared" si="23"/>
        <v>0</v>
      </c>
      <c r="N58" s="68">
        <f t="shared" si="23"/>
        <v>301.4</v>
      </c>
      <c r="O58" s="68">
        <f t="shared" si="23"/>
        <v>301.4</v>
      </c>
      <c r="P58" s="68">
        <f t="shared" si="23"/>
        <v>0</v>
      </c>
      <c r="Q58" s="68">
        <f t="shared" si="23"/>
        <v>0</v>
      </c>
    </row>
    <row r="59" spans="1:17" ht="38.25" customHeight="1">
      <c r="A59" s="70" t="s">
        <v>172</v>
      </c>
      <c r="B59" s="74" t="s">
        <v>119</v>
      </c>
      <c r="C59" s="74" t="s">
        <v>120</v>
      </c>
      <c r="D59" s="74" t="s">
        <v>603</v>
      </c>
      <c r="E59" s="74" t="s">
        <v>173</v>
      </c>
      <c r="F59" s="68">
        <f>G59+H59+I59</f>
        <v>149.8</v>
      </c>
      <c r="G59" s="68">
        <v>149.8</v>
      </c>
      <c r="H59" s="68"/>
      <c r="I59" s="68"/>
      <c r="J59" s="68">
        <f>K59+L58+M59</f>
        <v>149.8</v>
      </c>
      <c r="K59" s="68">
        <v>149.8</v>
      </c>
      <c r="L59" s="68"/>
      <c r="M59" s="68"/>
      <c r="N59" s="68">
        <f>O59+P58+Q59</f>
        <v>149.8</v>
      </c>
      <c r="O59" s="68">
        <v>149.8</v>
      </c>
      <c r="P59" s="88"/>
      <c r="Q59" s="88"/>
    </row>
    <row r="60" spans="1:17" ht="44.25" customHeight="1">
      <c r="A60" s="70" t="s">
        <v>92</v>
      </c>
      <c r="B60" s="74" t="s">
        <v>119</v>
      </c>
      <c r="C60" s="74" t="s">
        <v>120</v>
      </c>
      <c r="D60" s="74" t="s">
        <v>603</v>
      </c>
      <c r="E60" s="74" t="s">
        <v>176</v>
      </c>
      <c r="F60" s="68">
        <f>G60+H60+I60</f>
        <v>150.4</v>
      </c>
      <c r="G60" s="68">
        <v>150.4</v>
      </c>
      <c r="H60" s="68"/>
      <c r="I60" s="68"/>
      <c r="J60" s="68">
        <f>K60+L59+M60</f>
        <v>151.3</v>
      </c>
      <c r="K60" s="68">
        <v>151.3</v>
      </c>
      <c r="L60" s="68"/>
      <c r="M60" s="68"/>
      <c r="N60" s="68">
        <f>O60+P59+Q60</f>
        <v>151.6</v>
      </c>
      <c r="O60" s="68">
        <v>151.6</v>
      </c>
      <c r="P60" s="88"/>
      <c r="Q60" s="88"/>
    </row>
    <row r="61" spans="1:17" ht="63" customHeight="1">
      <c r="A61" s="70" t="s">
        <v>567</v>
      </c>
      <c r="B61" s="74" t="s">
        <v>119</v>
      </c>
      <c r="C61" s="74" t="s">
        <v>120</v>
      </c>
      <c r="D61" s="83" t="s">
        <v>243</v>
      </c>
      <c r="E61" s="74"/>
      <c r="F61" s="68">
        <f aca="true" t="shared" si="24" ref="F61:Q63">F62</f>
        <v>1290.5</v>
      </c>
      <c r="G61" s="68">
        <f t="shared" si="24"/>
        <v>1290.5</v>
      </c>
      <c r="H61" s="68">
        <f t="shared" si="24"/>
        <v>0</v>
      </c>
      <c r="I61" s="68">
        <f t="shared" si="24"/>
        <v>0</v>
      </c>
      <c r="J61" s="68">
        <f t="shared" si="24"/>
        <v>1290.5</v>
      </c>
      <c r="K61" s="68">
        <f t="shared" si="24"/>
        <v>1290.5</v>
      </c>
      <c r="L61" s="68">
        <f t="shared" si="24"/>
        <v>0</v>
      </c>
      <c r="M61" s="68">
        <f t="shared" si="24"/>
        <v>0</v>
      </c>
      <c r="N61" s="68">
        <f t="shared" si="24"/>
        <v>1290.5</v>
      </c>
      <c r="O61" s="68">
        <f t="shared" si="24"/>
        <v>1290.5</v>
      </c>
      <c r="P61" s="68">
        <f t="shared" si="24"/>
        <v>0</v>
      </c>
      <c r="Q61" s="68">
        <f t="shared" si="24"/>
        <v>0</v>
      </c>
    </row>
    <row r="62" spans="1:17" ht="37.5" customHeight="1">
      <c r="A62" s="70" t="s">
        <v>193</v>
      </c>
      <c r="B62" s="74" t="s">
        <v>119</v>
      </c>
      <c r="C62" s="74" t="s">
        <v>120</v>
      </c>
      <c r="D62" s="83" t="s">
        <v>61</v>
      </c>
      <c r="E62" s="74"/>
      <c r="F62" s="68">
        <f t="shared" si="24"/>
        <v>1290.5</v>
      </c>
      <c r="G62" s="68">
        <f t="shared" si="24"/>
        <v>1290.5</v>
      </c>
      <c r="H62" s="68">
        <f t="shared" si="24"/>
        <v>0</v>
      </c>
      <c r="I62" s="68">
        <f t="shared" si="24"/>
        <v>0</v>
      </c>
      <c r="J62" s="68">
        <f t="shared" si="24"/>
        <v>1290.5</v>
      </c>
      <c r="K62" s="68">
        <f t="shared" si="24"/>
        <v>1290.5</v>
      </c>
      <c r="L62" s="68">
        <f t="shared" si="24"/>
        <v>0</v>
      </c>
      <c r="M62" s="68">
        <f t="shared" si="24"/>
        <v>0</v>
      </c>
      <c r="N62" s="68">
        <f t="shared" si="24"/>
        <v>1290.5</v>
      </c>
      <c r="O62" s="68">
        <f t="shared" si="24"/>
        <v>1290.5</v>
      </c>
      <c r="P62" s="68">
        <f t="shared" si="24"/>
        <v>0</v>
      </c>
      <c r="Q62" s="68">
        <f t="shared" si="24"/>
        <v>0</v>
      </c>
    </row>
    <row r="63" spans="1:17" ht="51" customHeight="1">
      <c r="A63" s="70" t="s">
        <v>400</v>
      </c>
      <c r="B63" s="74" t="s">
        <v>119</v>
      </c>
      <c r="C63" s="74" t="s">
        <v>120</v>
      </c>
      <c r="D63" s="83" t="s">
        <v>399</v>
      </c>
      <c r="E63" s="74"/>
      <c r="F63" s="68">
        <f t="shared" si="24"/>
        <v>1290.5</v>
      </c>
      <c r="G63" s="68">
        <f t="shared" si="24"/>
        <v>1290.5</v>
      </c>
      <c r="H63" s="68">
        <f t="shared" si="24"/>
        <v>0</v>
      </c>
      <c r="I63" s="68">
        <f t="shared" si="24"/>
        <v>0</v>
      </c>
      <c r="J63" s="68">
        <f t="shared" si="24"/>
        <v>1290.5</v>
      </c>
      <c r="K63" s="68">
        <f t="shared" si="24"/>
        <v>1290.5</v>
      </c>
      <c r="L63" s="68">
        <f t="shared" si="24"/>
        <v>0</v>
      </c>
      <c r="M63" s="68">
        <f t="shared" si="24"/>
        <v>0</v>
      </c>
      <c r="N63" s="68">
        <f t="shared" si="24"/>
        <v>1290.5</v>
      </c>
      <c r="O63" s="68">
        <f t="shared" si="24"/>
        <v>1290.5</v>
      </c>
      <c r="P63" s="68">
        <f t="shared" si="24"/>
        <v>0</v>
      </c>
      <c r="Q63" s="68">
        <f t="shared" si="24"/>
        <v>0</v>
      </c>
    </row>
    <row r="64" spans="1:17" ht="120.75" customHeight="1">
      <c r="A64" s="70" t="s">
        <v>429</v>
      </c>
      <c r="B64" s="74" t="s">
        <v>119</v>
      </c>
      <c r="C64" s="74" t="s">
        <v>120</v>
      </c>
      <c r="D64" s="83" t="s">
        <v>430</v>
      </c>
      <c r="E64" s="74"/>
      <c r="F64" s="68">
        <f aca="true" t="shared" si="25" ref="F64:Q64">F65+F66</f>
        <v>1290.5</v>
      </c>
      <c r="G64" s="68">
        <f t="shared" si="25"/>
        <v>1290.5</v>
      </c>
      <c r="H64" s="68">
        <f t="shared" si="25"/>
        <v>0</v>
      </c>
      <c r="I64" s="68">
        <f t="shared" si="25"/>
        <v>0</v>
      </c>
      <c r="J64" s="68">
        <f t="shared" si="25"/>
        <v>1290.5</v>
      </c>
      <c r="K64" s="68">
        <f t="shared" si="25"/>
        <v>1290.5</v>
      </c>
      <c r="L64" s="68">
        <f t="shared" si="25"/>
        <v>0</v>
      </c>
      <c r="M64" s="68">
        <f t="shared" si="25"/>
        <v>0</v>
      </c>
      <c r="N64" s="68">
        <f t="shared" si="25"/>
        <v>1290.5</v>
      </c>
      <c r="O64" s="68">
        <f t="shared" si="25"/>
        <v>1290.5</v>
      </c>
      <c r="P64" s="68">
        <f t="shared" si="25"/>
        <v>0</v>
      </c>
      <c r="Q64" s="68">
        <f t="shared" si="25"/>
        <v>0</v>
      </c>
    </row>
    <row r="65" spans="1:17" ht="36" customHeight="1">
      <c r="A65" s="70" t="s">
        <v>172</v>
      </c>
      <c r="B65" s="74" t="s">
        <v>119</v>
      </c>
      <c r="C65" s="74" t="s">
        <v>120</v>
      </c>
      <c r="D65" s="83" t="s">
        <v>430</v>
      </c>
      <c r="E65" s="74" t="s">
        <v>173</v>
      </c>
      <c r="F65" s="68">
        <f>G65+H65+I65</f>
        <v>918.5</v>
      </c>
      <c r="G65" s="68">
        <v>918.5</v>
      </c>
      <c r="H65" s="68"/>
      <c r="I65" s="68"/>
      <c r="J65" s="68">
        <f>K65+L65+M65</f>
        <v>918.5</v>
      </c>
      <c r="K65" s="68">
        <v>918.5</v>
      </c>
      <c r="L65" s="68"/>
      <c r="M65" s="68"/>
      <c r="N65" s="68">
        <f>O65+P65+Q65</f>
        <v>918.5</v>
      </c>
      <c r="O65" s="68">
        <v>918.5</v>
      </c>
      <c r="P65" s="76"/>
      <c r="Q65" s="76"/>
    </row>
    <row r="66" spans="1:17" ht="38.25" customHeight="1">
      <c r="A66" s="70" t="s">
        <v>92</v>
      </c>
      <c r="B66" s="74" t="s">
        <v>119</v>
      </c>
      <c r="C66" s="74" t="s">
        <v>120</v>
      </c>
      <c r="D66" s="83" t="s">
        <v>430</v>
      </c>
      <c r="E66" s="74" t="s">
        <v>176</v>
      </c>
      <c r="F66" s="68">
        <f>G66+H66+I66</f>
        <v>372</v>
      </c>
      <c r="G66" s="68">
        <v>372</v>
      </c>
      <c r="H66" s="68"/>
      <c r="I66" s="68"/>
      <c r="J66" s="68">
        <f>K66+L66+M66</f>
        <v>372</v>
      </c>
      <c r="K66" s="68">
        <v>372</v>
      </c>
      <c r="L66" s="68"/>
      <c r="M66" s="68"/>
      <c r="N66" s="68">
        <f>O66+P66+Q66</f>
        <v>372</v>
      </c>
      <c r="O66" s="68">
        <v>372</v>
      </c>
      <c r="P66" s="76"/>
      <c r="Q66" s="76"/>
    </row>
    <row r="67" spans="1:17" ht="69" customHeight="1">
      <c r="A67" s="70" t="s">
        <v>657</v>
      </c>
      <c r="B67" s="74" t="s">
        <v>119</v>
      </c>
      <c r="C67" s="74" t="s">
        <v>120</v>
      </c>
      <c r="D67" s="83" t="s">
        <v>658</v>
      </c>
      <c r="E67" s="74"/>
      <c r="F67" s="68">
        <f aca="true" t="shared" si="26" ref="F67:Q67">F68+F71+F78</f>
        <v>32400.1</v>
      </c>
      <c r="G67" s="68">
        <f t="shared" si="26"/>
        <v>0</v>
      </c>
      <c r="H67" s="68">
        <f t="shared" si="26"/>
        <v>32400.1</v>
      </c>
      <c r="I67" s="68">
        <f t="shared" si="26"/>
        <v>0</v>
      </c>
      <c r="J67" s="68">
        <f t="shared" si="26"/>
        <v>32911.5</v>
      </c>
      <c r="K67" s="68">
        <f t="shared" si="26"/>
        <v>0</v>
      </c>
      <c r="L67" s="68">
        <f t="shared" si="26"/>
        <v>32911.5</v>
      </c>
      <c r="M67" s="68">
        <f t="shared" si="26"/>
        <v>0</v>
      </c>
      <c r="N67" s="68">
        <f t="shared" si="26"/>
        <v>33545.9</v>
      </c>
      <c r="O67" s="68">
        <f t="shared" si="26"/>
        <v>0</v>
      </c>
      <c r="P67" s="68">
        <f t="shared" si="26"/>
        <v>33545.9</v>
      </c>
      <c r="Q67" s="68">
        <f t="shared" si="26"/>
        <v>0</v>
      </c>
    </row>
    <row r="68" spans="1:17" ht="48.75" customHeight="1">
      <c r="A68" s="70" t="s">
        <v>659</v>
      </c>
      <c r="B68" s="74" t="s">
        <v>119</v>
      </c>
      <c r="C68" s="74" t="s">
        <v>120</v>
      </c>
      <c r="D68" s="83" t="s">
        <v>660</v>
      </c>
      <c r="E68" s="74"/>
      <c r="F68" s="68">
        <f aca="true" t="shared" si="27" ref="F68:Q69">F69</f>
        <v>65</v>
      </c>
      <c r="G68" s="68">
        <f t="shared" si="27"/>
        <v>0</v>
      </c>
      <c r="H68" s="68">
        <f t="shared" si="27"/>
        <v>65</v>
      </c>
      <c r="I68" s="68">
        <f t="shared" si="27"/>
        <v>0</v>
      </c>
      <c r="J68" s="68">
        <f t="shared" si="27"/>
        <v>65</v>
      </c>
      <c r="K68" s="68">
        <f t="shared" si="27"/>
        <v>0</v>
      </c>
      <c r="L68" s="68">
        <f t="shared" si="27"/>
        <v>65</v>
      </c>
      <c r="M68" s="68">
        <f t="shared" si="27"/>
        <v>0</v>
      </c>
      <c r="N68" s="68">
        <f t="shared" si="27"/>
        <v>65</v>
      </c>
      <c r="O68" s="68">
        <f t="shared" si="27"/>
        <v>0</v>
      </c>
      <c r="P68" s="68">
        <f t="shared" si="27"/>
        <v>65</v>
      </c>
      <c r="Q68" s="68">
        <f t="shared" si="27"/>
        <v>0</v>
      </c>
    </row>
    <row r="69" spans="1:17" ht="31.5" customHeight="1">
      <c r="A69" s="70" t="s">
        <v>186</v>
      </c>
      <c r="B69" s="74" t="s">
        <v>119</v>
      </c>
      <c r="C69" s="74" t="s">
        <v>120</v>
      </c>
      <c r="D69" s="83" t="s">
        <v>661</v>
      </c>
      <c r="E69" s="74"/>
      <c r="F69" s="68">
        <f t="shared" si="27"/>
        <v>65</v>
      </c>
      <c r="G69" s="68">
        <f t="shared" si="27"/>
        <v>0</v>
      </c>
      <c r="H69" s="68">
        <f t="shared" si="27"/>
        <v>65</v>
      </c>
      <c r="I69" s="68">
        <f t="shared" si="27"/>
        <v>0</v>
      </c>
      <c r="J69" s="68">
        <f t="shared" si="27"/>
        <v>65</v>
      </c>
      <c r="K69" s="68">
        <f t="shared" si="27"/>
        <v>0</v>
      </c>
      <c r="L69" s="68">
        <f t="shared" si="27"/>
        <v>65</v>
      </c>
      <c r="M69" s="68">
        <f t="shared" si="27"/>
        <v>0</v>
      </c>
      <c r="N69" s="68">
        <f t="shared" si="27"/>
        <v>65</v>
      </c>
      <c r="O69" s="68">
        <f t="shared" si="27"/>
        <v>0</v>
      </c>
      <c r="P69" s="68">
        <f t="shared" si="27"/>
        <v>65</v>
      </c>
      <c r="Q69" s="68">
        <f t="shared" si="27"/>
        <v>0</v>
      </c>
    </row>
    <row r="70" spans="1:17" ht="48" customHeight="1">
      <c r="A70" s="70" t="s">
        <v>92</v>
      </c>
      <c r="B70" s="74" t="s">
        <v>119</v>
      </c>
      <c r="C70" s="74" t="s">
        <v>120</v>
      </c>
      <c r="D70" s="83" t="s">
        <v>661</v>
      </c>
      <c r="E70" s="74" t="s">
        <v>176</v>
      </c>
      <c r="F70" s="68">
        <f>G70+H70+I70</f>
        <v>65</v>
      </c>
      <c r="G70" s="68"/>
      <c r="H70" s="68">
        <v>65</v>
      </c>
      <c r="I70" s="68"/>
      <c r="J70" s="68">
        <f>K70+L70+M70</f>
        <v>65</v>
      </c>
      <c r="K70" s="68"/>
      <c r="L70" s="68">
        <v>65</v>
      </c>
      <c r="M70" s="68"/>
      <c r="N70" s="68">
        <f>O70+P70+Q70</f>
        <v>65</v>
      </c>
      <c r="O70" s="68"/>
      <c r="P70" s="76">
        <v>65</v>
      </c>
      <c r="Q70" s="76"/>
    </row>
    <row r="71" spans="1:17" ht="43.5" customHeight="1">
      <c r="A71" s="70" t="s">
        <v>662</v>
      </c>
      <c r="B71" s="74" t="s">
        <v>119</v>
      </c>
      <c r="C71" s="74" t="s">
        <v>120</v>
      </c>
      <c r="D71" s="83" t="s">
        <v>663</v>
      </c>
      <c r="E71" s="74"/>
      <c r="F71" s="68">
        <f aca="true" t="shared" si="28" ref="F71:Q71">F72+F76</f>
        <v>31885.1</v>
      </c>
      <c r="G71" s="68">
        <f t="shared" si="28"/>
        <v>0</v>
      </c>
      <c r="H71" s="68">
        <f t="shared" si="28"/>
        <v>31885.1</v>
      </c>
      <c r="I71" s="68">
        <f t="shared" si="28"/>
        <v>0</v>
      </c>
      <c r="J71" s="68">
        <f t="shared" si="28"/>
        <v>32396.499999999996</v>
      </c>
      <c r="K71" s="68">
        <f t="shared" si="28"/>
        <v>0</v>
      </c>
      <c r="L71" s="68">
        <f t="shared" si="28"/>
        <v>32396.499999999996</v>
      </c>
      <c r="M71" s="68">
        <f t="shared" si="28"/>
        <v>0</v>
      </c>
      <c r="N71" s="68">
        <f t="shared" si="28"/>
        <v>33030.9</v>
      </c>
      <c r="O71" s="68">
        <f t="shared" si="28"/>
        <v>0</v>
      </c>
      <c r="P71" s="68">
        <f t="shared" si="28"/>
        <v>33030.9</v>
      </c>
      <c r="Q71" s="68">
        <f t="shared" si="28"/>
        <v>0</v>
      </c>
    </row>
    <row r="72" spans="1:17" ht="26.25" customHeight="1">
      <c r="A72" s="70" t="s">
        <v>186</v>
      </c>
      <c r="B72" s="74" t="s">
        <v>119</v>
      </c>
      <c r="C72" s="74" t="s">
        <v>120</v>
      </c>
      <c r="D72" s="83" t="s">
        <v>664</v>
      </c>
      <c r="E72" s="74"/>
      <c r="F72" s="68">
        <f aca="true" t="shared" si="29" ref="F72:Q72">F73+F74+F75</f>
        <v>25501.8</v>
      </c>
      <c r="G72" s="68">
        <f t="shared" si="29"/>
        <v>0</v>
      </c>
      <c r="H72" s="68">
        <f t="shared" si="29"/>
        <v>25501.8</v>
      </c>
      <c r="I72" s="68">
        <f t="shared" si="29"/>
        <v>0</v>
      </c>
      <c r="J72" s="68">
        <f t="shared" si="29"/>
        <v>26013.199999999997</v>
      </c>
      <c r="K72" s="68">
        <f t="shared" si="29"/>
        <v>0</v>
      </c>
      <c r="L72" s="68">
        <f t="shared" si="29"/>
        <v>26013.199999999997</v>
      </c>
      <c r="M72" s="68">
        <f t="shared" si="29"/>
        <v>0</v>
      </c>
      <c r="N72" s="68">
        <f t="shared" si="29"/>
        <v>26647.6</v>
      </c>
      <c r="O72" s="68">
        <f t="shared" si="29"/>
        <v>0</v>
      </c>
      <c r="P72" s="68">
        <f t="shared" si="29"/>
        <v>26647.6</v>
      </c>
      <c r="Q72" s="68">
        <f t="shared" si="29"/>
        <v>0</v>
      </c>
    </row>
    <row r="73" spans="1:17" ht="36.75" customHeight="1">
      <c r="A73" s="70" t="s">
        <v>172</v>
      </c>
      <c r="B73" s="74" t="s">
        <v>119</v>
      </c>
      <c r="C73" s="74" t="s">
        <v>120</v>
      </c>
      <c r="D73" s="83" t="s">
        <v>664</v>
      </c>
      <c r="E73" s="74" t="s">
        <v>173</v>
      </c>
      <c r="F73" s="68">
        <f>G73+H73+I73</f>
        <v>21344.3</v>
      </c>
      <c r="G73" s="68"/>
      <c r="H73" s="68">
        <v>21344.3</v>
      </c>
      <c r="I73" s="68"/>
      <c r="J73" s="68">
        <f>K73+L73+M73</f>
        <v>21344.3</v>
      </c>
      <c r="K73" s="68"/>
      <c r="L73" s="68">
        <v>21344.3</v>
      </c>
      <c r="M73" s="68"/>
      <c r="N73" s="68">
        <f>O73+P73+Q73</f>
        <v>21344.3</v>
      </c>
      <c r="O73" s="68"/>
      <c r="P73" s="76">
        <v>21344.3</v>
      </c>
      <c r="Q73" s="76"/>
    </row>
    <row r="74" spans="1:17" ht="43.5" customHeight="1">
      <c r="A74" s="70" t="s">
        <v>92</v>
      </c>
      <c r="B74" s="74" t="s">
        <v>119</v>
      </c>
      <c r="C74" s="74" t="s">
        <v>120</v>
      </c>
      <c r="D74" s="83" t="s">
        <v>664</v>
      </c>
      <c r="E74" s="74" t="s">
        <v>176</v>
      </c>
      <c r="F74" s="68">
        <f>G74+H74+I74</f>
        <v>4057.5</v>
      </c>
      <c r="G74" s="68"/>
      <c r="H74" s="68">
        <v>4057.5</v>
      </c>
      <c r="I74" s="68"/>
      <c r="J74" s="68">
        <f>K74+L74+M74</f>
        <v>4568.9</v>
      </c>
      <c r="K74" s="68"/>
      <c r="L74" s="68">
        <v>4568.9</v>
      </c>
      <c r="M74" s="68"/>
      <c r="N74" s="68">
        <f>O74+P74+Q74</f>
        <v>5203.3</v>
      </c>
      <c r="O74" s="68"/>
      <c r="P74" s="76">
        <v>5203.3</v>
      </c>
      <c r="Q74" s="76"/>
    </row>
    <row r="75" spans="1:17" ht="21" customHeight="1">
      <c r="A75" s="70" t="s">
        <v>174</v>
      </c>
      <c r="B75" s="74" t="s">
        <v>119</v>
      </c>
      <c r="C75" s="74" t="s">
        <v>120</v>
      </c>
      <c r="D75" s="83" t="s">
        <v>664</v>
      </c>
      <c r="E75" s="74" t="s">
        <v>175</v>
      </c>
      <c r="F75" s="68">
        <f>G75+H75+I75</f>
        <v>100</v>
      </c>
      <c r="G75" s="68"/>
      <c r="H75" s="68">
        <v>100</v>
      </c>
      <c r="I75" s="68"/>
      <c r="J75" s="68">
        <f>K75+L75+M75</f>
        <v>100</v>
      </c>
      <c r="K75" s="68"/>
      <c r="L75" s="68">
        <v>100</v>
      </c>
      <c r="M75" s="68"/>
      <c r="N75" s="68">
        <f>O75+P75+Q75</f>
        <v>100</v>
      </c>
      <c r="O75" s="68"/>
      <c r="P75" s="76">
        <v>100</v>
      </c>
      <c r="Q75" s="76"/>
    </row>
    <row r="76" spans="1:17" ht="66.75" customHeight="1">
      <c r="A76" s="121" t="s">
        <v>446</v>
      </c>
      <c r="B76" s="74" t="s">
        <v>119</v>
      </c>
      <c r="C76" s="74" t="s">
        <v>120</v>
      </c>
      <c r="D76" s="83" t="s">
        <v>665</v>
      </c>
      <c r="E76" s="74"/>
      <c r="F76" s="68">
        <f aca="true" t="shared" si="30" ref="F76:Q76">F77</f>
        <v>6383.3</v>
      </c>
      <c r="G76" s="68">
        <f t="shared" si="30"/>
        <v>0</v>
      </c>
      <c r="H76" s="68">
        <f t="shared" si="30"/>
        <v>6383.3</v>
      </c>
      <c r="I76" s="68">
        <f t="shared" si="30"/>
        <v>0</v>
      </c>
      <c r="J76" s="68">
        <f t="shared" si="30"/>
        <v>6383.3</v>
      </c>
      <c r="K76" s="68">
        <f t="shared" si="30"/>
        <v>0</v>
      </c>
      <c r="L76" s="68">
        <f t="shared" si="30"/>
        <v>6383.3</v>
      </c>
      <c r="M76" s="68">
        <f t="shared" si="30"/>
        <v>0</v>
      </c>
      <c r="N76" s="68">
        <f t="shared" si="30"/>
        <v>6383.3</v>
      </c>
      <c r="O76" s="68">
        <f t="shared" si="30"/>
        <v>0</v>
      </c>
      <c r="P76" s="68">
        <f t="shared" si="30"/>
        <v>6383.3</v>
      </c>
      <c r="Q76" s="68">
        <f t="shared" si="30"/>
        <v>0</v>
      </c>
    </row>
    <row r="77" spans="1:17" ht="40.5" customHeight="1">
      <c r="A77" s="70" t="s">
        <v>172</v>
      </c>
      <c r="B77" s="74" t="s">
        <v>119</v>
      </c>
      <c r="C77" s="74" t="s">
        <v>120</v>
      </c>
      <c r="D77" s="83" t="s">
        <v>665</v>
      </c>
      <c r="E77" s="74" t="s">
        <v>173</v>
      </c>
      <c r="F77" s="68">
        <f>G77+H77+I77</f>
        <v>6383.3</v>
      </c>
      <c r="G77" s="68"/>
      <c r="H77" s="68">
        <v>6383.3</v>
      </c>
      <c r="I77" s="68"/>
      <c r="J77" s="68">
        <f>K77+L77+M77</f>
        <v>6383.3</v>
      </c>
      <c r="K77" s="68"/>
      <c r="L77" s="68">
        <v>6383.3</v>
      </c>
      <c r="M77" s="68"/>
      <c r="N77" s="68">
        <f>O77+P77+Q77</f>
        <v>6383.3</v>
      </c>
      <c r="O77" s="68"/>
      <c r="P77" s="76">
        <v>6383.3</v>
      </c>
      <c r="Q77" s="76"/>
    </row>
    <row r="78" spans="1:17" ht="45" customHeight="1">
      <c r="A78" s="70" t="s">
        <v>666</v>
      </c>
      <c r="B78" s="74" t="s">
        <v>119</v>
      </c>
      <c r="C78" s="74" t="s">
        <v>120</v>
      </c>
      <c r="D78" s="83" t="s">
        <v>667</v>
      </c>
      <c r="E78" s="74"/>
      <c r="F78" s="68">
        <f aca="true" t="shared" si="31" ref="F78:Q79">F79</f>
        <v>450</v>
      </c>
      <c r="G78" s="68">
        <f t="shared" si="31"/>
        <v>0</v>
      </c>
      <c r="H78" s="68">
        <f t="shared" si="31"/>
        <v>450</v>
      </c>
      <c r="I78" s="68">
        <f t="shared" si="31"/>
        <v>0</v>
      </c>
      <c r="J78" s="68">
        <f t="shared" si="31"/>
        <v>450</v>
      </c>
      <c r="K78" s="68">
        <f t="shared" si="31"/>
        <v>0</v>
      </c>
      <c r="L78" s="68">
        <f t="shared" si="31"/>
        <v>450</v>
      </c>
      <c r="M78" s="68">
        <f t="shared" si="31"/>
        <v>0</v>
      </c>
      <c r="N78" s="68">
        <f t="shared" si="31"/>
        <v>450</v>
      </c>
      <c r="O78" s="68">
        <f t="shared" si="31"/>
        <v>0</v>
      </c>
      <c r="P78" s="68">
        <f t="shared" si="31"/>
        <v>450</v>
      </c>
      <c r="Q78" s="68">
        <f t="shared" si="31"/>
        <v>0</v>
      </c>
    </row>
    <row r="79" spans="1:17" ht="33" customHeight="1">
      <c r="A79" s="70" t="s">
        <v>186</v>
      </c>
      <c r="B79" s="74" t="s">
        <v>119</v>
      </c>
      <c r="C79" s="74" t="s">
        <v>120</v>
      </c>
      <c r="D79" s="83" t="s">
        <v>668</v>
      </c>
      <c r="E79" s="74"/>
      <c r="F79" s="68">
        <f t="shared" si="31"/>
        <v>450</v>
      </c>
      <c r="G79" s="68">
        <f t="shared" si="31"/>
        <v>0</v>
      </c>
      <c r="H79" s="68">
        <f t="shared" si="31"/>
        <v>450</v>
      </c>
      <c r="I79" s="68">
        <f t="shared" si="31"/>
        <v>0</v>
      </c>
      <c r="J79" s="68">
        <f t="shared" si="31"/>
        <v>450</v>
      </c>
      <c r="K79" s="68">
        <f t="shared" si="31"/>
        <v>0</v>
      </c>
      <c r="L79" s="68">
        <f t="shared" si="31"/>
        <v>450</v>
      </c>
      <c r="M79" s="68">
        <f t="shared" si="31"/>
        <v>0</v>
      </c>
      <c r="N79" s="68">
        <f t="shared" si="31"/>
        <v>450</v>
      </c>
      <c r="O79" s="68">
        <f t="shared" si="31"/>
        <v>0</v>
      </c>
      <c r="P79" s="68">
        <f t="shared" si="31"/>
        <v>450</v>
      </c>
      <c r="Q79" s="68">
        <f t="shared" si="31"/>
        <v>0</v>
      </c>
    </row>
    <row r="80" spans="1:17" ht="43.5" customHeight="1">
      <c r="A80" s="119" t="s">
        <v>92</v>
      </c>
      <c r="B80" s="74" t="s">
        <v>119</v>
      </c>
      <c r="C80" s="74" t="s">
        <v>120</v>
      </c>
      <c r="D80" s="83" t="s">
        <v>668</v>
      </c>
      <c r="E80" s="74" t="s">
        <v>176</v>
      </c>
      <c r="F80" s="68">
        <f>G80+H80+I80</f>
        <v>450</v>
      </c>
      <c r="G80" s="68"/>
      <c r="H80" s="68">
        <v>450</v>
      </c>
      <c r="I80" s="68"/>
      <c r="J80" s="68">
        <f>K80+L80+M80</f>
        <v>450</v>
      </c>
      <c r="K80" s="68"/>
      <c r="L80" s="68">
        <v>450</v>
      </c>
      <c r="M80" s="68"/>
      <c r="N80" s="68">
        <f>O80+P80+Q80</f>
        <v>450</v>
      </c>
      <c r="O80" s="68"/>
      <c r="P80" s="76">
        <v>450</v>
      </c>
      <c r="Q80" s="76"/>
    </row>
    <row r="81" spans="1:17" ht="24.75" customHeight="1">
      <c r="A81" s="70" t="s">
        <v>212</v>
      </c>
      <c r="B81" s="74" t="s">
        <v>119</v>
      </c>
      <c r="C81" s="74" t="s">
        <v>120</v>
      </c>
      <c r="D81" s="83" t="s">
        <v>232</v>
      </c>
      <c r="E81" s="74"/>
      <c r="F81" s="68">
        <f aca="true" t="shared" si="32" ref="F81:Q81">F82</f>
        <v>22</v>
      </c>
      <c r="G81" s="68">
        <f t="shared" si="32"/>
        <v>22</v>
      </c>
      <c r="H81" s="68">
        <f t="shared" si="32"/>
        <v>0</v>
      </c>
      <c r="I81" s="68">
        <f t="shared" si="32"/>
        <v>0</v>
      </c>
      <c r="J81" s="68">
        <f t="shared" si="32"/>
        <v>22</v>
      </c>
      <c r="K81" s="68">
        <f t="shared" si="32"/>
        <v>22</v>
      </c>
      <c r="L81" s="68">
        <f t="shared" si="32"/>
        <v>0</v>
      </c>
      <c r="M81" s="68">
        <f t="shared" si="32"/>
        <v>0</v>
      </c>
      <c r="N81" s="68">
        <f t="shared" si="32"/>
        <v>22</v>
      </c>
      <c r="O81" s="68">
        <f t="shared" si="32"/>
        <v>22</v>
      </c>
      <c r="P81" s="68">
        <f t="shared" si="32"/>
        <v>0</v>
      </c>
      <c r="Q81" s="68">
        <f t="shared" si="32"/>
        <v>0</v>
      </c>
    </row>
    <row r="82" spans="1:17" ht="123" customHeight="1">
      <c r="A82" s="70" t="s">
        <v>431</v>
      </c>
      <c r="B82" s="74" t="s">
        <v>119</v>
      </c>
      <c r="C82" s="74" t="s">
        <v>120</v>
      </c>
      <c r="D82" s="74" t="s">
        <v>432</v>
      </c>
      <c r="E82" s="74"/>
      <c r="F82" s="68">
        <f aca="true" t="shared" si="33" ref="F82:Q82">F83+F84</f>
        <v>22</v>
      </c>
      <c r="G82" s="68">
        <f t="shared" si="33"/>
        <v>22</v>
      </c>
      <c r="H82" s="68">
        <f t="shared" si="33"/>
        <v>0</v>
      </c>
      <c r="I82" s="68">
        <f t="shared" si="33"/>
        <v>0</v>
      </c>
      <c r="J82" s="68">
        <f t="shared" si="33"/>
        <v>22</v>
      </c>
      <c r="K82" s="68">
        <f t="shared" si="33"/>
        <v>22</v>
      </c>
      <c r="L82" s="68">
        <f t="shared" si="33"/>
        <v>0</v>
      </c>
      <c r="M82" s="68">
        <f t="shared" si="33"/>
        <v>0</v>
      </c>
      <c r="N82" s="68">
        <f t="shared" si="33"/>
        <v>22</v>
      </c>
      <c r="O82" s="68">
        <f t="shared" si="33"/>
        <v>22</v>
      </c>
      <c r="P82" s="68">
        <f t="shared" si="33"/>
        <v>0</v>
      </c>
      <c r="Q82" s="68">
        <f t="shared" si="33"/>
        <v>0</v>
      </c>
    </row>
    <row r="83" spans="1:17" ht="41.25" customHeight="1">
      <c r="A83" s="70" t="s">
        <v>172</v>
      </c>
      <c r="B83" s="74" t="s">
        <v>119</v>
      </c>
      <c r="C83" s="74" t="s">
        <v>120</v>
      </c>
      <c r="D83" s="74" t="s">
        <v>432</v>
      </c>
      <c r="E83" s="74" t="s">
        <v>173</v>
      </c>
      <c r="F83" s="68">
        <f>G83+H83+I83</f>
        <v>16.3</v>
      </c>
      <c r="G83" s="68">
        <v>16.3</v>
      </c>
      <c r="H83" s="68"/>
      <c r="I83" s="68"/>
      <c r="J83" s="68">
        <f>K83+L83+M83</f>
        <v>16.3</v>
      </c>
      <c r="K83" s="68">
        <v>16.3</v>
      </c>
      <c r="L83" s="68"/>
      <c r="M83" s="68"/>
      <c r="N83" s="68">
        <f>O83+P83+Q83</f>
        <v>16.3</v>
      </c>
      <c r="O83" s="68">
        <v>16.3</v>
      </c>
      <c r="P83" s="76"/>
      <c r="Q83" s="76"/>
    </row>
    <row r="84" spans="1:17" ht="42.75" customHeight="1">
      <c r="A84" s="70" t="s">
        <v>92</v>
      </c>
      <c r="B84" s="74" t="s">
        <v>119</v>
      </c>
      <c r="C84" s="74" t="s">
        <v>120</v>
      </c>
      <c r="D84" s="74" t="s">
        <v>432</v>
      </c>
      <c r="E84" s="74" t="s">
        <v>176</v>
      </c>
      <c r="F84" s="68">
        <f>G84+H84+I84</f>
        <v>5.7</v>
      </c>
      <c r="G84" s="68">
        <v>5.7</v>
      </c>
      <c r="H84" s="68"/>
      <c r="I84" s="68"/>
      <c r="J84" s="68">
        <f>K84+L84+M84</f>
        <v>5.7</v>
      </c>
      <c r="K84" s="68">
        <v>5.7</v>
      </c>
      <c r="L84" s="68"/>
      <c r="M84" s="68"/>
      <c r="N84" s="68">
        <f>O84+P84+Q84</f>
        <v>5.7</v>
      </c>
      <c r="O84" s="68">
        <v>5.7</v>
      </c>
      <c r="P84" s="76"/>
      <c r="Q84" s="76"/>
    </row>
    <row r="85" spans="1:17" ht="27" customHeight="1">
      <c r="A85" s="70" t="s">
        <v>336</v>
      </c>
      <c r="B85" s="74" t="s">
        <v>119</v>
      </c>
      <c r="C85" s="74" t="s">
        <v>120</v>
      </c>
      <c r="D85" s="83" t="s">
        <v>233</v>
      </c>
      <c r="E85" s="74"/>
      <c r="F85" s="68">
        <f aca="true" t="shared" si="34" ref="F85:Q85">F86+F98</f>
        <v>731.1</v>
      </c>
      <c r="G85" s="68">
        <f t="shared" si="34"/>
        <v>0</v>
      </c>
      <c r="H85" s="68">
        <f t="shared" si="34"/>
        <v>242.8</v>
      </c>
      <c r="I85" s="68">
        <f t="shared" si="34"/>
        <v>488.3</v>
      </c>
      <c r="J85" s="68">
        <f t="shared" si="34"/>
        <v>731.1</v>
      </c>
      <c r="K85" s="68">
        <f t="shared" si="34"/>
        <v>0</v>
      </c>
      <c r="L85" s="68">
        <f t="shared" si="34"/>
        <v>242.8</v>
      </c>
      <c r="M85" s="68">
        <f t="shared" si="34"/>
        <v>488.3</v>
      </c>
      <c r="N85" s="68">
        <f t="shared" si="34"/>
        <v>731.1</v>
      </c>
      <c r="O85" s="68">
        <f t="shared" si="34"/>
        <v>0</v>
      </c>
      <c r="P85" s="68">
        <f t="shared" si="34"/>
        <v>242.8</v>
      </c>
      <c r="Q85" s="68">
        <f t="shared" si="34"/>
        <v>488.3</v>
      </c>
    </row>
    <row r="86" spans="1:17" ht="38.25" customHeight="1">
      <c r="A86" s="70" t="s">
        <v>228</v>
      </c>
      <c r="B86" s="74" t="s">
        <v>119</v>
      </c>
      <c r="C86" s="74" t="s">
        <v>120</v>
      </c>
      <c r="D86" s="83" t="s">
        <v>234</v>
      </c>
      <c r="E86" s="74"/>
      <c r="F86" s="68">
        <f aca="true" t="shared" si="35" ref="F86:Q86">F87+F90+F93+F96</f>
        <v>488.3</v>
      </c>
      <c r="G86" s="68">
        <f t="shared" si="35"/>
        <v>0</v>
      </c>
      <c r="H86" s="68">
        <f t="shared" si="35"/>
        <v>0</v>
      </c>
      <c r="I86" s="68">
        <f t="shared" si="35"/>
        <v>488.3</v>
      </c>
      <c r="J86" s="68">
        <f t="shared" si="35"/>
        <v>488.3</v>
      </c>
      <c r="K86" s="68">
        <f t="shared" si="35"/>
        <v>0</v>
      </c>
      <c r="L86" s="68">
        <f t="shared" si="35"/>
        <v>0</v>
      </c>
      <c r="M86" s="68">
        <f t="shared" si="35"/>
        <v>488.3</v>
      </c>
      <c r="N86" s="68">
        <f t="shared" si="35"/>
        <v>488.3</v>
      </c>
      <c r="O86" s="68">
        <f t="shared" si="35"/>
        <v>0</v>
      </c>
      <c r="P86" s="68">
        <f t="shared" si="35"/>
        <v>0</v>
      </c>
      <c r="Q86" s="68">
        <f t="shared" si="35"/>
        <v>488.3</v>
      </c>
    </row>
    <row r="87" spans="1:17" ht="55.5" customHeight="1">
      <c r="A87" s="70" t="s">
        <v>384</v>
      </c>
      <c r="B87" s="74" t="s">
        <v>119</v>
      </c>
      <c r="C87" s="74" t="s">
        <v>120</v>
      </c>
      <c r="D87" s="83" t="s">
        <v>235</v>
      </c>
      <c r="E87" s="74"/>
      <c r="F87" s="68">
        <f aca="true" t="shared" si="36" ref="F87:Q87">F88+F89</f>
        <v>52.1</v>
      </c>
      <c r="G87" s="68">
        <f t="shared" si="36"/>
        <v>0</v>
      </c>
      <c r="H87" s="68">
        <f t="shared" si="36"/>
        <v>0</v>
      </c>
      <c r="I87" s="68">
        <f t="shared" si="36"/>
        <v>52.1</v>
      </c>
      <c r="J87" s="68">
        <f t="shared" si="36"/>
        <v>52.1</v>
      </c>
      <c r="K87" s="68">
        <f t="shared" si="36"/>
        <v>0</v>
      </c>
      <c r="L87" s="68">
        <f t="shared" si="36"/>
        <v>0</v>
      </c>
      <c r="M87" s="68">
        <f t="shared" si="36"/>
        <v>52.1</v>
      </c>
      <c r="N87" s="68">
        <f t="shared" si="36"/>
        <v>52.1</v>
      </c>
      <c r="O87" s="68">
        <f t="shared" si="36"/>
        <v>0</v>
      </c>
      <c r="P87" s="68">
        <f t="shared" si="36"/>
        <v>0</v>
      </c>
      <c r="Q87" s="68">
        <f t="shared" si="36"/>
        <v>52.1</v>
      </c>
    </row>
    <row r="88" spans="1:17" ht="48" customHeight="1">
      <c r="A88" s="70" t="s">
        <v>172</v>
      </c>
      <c r="B88" s="74" t="s">
        <v>119</v>
      </c>
      <c r="C88" s="74" t="s">
        <v>120</v>
      </c>
      <c r="D88" s="83" t="s">
        <v>235</v>
      </c>
      <c r="E88" s="74" t="s">
        <v>173</v>
      </c>
      <c r="F88" s="68">
        <f>G88+H88+I88</f>
        <v>0</v>
      </c>
      <c r="G88" s="68"/>
      <c r="H88" s="68"/>
      <c r="I88" s="68">
        <v>0</v>
      </c>
      <c r="J88" s="68">
        <f>K88+L88+M88</f>
        <v>0</v>
      </c>
      <c r="K88" s="68"/>
      <c r="L88" s="68"/>
      <c r="M88" s="68">
        <v>0</v>
      </c>
      <c r="N88" s="68">
        <f>O88+P88+Q88</f>
        <v>0</v>
      </c>
      <c r="O88" s="76"/>
      <c r="P88" s="76"/>
      <c r="Q88" s="68">
        <v>0</v>
      </c>
    </row>
    <row r="89" spans="1:17" ht="46.5" customHeight="1">
      <c r="A89" s="70" t="s">
        <v>92</v>
      </c>
      <c r="B89" s="74" t="s">
        <v>119</v>
      </c>
      <c r="C89" s="74" t="s">
        <v>120</v>
      </c>
      <c r="D89" s="83" t="s">
        <v>235</v>
      </c>
      <c r="E89" s="74" t="s">
        <v>176</v>
      </c>
      <c r="F89" s="68">
        <f>G89+H89+I89</f>
        <v>52.1</v>
      </c>
      <c r="G89" s="68"/>
      <c r="H89" s="68"/>
      <c r="I89" s="68">
        <v>52.1</v>
      </c>
      <c r="J89" s="68">
        <f>K89+L89+M89</f>
        <v>52.1</v>
      </c>
      <c r="K89" s="68"/>
      <c r="L89" s="68"/>
      <c r="M89" s="68">
        <v>52.1</v>
      </c>
      <c r="N89" s="68">
        <f>O89+P89+Q89</f>
        <v>52.1</v>
      </c>
      <c r="O89" s="76"/>
      <c r="P89" s="76"/>
      <c r="Q89" s="68">
        <v>52.1</v>
      </c>
    </row>
    <row r="90" spans="1:17" ht="39" customHeight="1">
      <c r="A90" s="119" t="s">
        <v>621</v>
      </c>
      <c r="B90" s="74" t="s">
        <v>119</v>
      </c>
      <c r="C90" s="74" t="s">
        <v>120</v>
      </c>
      <c r="D90" s="83" t="s">
        <v>236</v>
      </c>
      <c r="E90" s="74"/>
      <c r="F90" s="68">
        <f aca="true" t="shared" si="37" ref="F90:Q90">F91+F92</f>
        <v>177.4</v>
      </c>
      <c r="G90" s="68">
        <f t="shared" si="37"/>
        <v>0</v>
      </c>
      <c r="H90" s="68">
        <f t="shared" si="37"/>
        <v>0</v>
      </c>
      <c r="I90" s="68">
        <f t="shared" si="37"/>
        <v>177.4</v>
      </c>
      <c r="J90" s="68">
        <f t="shared" si="37"/>
        <v>177.4</v>
      </c>
      <c r="K90" s="68">
        <f t="shared" si="37"/>
        <v>0</v>
      </c>
      <c r="L90" s="68">
        <f t="shared" si="37"/>
        <v>0</v>
      </c>
      <c r="M90" s="68">
        <f t="shared" si="37"/>
        <v>177.4</v>
      </c>
      <c r="N90" s="68">
        <f t="shared" si="37"/>
        <v>177.4</v>
      </c>
      <c r="O90" s="68">
        <f t="shared" si="37"/>
        <v>0</v>
      </c>
      <c r="P90" s="68">
        <f t="shared" si="37"/>
        <v>0</v>
      </c>
      <c r="Q90" s="68">
        <f t="shared" si="37"/>
        <v>177.4</v>
      </c>
    </row>
    <row r="91" spans="1:17" ht="39" customHeight="1">
      <c r="A91" s="70" t="s">
        <v>172</v>
      </c>
      <c r="B91" s="74" t="s">
        <v>119</v>
      </c>
      <c r="C91" s="74" t="s">
        <v>120</v>
      </c>
      <c r="D91" s="83" t="s">
        <v>236</v>
      </c>
      <c r="E91" s="74" t="s">
        <v>173</v>
      </c>
      <c r="F91" s="68">
        <f>G91+H91+I91</f>
        <v>124.2</v>
      </c>
      <c r="G91" s="68"/>
      <c r="H91" s="68"/>
      <c r="I91" s="68">
        <v>124.2</v>
      </c>
      <c r="J91" s="68">
        <f>K91+L91+M91</f>
        <v>124.2</v>
      </c>
      <c r="K91" s="68"/>
      <c r="L91" s="68"/>
      <c r="M91" s="68">
        <v>124.2</v>
      </c>
      <c r="N91" s="68">
        <f>O91+P91+Q91</f>
        <v>124.2</v>
      </c>
      <c r="O91" s="76"/>
      <c r="P91" s="76"/>
      <c r="Q91" s="68">
        <v>124.2</v>
      </c>
    </row>
    <row r="92" spans="1:17" ht="42.75" customHeight="1">
      <c r="A92" s="70" t="s">
        <v>92</v>
      </c>
      <c r="B92" s="74" t="s">
        <v>119</v>
      </c>
      <c r="C92" s="74" t="s">
        <v>120</v>
      </c>
      <c r="D92" s="83" t="s">
        <v>236</v>
      </c>
      <c r="E92" s="74" t="s">
        <v>176</v>
      </c>
      <c r="F92" s="68">
        <f>G92+H91+I92</f>
        <v>53.2</v>
      </c>
      <c r="G92" s="68"/>
      <c r="H92" s="68"/>
      <c r="I92" s="68">
        <v>53.2</v>
      </c>
      <c r="J92" s="68">
        <f>K92+L92+M92</f>
        <v>53.2</v>
      </c>
      <c r="K92" s="68"/>
      <c r="L92" s="68"/>
      <c r="M92" s="68">
        <v>53.2</v>
      </c>
      <c r="N92" s="68">
        <f>O92+P92+Q92</f>
        <v>53.2</v>
      </c>
      <c r="O92" s="88"/>
      <c r="P92" s="88"/>
      <c r="Q92" s="87">
        <v>53.2</v>
      </c>
    </row>
    <row r="93" spans="1:17" ht="66" customHeight="1">
      <c r="A93" s="70" t="s">
        <v>620</v>
      </c>
      <c r="B93" s="74" t="s">
        <v>119</v>
      </c>
      <c r="C93" s="74" t="s">
        <v>120</v>
      </c>
      <c r="D93" s="83" t="s">
        <v>237</v>
      </c>
      <c r="E93" s="74"/>
      <c r="F93" s="68">
        <f aca="true" t="shared" si="38" ref="F93:Q93">F94+F95</f>
        <v>250.8</v>
      </c>
      <c r="G93" s="68">
        <f t="shared" si="38"/>
        <v>0</v>
      </c>
      <c r="H93" s="68">
        <f t="shared" si="38"/>
        <v>0</v>
      </c>
      <c r="I93" s="68">
        <f t="shared" si="38"/>
        <v>250.8</v>
      </c>
      <c r="J93" s="68">
        <f t="shared" si="38"/>
        <v>250.8</v>
      </c>
      <c r="K93" s="68">
        <f t="shared" si="38"/>
        <v>0</v>
      </c>
      <c r="L93" s="68">
        <f t="shared" si="38"/>
        <v>0</v>
      </c>
      <c r="M93" s="68">
        <f t="shared" si="38"/>
        <v>250.8</v>
      </c>
      <c r="N93" s="68">
        <f t="shared" si="38"/>
        <v>250.8</v>
      </c>
      <c r="O93" s="68">
        <f t="shared" si="38"/>
        <v>0</v>
      </c>
      <c r="P93" s="68">
        <f t="shared" si="38"/>
        <v>0</v>
      </c>
      <c r="Q93" s="68">
        <f t="shared" si="38"/>
        <v>250.8</v>
      </c>
    </row>
    <row r="94" spans="1:17" ht="45.75" customHeight="1">
      <c r="A94" s="70" t="s">
        <v>172</v>
      </c>
      <c r="B94" s="74" t="s">
        <v>119</v>
      </c>
      <c r="C94" s="74" t="s">
        <v>120</v>
      </c>
      <c r="D94" s="83" t="s">
        <v>237</v>
      </c>
      <c r="E94" s="74" t="s">
        <v>173</v>
      </c>
      <c r="F94" s="68">
        <f>G94+H94+I94</f>
        <v>175.5</v>
      </c>
      <c r="G94" s="68"/>
      <c r="H94" s="68"/>
      <c r="I94" s="68">
        <v>175.5</v>
      </c>
      <c r="J94" s="68">
        <f>K94+L94+M94</f>
        <v>175.5</v>
      </c>
      <c r="K94" s="68"/>
      <c r="L94" s="68"/>
      <c r="M94" s="68">
        <v>175.5</v>
      </c>
      <c r="N94" s="68">
        <f>O94+P94+Q94</f>
        <v>175.5</v>
      </c>
      <c r="O94" s="76"/>
      <c r="P94" s="76"/>
      <c r="Q94" s="68">
        <v>175.5</v>
      </c>
    </row>
    <row r="95" spans="1:17" ht="44.25" customHeight="1">
      <c r="A95" s="70" t="s">
        <v>92</v>
      </c>
      <c r="B95" s="74" t="s">
        <v>119</v>
      </c>
      <c r="C95" s="74" t="s">
        <v>120</v>
      </c>
      <c r="D95" s="83" t="s">
        <v>237</v>
      </c>
      <c r="E95" s="74" t="s">
        <v>176</v>
      </c>
      <c r="F95" s="68">
        <f>G95+H95+I95</f>
        <v>75.3</v>
      </c>
      <c r="G95" s="68"/>
      <c r="H95" s="68"/>
      <c r="I95" s="68">
        <v>75.3</v>
      </c>
      <c r="J95" s="68">
        <f>K95+L95+M95</f>
        <v>75.3</v>
      </c>
      <c r="K95" s="68"/>
      <c r="L95" s="68"/>
      <c r="M95" s="68">
        <v>75.3</v>
      </c>
      <c r="N95" s="68">
        <f>O95+P95+Q95</f>
        <v>75.3</v>
      </c>
      <c r="O95" s="76"/>
      <c r="P95" s="76"/>
      <c r="Q95" s="68">
        <v>75.3</v>
      </c>
    </row>
    <row r="96" spans="1:17" ht="67.5" customHeight="1">
      <c r="A96" s="70" t="s">
        <v>624</v>
      </c>
      <c r="B96" s="74" t="s">
        <v>119</v>
      </c>
      <c r="C96" s="74" t="s">
        <v>120</v>
      </c>
      <c r="D96" s="83" t="s">
        <v>340</v>
      </c>
      <c r="E96" s="74"/>
      <c r="F96" s="68">
        <f aca="true" t="shared" si="39" ref="F96:Q96">F97</f>
        <v>8</v>
      </c>
      <c r="G96" s="68">
        <f t="shared" si="39"/>
        <v>0</v>
      </c>
      <c r="H96" s="68">
        <f t="shared" si="39"/>
        <v>0</v>
      </c>
      <c r="I96" s="68">
        <f t="shared" si="39"/>
        <v>8</v>
      </c>
      <c r="J96" s="68">
        <f t="shared" si="39"/>
        <v>8</v>
      </c>
      <c r="K96" s="68">
        <f t="shared" si="39"/>
        <v>0</v>
      </c>
      <c r="L96" s="68">
        <f t="shared" si="39"/>
        <v>0</v>
      </c>
      <c r="M96" s="68">
        <f t="shared" si="39"/>
        <v>8</v>
      </c>
      <c r="N96" s="68">
        <f t="shared" si="39"/>
        <v>8</v>
      </c>
      <c r="O96" s="68">
        <f t="shared" si="39"/>
        <v>0</v>
      </c>
      <c r="P96" s="68">
        <f t="shared" si="39"/>
        <v>0</v>
      </c>
      <c r="Q96" s="68">
        <f t="shared" si="39"/>
        <v>8</v>
      </c>
    </row>
    <row r="97" spans="1:17" ht="37.5">
      <c r="A97" s="70" t="s">
        <v>92</v>
      </c>
      <c r="B97" s="74" t="s">
        <v>119</v>
      </c>
      <c r="C97" s="74" t="s">
        <v>120</v>
      </c>
      <c r="D97" s="83" t="s">
        <v>340</v>
      </c>
      <c r="E97" s="74" t="s">
        <v>176</v>
      </c>
      <c r="F97" s="68">
        <f>G97+H96+I97</f>
        <v>8</v>
      </c>
      <c r="G97" s="68"/>
      <c r="H97" s="68"/>
      <c r="I97" s="68">
        <v>8</v>
      </c>
      <c r="J97" s="68">
        <f>K97+L97+M97</f>
        <v>8</v>
      </c>
      <c r="K97" s="68"/>
      <c r="L97" s="68"/>
      <c r="M97" s="68">
        <v>8</v>
      </c>
      <c r="N97" s="68">
        <f>O97+P97+Q97</f>
        <v>8</v>
      </c>
      <c r="O97" s="88"/>
      <c r="P97" s="88"/>
      <c r="Q97" s="90">
        <v>8</v>
      </c>
    </row>
    <row r="98" spans="1:17" ht="50.25" customHeight="1">
      <c r="A98" s="70" t="s">
        <v>229</v>
      </c>
      <c r="B98" s="74" t="s">
        <v>119</v>
      </c>
      <c r="C98" s="74" t="s">
        <v>120</v>
      </c>
      <c r="D98" s="83" t="s">
        <v>66</v>
      </c>
      <c r="E98" s="74"/>
      <c r="F98" s="68">
        <f aca="true" t="shared" si="40" ref="F98:Q99">F99</f>
        <v>242.8</v>
      </c>
      <c r="G98" s="68">
        <f t="shared" si="40"/>
        <v>0</v>
      </c>
      <c r="H98" s="68">
        <f t="shared" si="40"/>
        <v>242.8</v>
      </c>
      <c r="I98" s="68">
        <f t="shared" si="40"/>
        <v>0</v>
      </c>
      <c r="J98" s="68">
        <f t="shared" si="40"/>
        <v>242.8</v>
      </c>
      <c r="K98" s="68">
        <f t="shared" si="40"/>
        <v>0</v>
      </c>
      <c r="L98" s="68">
        <f t="shared" si="40"/>
        <v>242.8</v>
      </c>
      <c r="M98" s="68">
        <f t="shared" si="40"/>
        <v>0</v>
      </c>
      <c r="N98" s="68">
        <f t="shared" si="40"/>
        <v>242.8</v>
      </c>
      <c r="O98" s="68">
        <f t="shared" si="40"/>
        <v>0</v>
      </c>
      <c r="P98" s="68">
        <f t="shared" si="40"/>
        <v>242.8</v>
      </c>
      <c r="Q98" s="68">
        <f t="shared" si="40"/>
        <v>0</v>
      </c>
    </row>
    <row r="99" spans="1:17" ht="138.75" customHeight="1">
      <c r="A99" s="70" t="s">
        <v>721</v>
      </c>
      <c r="B99" s="74" t="s">
        <v>119</v>
      </c>
      <c r="C99" s="74" t="s">
        <v>120</v>
      </c>
      <c r="D99" s="83" t="s">
        <v>69</v>
      </c>
      <c r="E99" s="74"/>
      <c r="F99" s="68">
        <f t="shared" si="40"/>
        <v>242.8</v>
      </c>
      <c r="G99" s="68">
        <f t="shared" si="40"/>
        <v>0</v>
      </c>
      <c r="H99" s="68">
        <f t="shared" si="40"/>
        <v>242.8</v>
      </c>
      <c r="I99" s="68">
        <f t="shared" si="40"/>
        <v>0</v>
      </c>
      <c r="J99" s="68">
        <f t="shared" si="40"/>
        <v>242.8</v>
      </c>
      <c r="K99" s="68">
        <f t="shared" si="40"/>
        <v>0</v>
      </c>
      <c r="L99" s="68">
        <f t="shared" si="40"/>
        <v>242.8</v>
      </c>
      <c r="M99" s="68">
        <f t="shared" si="40"/>
        <v>0</v>
      </c>
      <c r="N99" s="68">
        <f t="shared" si="40"/>
        <v>242.8</v>
      </c>
      <c r="O99" s="68">
        <f t="shared" si="40"/>
        <v>0</v>
      </c>
      <c r="P99" s="68">
        <f t="shared" si="40"/>
        <v>242.8</v>
      </c>
      <c r="Q99" s="68">
        <f t="shared" si="40"/>
        <v>0</v>
      </c>
    </row>
    <row r="100" spans="1:17" ht="18.75">
      <c r="A100" s="119" t="s">
        <v>223</v>
      </c>
      <c r="B100" s="74" t="s">
        <v>119</v>
      </c>
      <c r="C100" s="74" t="s">
        <v>120</v>
      </c>
      <c r="D100" s="83" t="s">
        <v>69</v>
      </c>
      <c r="E100" s="74" t="s">
        <v>222</v>
      </c>
      <c r="F100" s="68">
        <f>G100+H100+I100</f>
        <v>242.8</v>
      </c>
      <c r="G100" s="68"/>
      <c r="H100" s="68">
        <v>242.8</v>
      </c>
      <c r="I100" s="68"/>
      <c r="J100" s="68">
        <f>K100+L100+M100</f>
        <v>242.8</v>
      </c>
      <c r="K100" s="68"/>
      <c r="L100" s="68">
        <v>242.8</v>
      </c>
      <c r="M100" s="68"/>
      <c r="N100" s="68">
        <f>O100+P100+Q100</f>
        <v>242.8</v>
      </c>
      <c r="O100" s="68"/>
      <c r="P100" s="68">
        <v>242.8</v>
      </c>
      <c r="Q100" s="76"/>
    </row>
    <row r="101" spans="1:17" ht="18.75">
      <c r="A101" s="69" t="s">
        <v>165</v>
      </c>
      <c r="B101" s="75" t="s">
        <v>119</v>
      </c>
      <c r="C101" s="75" t="s">
        <v>127</v>
      </c>
      <c r="D101" s="133"/>
      <c r="E101" s="75"/>
      <c r="F101" s="71">
        <f aca="true" t="shared" si="41" ref="F101:Q103">F102</f>
        <v>29.1</v>
      </c>
      <c r="G101" s="71">
        <f t="shared" si="41"/>
        <v>29.1</v>
      </c>
      <c r="H101" s="71">
        <f t="shared" si="41"/>
        <v>0</v>
      </c>
      <c r="I101" s="71">
        <f t="shared" si="41"/>
        <v>0</v>
      </c>
      <c r="J101" s="71">
        <f t="shared" si="41"/>
        <v>3.5</v>
      </c>
      <c r="K101" s="71">
        <f t="shared" si="41"/>
        <v>3.5</v>
      </c>
      <c r="L101" s="71">
        <f t="shared" si="41"/>
        <v>0</v>
      </c>
      <c r="M101" s="71">
        <f t="shared" si="41"/>
        <v>0</v>
      </c>
      <c r="N101" s="71">
        <f t="shared" si="41"/>
        <v>3.1</v>
      </c>
      <c r="O101" s="68">
        <f t="shared" si="41"/>
        <v>3.1</v>
      </c>
      <c r="P101" s="68">
        <f t="shared" si="41"/>
        <v>0</v>
      </c>
      <c r="Q101" s="68">
        <f t="shared" si="41"/>
        <v>0</v>
      </c>
    </row>
    <row r="102" spans="1:17" ht="28.5" customHeight="1">
      <c r="A102" s="119" t="s">
        <v>212</v>
      </c>
      <c r="B102" s="74" t="s">
        <v>119</v>
      </c>
      <c r="C102" s="74" t="s">
        <v>127</v>
      </c>
      <c r="D102" s="83" t="s">
        <v>232</v>
      </c>
      <c r="E102" s="74"/>
      <c r="F102" s="68">
        <f t="shared" si="41"/>
        <v>29.1</v>
      </c>
      <c r="G102" s="68">
        <f t="shared" si="41"/>
        <v>29.1</v>
      </c>
      <c r="H102" s="68">
        <f t="shared" si="41"/>
        <v>0</v>
      </c>
      <c r="I102" s="68">
        <f t="shared" si="41"/>
        <v>0</v>
      </c>
      <c r="J102" s="68">
        <f t="shared" si="41"/>
        <v>3.5</v>
      </c>
      <c r="K102" s="68">
        <f t="shared" si="41"/>
        <v>3.5</v>
      </c>
      <c r="L102" s="68">
        <f t="shared" si="41"/>
        <v>0</v>
      </c>
      <c r="M102" s="68">
        <f t="shared" si="41"/>
        <v>0</v>
      </c>
      <c r="N102" s="68">
        <f t="shared" si="41"/>
        <v>3.1</v>
      </c>
      <c r="O102" s="68">
        <f t="shared" si="41"/>
        <v>3.1</v>
      </c>
      <c r="P102" s="68">
        <f t="shared" si="41"/>
        <v>0</v>
      </c>
      <c r="Q102" s="68">
        <f t="shared" si="41"/>
        <v>0</v>
      </c>
    </row>
    <row r="103" spans="1:17" ht="67.5" customHeight="1">
      <c r="A103" s="70" t="s">
        <v>670</v>
      </c>
      <c r="B103" s="74" t="s">
        <v>119</v>
      </c>
      <c r="C103" s="74" t="s">
        <v>127</v>
      </c>
      <c r="D103" s="83" t="s">
        <v>240</v>
      </c>
      <c r="E103" s="74"/>
      <c r="F103" s="68">
        <f t="shared" si="41"/>
        <v>29.1</v>
      </c>
      <c r="G103" s="68">
        <f t="shared" si="41"/>
        <v>29.1</v>
      </c>
      <c r="H103" s="68">
        <f t="shared" si="41"/>
        <v>0</v>
      </c>
      <c r="I103" s="68">
        <f t="shared" si="41"/>
        <v>0</v>
      </c>
      <c r="J103" s="68">
        <f t="shared" si="41"/>
        <v>3.5</v>
      </c>
      <c r="K103" s="68">
        <f t="shared" si="41"/>
        <v>3.5</v>
      </c>
      <c r="L103" s="68">
        <f t="shared" si="41"/>
        <v>0</v>
      </c>
      <c r="M103" s="68">
        <f t="shared" si="41"/>
        <v>0</v>
      </c>
      <c r="N103" s="68">
        <f t="shared" si="41"/>
        <v>3.1</v>
      </c>
      <c r="O103" s="68">
        <f t="shared" si="41"/>
        <v>3.1</v>
      </c>
      <c r="P103" s="68">
        <f t="shared" si="41"/>
        <v>0</v>
      </c>
      <c r="Q103" s="68">
        <f t="shared" si="41"/>
        <v>0</v>
      </c>
    </row>
    <row r="104" spans="1:17" ht="37.5">
      <c r="A104" s="70" t="s">
        <v>92</v>
      </c>
      <c r="B104" s="74" t="s">
        <v>119</v>
      </c>
      <c r="C104" s="74" t="s">
        <v>127</v>
      </c>
      <c r="D104" s="83" t="s">
        <v>240</v>
      </c>
      <c r="E104" s="74" t="s">
        <v>176</v>
      </c>
      <c r="F104" s="68">
        <f>G104+H103+I104</f>
        <v>29.1</v>
      </c>
      <c r="G104" s="68">
        <v>29.1</v>
      </c>
      <c r="H104" s="68"/>
      <c r="I104" s="68"/>
      <c r="J104" s="68">
        <f>K104+L104+M104</f>
        <v>3.5</v>
      </c>
      <c r="K104" s="68">
        <v>3.5</v>
      </c>
      <c r="L104" s="68"/>
      <c r="M104" s="68"/>
      <c r="N104" s="68">
        <f>O104+P104+Q104</f>
        <v>3.1</v>
      </c>
      <c r="O104" s="88">
        <v>3.1</v>
      </c>
      <c r="P104" s="88"/>
      <c r="Q104" s="88"/>
    </row>
    <row r="105" spans="1:17" ht="46.5" customHeight="1">
      <c r="A105" s="69" t="s">
        <v>197</v>
      </c>
      <c r="B105" s="75" t="s">
        <v>119</v>
      </c>
      <c r="C105" s="75" t="s">
        <v>135</v>
      </c>
      <c r="D105" s="133"/>
      <c r="E105" s="75"/>
      <c r="F105" s="71">
        <f aca="true" t="shared" si="42" ref="F105:Q105">F106</f>
        <v>9055.9</v>
      </c>
      <c r="G105" s="71">
        <f t="shared" si="42"/>
        <v>0</v>
      </c>
      <c r="H105" s="71">
        <f t="shared" si="42"/>
        <v>8836</v>
      </c>
      <c r="I105" s="71">
        <f t="shared" si="42"/>
        <v>219.9</v>
      </c>
      <c r="J105" s="71">
        <f t="shared" si="42"/>
        <v>9174.9</v>
      </c>
      <c r="K105" s="135">
        <f t="shared" si="42"/>
        <v>0</v>
      </c>
      <c r="L105" s="71">
        <f t="shared" si="42"/>
        <v>8955</v>
      </c>
      <c r="M105" s="71">
        <f t="shared" si="42"/>
        <v>219.9</v>
      </c>
      <c r="N105" s="71">
        <f t="shared" si="42"/>
        <v>9306</v>
      </c>
      <c r="O105" s="68">
        <f t="shared" si="42"/>
        <v>0</v>
      </c>
      <c r="P105" s="68">
        <f t="shared" si="42"/>
        <v>9086.1</v>
      </c>
      <c r="Q105" s="68">
        <f t="shared" si="42"/>
        <v>219.9</v>
      </c>
    </row>
    <row r="106" spans="1:17" ht="54" customHeight="1">
      <c r="A106" s="70" t="s">
        <v>473</v>
      </c>
      <c r="B106" s="74" t="s">
        <v>119</v>
      </c>
      <c r="C106" s="74" t="s">
        <v>135</v>
      </c>
      <c r="D106" s="83" t="s">
        <v>274</v>
      </c>
      <c r="E106" s="74"/>
      <c r="F106" s="68">
        <f aca="true" t="shared" si="43" ref="F106:Q106">F111+F107</f>
        <v>9055.9</v>
      </c>
      <c r="G106" s="68">
        <f t="shared" si="43"/>
        <v>0</v>
      </c>
      <c r="H106" s="68">
        <f t="shared" si="43"/>
        <v>8836</v>
      </c>
      <c r="I106" s="68">
        <f t="shared" si="43"/>
        <v>219.9</v>
      </c>
      <c r="J106" s="68">
        <f t="shared" si="43"/>
        <v>9174.9</v>
      </c>
      <c r="K106" s="68">
        <f t="shared" si="43"/>
        <v>0</v>
      </c>
      <c r="L106" s="68">
        <f t="shared" si="43"/>
        <v>8955</v>
      </c>
      <c r="M106" s="68">
        <f t="shared" si="43"/>
        <v>219.9</v>
      </c>
      <c r="N106" s="68">
        <f t="shared" si="43"/>
        <v>9306</v>
      </c>
      <c r="O106" s="68">
        <f t="shared" si="43"/>
        <v>0</v>
      </c>
      <c r="P106" s="68">
        <f t="shared" si="43"/>
        <v>9086.1</v>
      </c>
      <c r="Q106" s="68">
        <f t="shared" si="43"/>
        <v>219.9</v>
      </c>
    </row>
    <row r="107" spans="1:17" ht="63.75" customHeight="1">
      <c r="A107" s="70" t="s">
        <v>481</v>
      </c>
      <c r="B107" s="74" t="s">
        <v>119</v>
      </c>
      <c r="C107" s="74" t="s">
        <v>135</v>
      </c>
      <c r="D107" s="83" t="s">
        <v>276</v>
      </c>
      <c r="E107" s="74"/>
      <c r="F107" s="68">
        <f aca="true" t="shared" si="44" ref="F107:Q107">F108</f>
        <v>219.9</v>
      </c>
      <c r="G107" s="68">
        <f t="shared" si="44"/>
        <v>0</v>
      </c>
      <c r="H107" s="68">
        <f t="shared" si="44"/>
        <v>0</v>
      </c>
      <c r="I107" s="68">
        <f t="shared" si="44"/>
        <v>219.9</v>
      </c>
      <c r="J107" s="68">
        <f t="shared" si="44"/>
        <v>219.9</v>
      </c>
      <c r="K107" s="68">
        <f t="shared" si="44"/>
        <v>0</v>
      </c>
      <c r="L107" s="68">
        <f t="shared" si="44"/>
        <v>0</v>
      </c>
      <c r="M107" s="68">
        <f t="shared" si="44"/>
        <v>219.9</v>
      </c>
      <c r="N107" s="68">
        <f t="shared" si="44"/>
        <v>219.9</v>
      </c>
      <c r="O107" s="68">
        <f t="shared" si="44"/>
        <v>0</v>
      </c>
      <c r="P107" s="68">
        <f t="shared" si="44"/>
        <v>0</v>
      </c>
      <c r="Q107" s="68">
        <f t="shared" si="44"/>
        <v>219.9</v>
      </c>
    </row>
    <row r="108" spans="1:17" ht="43.5" customHeight="1">
      <c r="A108" s="70" t="s">
        <v>26</v>
      </c>
      <c r="B108" s="74" t="s">
        <v>119</v>
      </c>
      <c r="C108" s="74" t="s">
        <v>135</v>
      </c>
      <c r="D108" s="83" t="s">
        <v>480</v>
      </c>
      <c r="E108" s="74"/>
      <c r="F108" s="68">
        <f aca="true" t="shared" si="45" ref="F108:Q108">F109+F110</f>
        <v>219.9</v>
      </c>
      <c r="G108" s="68">
        <f t="shared" si="45"/>
        <v>0</v>
      </c>
      <c r="H108" s="68">
        <f t="shared" si="45"/>
        <v>0</v>
      </c>
      <c r="I108" s="68">
        <f t="shared" si="45"/>
        <v>219.9</v>
      </c>
      <c r="J108" s="68">
        <f t="shared" si="45"/>
        <v>219.9</v>
      </c>
      <c r="K108" s="68">
        <f t="shared" si="45"/>
        <v>0</v>
      </c>
      <c r="L108" s="68">
        <f t="shared" si="45"/>
        <v>0</v>
      </c>
      <c r="M108" s="68">
        <f t="shared" si="45"/>
        <v>219.9</v>
      </c>
      <c r="N108" s="68">
        <f t="shared" si="45"/>
        <v>219.9</v>
      </c>
      <c r="O108" s="68">
        <f t="shared" si="45"/>
        <v>0</v>
      </c>
      <c r="P108" s="68">
        <f t="shared" si="45"/>
        <v>0</v>
      </c>
      <c r="Q108" s="68">
        <f t="shared" si="45"/>
        <v>219.9</v>
      </c>
    </row>
    <row r="109" spans="1:17" ht="48" customHeight="1">
      <c r="A109" s="70" t="s">
        <v>172</v>
      </c>
      <c r="B109" s="74" t="s">
        <v>119</v>
      </c>
      <c r="C109" s="74" t="s">
        <v>135</v>
      </c>
      <c r="D109" s="83" t="s">
        <v>480</v>
      </c>
      <c r="E109" s="74" t="s">
        <v>173</v>
      </c>
      <c r="F109" s="68">
        <f>G109+H109+I109</f>
        <v>153.9</v>
      </c>
      <c r="G109" s="68"/>
      <c r="H109" s="68"/>
      <c r="I109" s="68">
        <v>153.9</v>
      </c>
      <c r="J109" s="68">
        <f>K109+L109+M109</f>
        <v>153.9</v>
      </c>
      <c r="K109" s="68"/>
      <c r="L109" s="68"/>
      <c r="M109" s="68">
        <v>153.9</v>
      </c>
      <c r="N109" s="68">
        <f>O109+P109+Q109</f>
        <v>153.9</v>
      </c>
      <c r="O109" s="76"/>
      <c r="P109" s="76"/>
      <c r="Q109" s="76">
        <v>153.9</v>
      </c>
    </row>
    <row r="110" spans="1:17" ht="40.5" customHeight="1">
      <c r="A110" s="70" t="s">
        <v>92</v>
      </c>
      <c r="B110" s="74" t="s">
        <v>119</v>
      </c>
      <c r="C110" s="74" t="s">
        <v>135</v>
      </c>
      <c r="D110" s="83" t="s">
        <v>480</v>
      </c>
      <c r="E110" s="74" t="s">
        <v>176</v>
      </c>
      <c r="F110" s="68">
        <f>G110+H110+I110</f>
        <v>66</v>
      </c>
      <c r="G110" s="68"/>
      <c r="H110" s="68"/>
      <c r="I110" s="68">
        <v>66</v>
      </c>
      <c r="J110" s="68">
        <f>K110+L110+M110</f>
        <v>66</v>
      </c>
      <c r="K110" s="68"/>
      <c r="L110" s="68"/>
      <c r="M110" s="68">
        <v>66</v>
      </c>
      <c r="N110" s="68">
        <f>O110+P110+Q110</f>
        <v>66</v>
      </c>
      <c r="O110" s="76"/>
      <c r="P110" s="76"/>
      <c r="Q110" s="76">
        <v>66</v>
      </c>
    </row>
    <row r="111" spans="1:17" ht="64.5" customHeight="1">
      <c r="A111" s="70" t="s">
        <v>410</v>
      </c>
      <c r="B111" s="74" t="s">
        <v>119</v>
      </c>
      <c r="C111" s="74" t="s">
        <v>135</v>
      </c>
      <c r="D111" s="83" t="s">
        <v>67</v>
      </c>
      <c r="E111" s="74"/>
      <c r="F111" s="68">
        <f aca="true" t="shared" si="46" ref="F111:Q111">F112+F115</f>
        <v>8836</v>
      </c>
      <c r="G111" s="68">
        <f t="shared" si="46"/>
        <v>0</v>
      </c>
      <c r="H111" s="68">
        <f t="shared" si="46"/>
        <v>8836</v>
      </c>
      <c r="I111" s="68">
        <f t="shared" si="46"/>
        <v>0</v>
      </c>
      <c r="J111" s="68">
        <f t="shared" si="46"/>
        <v>8955</v>
      </c>
      <c r="K111" s="68">
        <f t="shared" si="46"/>
        <v>0</v>
      </c>
      <c r="L111" s="68">
        <f t="shared" si="46"/>
        <v>8955</v>
      </c>
      <c r="M111" s="68">
        <f t="shared" si="46"/>
        <v>0</v>
      </c>
      <c r="N111" s="68">
        <f t="shared" si="46"/>
        <v>9086.1</v>
      </c>
      <c r="O111" s="68">
        <f t="shared" si="46"/>
        <v>0</v>
      </c>
      <c r="P111" s="68">
        <f t="shared" si="46"/>
        <v>9086.1</v>
      </c>
      <c r="Q111" s="68">
        <f t="shared" si="46"/>
        <v>0</v>
      </c>
    </row>
    <row r="112" spans="1:17" ht="30.75" customHeight="1">
      <c r="A112" s="119" t="s">
        <v>186</v>
      </c>
      <c r="B112" s="74" t="s">
        <v>119</v>
      </c>
      <c r="C112" s="74" t="s">
        <v>135</v>
      </c>
      <c r="D112" s="83" t="s">
        <v>482</v>
      </c>
      <c r="E112" s="74"/>
      <c r="F112" s="68">
        <f aca="true" t="shared" si="47" ref="F112:Q112">F113+F114</f>
        <v>6988.700000000001</v>
      </c>
      <c r="G112" s="68">
        <f t="shared" si="47"/>
        <v>0</v>
      </c>
      <c r="H112" s="68">
        <f t="shared" si="47"/>
        <v>6988.700000000001</v>
      </c>
      <c r="I112" s="68">
        <f t="shared" si="47"/>
        <v>0</v>
      </c>
      <c r="J112" s="68">
        <f t="shared" si="47"/>
        <v>7107.700000000001</v>
      </c>
      <c r="K112" s="68">
        <f t="shared" si="47"/>
        <v>0</v>
      </c>
      <c r="L112" s="68">
        <f t="shared" si="47"/>
        <v>7107.700000000001</v>
      </c>
      <c r="M112" s="68">
        <f t="shared" si="47"/>
        <v>0</v>
      </c>
      <c r="N112" s="68">
        <f t="shared" si="47"/>
        <v>7238.8</v>
      </c>
      <c r="O112" s="68">
        <f t="shared" si="47"/>
        <v>0</v>
      </c>
      <c r="P112" s="68">
        <f t="shared" si="47"/>
        <v>7238.8</v>
      </c>
      <c r="Q112" s="68">
        <f t="shared" si="47"/>
        <v>0</v>
      </c>
    </row>
    <row r="113" spans="1:17" ht="45" customHeight="1">
      <c r="A113" s="70" t="s">
        <v>172</v>
      </c>
      <c r="B113" s="74" t="s">
        <v>119</v>
      </c>
      <c r="C113" s="74" t="s">
        <v>135</v>
      </c>
      <c r="D113" s="83" t="s">
        <v>482</v>
      </c>
      <c r="E113" s="74" t="s">
        <v>173</v>
      </c>
      <c r="F113" s="68">
        <f>G113+H113+I113</f>
        <v>5796.8</v>
      </c>
      <c r="G113" s="68"/>
      <c r="H113" s="72">
        <v>5796.8</v>
      </c>
      <c r="I113" s="68"/>
      <c r="J113" s="68">
        <f>K113+L113+M113</f>
        <v>5796.8</v>
      </c>
      <c r="K113" s="68"/>
      <c r="L113" s="72">
        <v>5796.8</v>
      </c>
      <c r="M113" s="68"/>
      <c r="N113" s="68">
        <f>O113+P113+Q113</f>
        <v>5796.8</v>
      </c>
      <c r="O113" s="68"/>
      <c r="P113" s="72">
        <v>5796.8</v>
      </c>
      <c r="Q113" s="68"/>
    </row>
    <row r="114" spans="1:17" ht="45.75" customHeight="1">
      <c r="A114" s="70" t="s">
        <v>92</v>
      </c>
      <c r="B114" s="74" t="s">
        <v>119</v>
      </c>
      <c r="C114" s="74" t="s">
        <v>135</v>
      </c>
      <c r="D114" s="83" t="s">
        <v>482</v>
      </c>
      <c r="E114" s="74" t="s">
        <v>176</v>
      </c>
      <c r="F114" s="68">
        <f>G114+H114+I114</f>
        <v>1191.9</v>
      </c>
      <c r="G114" s="68"/>
      <c r="H114" s="72">
        <v>1191.9</v>
      </c>
      <c r="I114" s="68"/>
      <c r="J114" s="68">
        <f>K114+L114+M114</f>
        <v>1310.9</v>
      </c>
      <c r="K114" s="68"/>
      <c r="L114" s="72">
        <v>1310.9</v>
      </c>
      <c r="M114" s="68"/>
      <c r="N114" s="68">
        <f>O114+P114+Q114</f>
        <v>1442</v>
      </c>
      <c r="O114" s="68"/>
      <c r="P114" s="72">
        <v>1442</v>
      </c>
      <c r="Q114" s="68"/>
    </row>
    <row r="115" spans="1:17" ht="62.25" customHeight="1">
      <c r="A115" s="121" t="s">
        <v>446</v>
      </c>
      <c r="B115" s="74" t="s">
        <v>119</v>
      </c>
      <c r="C115" s="74" t="s">
        <v>135</v>
      </c>
      <c r="D115" s="83" t="s">
        <v>563</v>
      </c>
      <c r="E115" s="74"/>
      <c r="F115" s="68">
        <f aca="true" t="shared" si="48" ref="F115:Q115">F116</f>
        <v>1847.3</v>
      </c>
      <c r="G115" s="68">
        <f t="shared" si="48"/>
        <v>0</v>
      </c>
      <c r="H115" s="68">
        <f t="shared" si="48"/>
        <v>1847.3</v>
      </c>
      <c r="I115" s="68">
        <f t="shared" si="48"/>
        <v>0</v>
      </c>
      <c r="J115" s="68">
        <f t="shared" si="48"/>
        <v>1847.3</v>
      </c>
      <c r="K115" s="68">
        <f t="shared" si="48"/>
        <v>0</v>
      </c>
      <c r="L115" s="68">
        <f t="shared" si="48"/>
        <v>1847.3</v>
      </c>
      <c r="M115" s="68">
        <f t="shared" si="48"/>
        <v>0</v>
      </c>
      <c r="N115" s="68">
        <f t="shared" si="48"/>
        <v>1847.3</v>
      </c>
      <c r="O115" s="68">
        <f t="shared" si="48"/>
        <v>0</v>
      </c>
      <c r="P115" s="68">
        <f t="shared" si="48"/>
        <v>1847.3</v>
      </c>
      <c r="Q115" s="68">
        <f t="shared" si="48"/>
        <v>0</v>
      </c>
    </row>
    <row r="116" spans="1:17" ht="48.75" customHeight="1">
      <c r="A116" s="70" t="s">
        <v>172</v>
      </c>
      <c r="B116" s="74" t="s">
        <v>119</v>
      </c>
      <c r="C116" s="74" t="s">
        <v>135</v>
      </c>
      <c r="D116" s="83" t="s">
        <v>563</v>
      </c>
      <c r="E116" s="74" t="s">
        <v>173</v>
      </c>
      <c r="F116" s="68">
        <f>G116+H116+I116</f>
        <v>1847.3</v>
      </c>
      <c r="G116" s="68"/>
      <c r="H116" s="72">
        <v>1847.3</v>
      </c>
      <c r="I116" s="68"/>
      <c r="J116" s="68">
        <f>K116+L116+M116</f>
        <v>1847.3</v>
      </c>
      <c r="K116" s="68"/>
      <c r="L116" s="72">
        <v>1847.3</v>
      </c>
      <c r="M116" s="68"/>
      <c r="N116" s="68">
        <f>O116+P116+Q116</f>
        <v>1847.3</v>
      </c>
      <c r="O116" s="68"/>
      <c r="P116" s="72">
        <v>1847.3</v>
      </c>
      <c r="Q116" s="68"/>
    </row>
    <row r="117" spans="1:17" ht="20.25" customHeight="1">
      <c r="A117" s="69" t="s">
        <v>121</v>
      </c>
      <c r="B117" s="75" t="s">
        <v>119</v>
      </c>
      <c r="C117" s="75" t="s">
        <v>141</v>
      </c>
      <c r="D117" s="133"/>
      <c r="E117" s="75"/>
      <c r="F117" s="71">
        <f aca="true" t="shared" si="49" ref="F117:Q119">F118</f>
        <v>6000</v>
      </c>
      <c r="G117" s="71">
        <f t="shared" si="49"/>
        <v>0</v>
      </c>
      <c r="H117" s="71">
        <f t="shared" si="49"/>
        <v>6000</v>
      </c>
      <c r="I117" s="71">
        <f t="shared" si="49"/>
        <v>0</v>
      </c>
      <c r="J117" s="71">
        <f t="shared" si="49"/>
        <v>6000</v>
      </c>
      <c r="K117" s="71">
        <f t="shared" si="49"/>
        <v>0</v>
      </c>
      <c r="L117" s="71">
        <f t="shared" si="49"/>
        <v>6000</v>
      </c>
      <c r="M117" s="71">
        <f t="shared" si="49"/>
        <v>0</v>
      </c>
      <c r="N117" s="71">
        <f t="shared" si="49"/>
        <v>6000</v>
      </c>
      <c r="O117" s="68">
        <f t="shared" si="49"/>
        <v>0</v>
      </c>
      <c r="P117" s="68">
        <f t="shared" si="49"/>
        <v>6000</v>
      </c>
      <c r="Q117" s="68">
        <f t="shared" si="49"/>
        <v>0</v>
      </c>
    </row>
    <row r="118" spans="1:17" ht="18.75">
      <c r="A118" s="70" t="s">
        <v>335</v>
      </c>
      <c r="B118" s="74" t="s">
        <v>119</v>
      </c>
      <c r="C118" s="74" t="s">
        <v>141</v>
      </c>
      <c r="D118" s="83" t="s">
        <v>241</v>
      </c>
      <c r="E118" s="74"/>
      <c r="F118" s="68">
        <f t="shared" si="49"/>
        <v>6000</v>
      </c>
      <c r="G118" s="68">
        <f t="shared" si="49"/>
        <v>0</v>
      </c>
      <c r="H118" s="68">
        <f t="shared" si="49"/>
        <v>6000</v>
      </c>
      <c r="I118" s="68">
        <f t="shared" si="49"/>
        <v>0</v>
      </c>
      <c r="J118" s="68">
        <f t="shared" si="49"/>
        <v>6000</v>
      </c>
      <c r="K118" s="68">
        <f t="shared" si="49"/>
        <v>0</v>
      </c>
      <c r="L118" s="68">
        <f t="shared" si="49"/>
        <v>6000</v>
      </c>
      <c r="M118" s="68">
        <f t="shared" si="49"/>
        <v>0</v>
      </c>
      <c r="N118" s="68">
        <f t="shared" si="49"/>
        <v>6000</v>
      </c>
      <c r="O118" s="68">
        <f t="shared" si="49"/>
        <v>0</v>
      </c>
      <c r="P118" s="68">
        <f t="shared" si="49"/>
        <v>6000</v>
      </c>
      <c r="Q118" s="68">
        <f t="shared" si="49"/>
        <v>0</v>
      </c>
    </row>
    <row r="119" spans="1:17" ht="21.75" customHeight="1">
      <c r="A119" s="70" t="s">
        <v>146</v>
      </c>
      <c r="B119" s="74" t="s">
        <v>119</v>
      </c>
      <c r="C119" s="74" t="s">
        <v>141</v>
      </c>
      <c r="D119" s="83" t="s">
        <v>242</v>
      </c>
      <c r="E119" s="74"/>
      <c r="F119" s="68">
        <f t="shared" si="49"/>
        <v>6000</v>
      </c>
      <c r="G119" s="68">
        <f t="shared" si="49"/>
        <v>0</v>
      </c>
      <c r="H119" s="68">
        <f t="shared" si="49"/>
        <v>6000</v>
      </c>
      <c r="I119" s="68">
        <f t="shared" si="49"/>
        <v>0</v>
      </c>
      <c r="J119" s="68">
        <f t="shared" si="49"/>
        <v>6000</v>
      </c>
      <c r="K119" s="68">
        <f t="shared" si="49"/>
        <v>0</v>
      </c>
      <c r="L119" s="68">
        <f t="shared" si="49"/>
        <v>6000</v>
      </c>
      <c r="M119" s="68">
        <f t="shared" si="49"/>
        <v>0</v>
      </c>
      <c r="N119" s="68">
        <f t="shared" si="49"/>
        <v>6000</v>
      </c>
      <c r="O119" s="68">
        <f t="shared" si="49"/>
        <v>0</v>
      </c>
      <c r="P119" s="68">
        <f t="shared" si="49"/>
        <v>6000</v>
      </c>
      <c r="Q119" s="68">
        <f t="shared" si="49"/>
        <v>0</v>
      </c>
    </row>
    <row r="120" spans="1:17" ht="18.75">
      <c r="A120" s="70" t="s">
        <v>180</v>
      </c>
      <c r="B120" s="74" t="s">
        <v>119</v>
      </c>
      <c r="C120" s="74" t="s">
        <v>141</v>
      </c>
      <c r="D120" s="83" t="s">
        <v>242</v>
      </c>
      <c r="E120" s="74" t="s">
        <v>179</v>
      </c>
      <c r="F120" s="68">
        <f>G120+H120+I120</f>
        <v>6000</v>
      </c>
      <c r="G120" s="68"/>
      <c r="H120" s="68">
        <v>6000</v>
      </c>
      <c r="I120" s="68"/>
      <c r="J120" s="68">
        <f>K120+L120+M120</f>
        <v>6000</v>
      </c>
      <c r="K120" s="68"/>
      <c r="L120" s="68">
        <v>6000</v>
      </c>
      <c r="M120" s="68"/>
      <c r="N120" s="68">
        <f>O120+P120+Q120</f>
        <v>6000</v>
      </c>
      <c r="O120" s="76"/>
      <c r="P120" s="68">
        <v>6000</v>
      </c>
      <c r="Q120" s="76"/>
    </row>
    <row r="121" spans="1:17" ht="18.75">
      <c r="A121" s="69" t="s">
        <v>142</v>
      </c>
      <c r="B121" s="75" t="s">
        <v>119</v>
      </c>
      <c r="C121" s="75" t="s">
        <v>156</v>
      </c>
      <c r="D121" s="133"/>
      <c r="E121" s="75"/>
      <c r="F121" s="71">
        <f aca="true" t="shared" si="50" ref="F121:Q121">F122+F127+F135+F146+F150+F153</f>
        <v>23022.5</v>
      </c>
      <c r="G121" s="71">
        <f t="shared" si="50"/>
        <v>5088.6</v>
      </c>
      <c r="H121" s="71">
        <f t="shared" si="50"/>
        <v>15733.5</v>
      </c>
      <c r="I121" s="71">
        <f t="shared" si="50"/>
        <v>2200.3999999999996</v>
      </c>
      <c r="J121" s="71">
        <f t="shared" si="50"/>
        <v>24192.5</v>
      </c>
      <c r="K121" s="71">
        <f t="shared" si="50"/>
        <v>5088.6</v>
      </c>
      <c r="L121" s="71">
        <f t="shared" si="50"/>
        <v>16903.5</v>
      </c>
      <c r="M121" s="71">
        <f t="shared" si="50"/>
        <v>2200.3999999999996</v>
      </c>
      <c r="N121" s="71">
        <f t="shared" si="50"/>
        <v>24254</v>
      </c>
      <c r="O121" s="68">
        <f t="shared" si="50"/>
        <v>5088.6</v>
      </c>
      <c r="P121" s="68">
        <f t="shared" si="50"/>
        <v>16965</v>
      </c>
      <c r="Q121" s="68">
        <f t="shared" si="50"/>
        <v>2200.3999999999996</v>
      </c>
    </row>
    <row r="122" spans="1:17" ht="62.25" customHeight="1">
      <c r="A122" s="70" t="s">
        <v>527</v>
      </c>
      <c r="B122" s="74" t="s">
        <v>119</v>
      </c>
      <c r="C122" s="74" t="s">
        <v>156</v>
      </c>
      <c r="D122" s="83" t="s">
        <v>243</v>
      </c>
      <c r="E122" s="74"/>
      <c r="F122" s="68">
        <f aca="true" t="shared" si="51" ref="F122:Q125">F123</f>
        <v>2.5</v>
      </c>
      <c r="G122" s="68">
        <f t="shared" si="51"/>
        <v>0</v>
      </c>
      <c r="H122" s="68">
        <f t="shared" si="51"/>
        <v>2.5</v>
      </c>
      <c r="I122" s="68">
        <f t="shared" si="51"/>
        <v>0</v>
      </c>
      <c r="J122" s="68">
        <f t="shared" si="51"/>
        <v>2.5</v>
      </c>
      <c r="K122" s="68">
        <f t="shared" si="51"/>
        <v>0</v>
      </c>
      <c r="L122" s="68">
        <f t="shared" si="51"/>
        <v>2.5</v>
      </c>
      <c r="M122" s="68">
        <f t="shared" si="51"/>
        <v>0</v>
      </c>
      <c r="N122" s="68">
        <f t="shared" si="51"/>
        <v>2.5</v>
      </c>
      <c r="O122" s="68">
        <f t="shared" si="51"/>
        <v>0</v>
      </c>
      <c r="P122" s="68">
        <f t="shared" si="51"/>
        <v>2.5</v>
      </c>
      <c r="Q122" s="68">
        <f t="shared" si="51"/>
        <v>0</v>
      </c>
    </row>
    <row r="123" spans="1:17" ht="43.5" customHeight="1">
      <c r="A123" s="70" t="s">
        <v>406</v>
      </c>
      <c r="B123" s="74" t="s">
        <v>119</v>
      </c>
      <c r="C123" s="74" t="s">
        <v>156</v>
      </c>
      <c r="D123" s="83" t="s">
        <v>63</v>
      </c>
      <c r="E123" s="74"/>
      <c r="F123" s="68">
        <f t="shared" si="51"/>
        <v>2.5</v>
      </c>
      <c r="G123" s="68">
        <f t="shared" si="51"/>
        <v>0</v>
      </c>
      <c r="H123" s="68">
        <f t="shared" si="51"/>
        <v>2.5</v>
      </c>
      <c r="I123" s="68">
        <f t="shared" si="51"/>
        <v>0</v>
      </c>
      <c r="J123" s="68">
        <f t="shared" si="51"/>
        <v>2.5</v>
      </c>
      <c r="K123" s="68">
        <f t="shared" si="51"/>
        <v>0</v>
      </c>
      <c r="L123" s="68">
        <f t="shared" si="51"/>
        <v>2.5</v>
      </c>
      <c r="M123" s="68">
        <f t="shared" si="51"/>
        <v>0</v>
      </c>
      <c r="N123" s="68">
        <f t="shared" si="51"/>
        <v>2.5</v>
      </c>
      <c r="O123" s="68">
        <f t="shared" si="51"/>
        <v>0</v>
      </c>
      <c r="P123" s="68">
        <f t="shared" si="51"/>
        <v>2.5</v>
      </c>
      <c r="Q123" s="68">
        <f t="shared" si="51"/>
        <v>0</v>
      </c>
    </row>
    <row r="124" spans="1:17" ht="81.75" customHeight="1">
      <c r="A124" s="70" t="s">
        <v>64</v>
      </c>
      <c r="B124" s="74" t="s">
        <v>119</v>
      </c>
      <c r="C124" s="74" t="s">
        <v>156</v>
      </c>
      <c r="D124" s="83" t="s">
        <v>535</v>
      </c>
      <c r="E124" s="74"/>
      <c r="F124" s="68">
        <f t="shared" si="51"/>
        <v>2.5</v>
      </c>
      <c r="G124" s="68">
        <f t="shared" si="51"/>
        <v>0</v>
      </c>
      <c r="H124" s="68">
        <f t="shared" si="51"/>
        <v>2.5</v>
      </c>
      <c r="I124" s="68">
        <f t="shared" si="51"/>
        <v>0</v>
      </c>
      <c r="J124" s="68">
        <f t="shared" si="51"/>
        <v>2.5</v>
      </c>
      <c r="K124" s="68">
        <f t="shared" si="51"/>
        <v>0</v>
      </c>
      <c r="L124" s="68">
        <f t="shared" si="51"/>
        <v>2.5</v>
      </c>
      <c r="M124" s="68">
        <f t="shared" si="51"/>
        <v>0</v>
      </c>
      <c r="N124" s="68">
        <f t="shared" si="51"/>
        <v>2.5</v>
      </c>
      <c r="O124" s="68">
        <f t="shared" si="51"/>
        <v>0</v>
      </c>
      <c r="P124" s="68">
        <f t="shared" si="51"/>
        <v>2.5</v>
      </c>
      <c r="Q124" s="68">
        <f t="shared" si="51"/>
        <v>0</v>
      </c>
    </row>
    <row r="125" spans="1:17" ht="25.5" customHeight="1">
      <c r="A125" s="70" t="s">
        <v>209</v>
      </c>
      <c r="B125" s="74" t="s">
        <v>119</v>
      </c>
      <c r="C125" s="74" t="s">
        <v>156</v>
      </c>
      <c r="D125" s="83" t="s">
        <v>536</v>
      </c>
      <c r="E125" s="74"/>
      <c r="F125" s="68">
        <f t="shared" si="51"/>
        <v>2.5</v>
      </c>
      <c r="G125" s="68">
        <f t="shared" si="51"/>
        <v>0</v>
      </c>
      <c r="H125" s="68">
        <f t="shared" si="51"/>
        <v>2.5</v>
      </c>
      <c r="I125" s="68">
        <f t="shared" si="51"/>
        <v>0</v>
      </c>
      <c r="J125" s="68">
        <f t="shared" si="51"/>
        <v>2.5</v>
      </c>
      <c r="K125" s="68">
        <f t="shared" si="51"/>
        <v>0</v>
      </c>
      <c r="L125" s="68">
        <f t="shared" si="51"/>
        <v>2.5</v>
      </c>
      <c r="M125" s="68">
        <f t="shared" si="51"/>
        <v>0</v>
      </c>
      <c r="N125" s="68">
        <f t="shared" si="51"/>
        <v>2.5</v>
      </c>
      <c r="O125" s="68">
        <f t="shared" si="51"/>
        <v>0</v>
      </c>
      <c r="P125" s="68">
        <f t="shared" si="51"/>
        <v>2.5</v>
      </c>
      <c r="Q125" s="68">
        <f t="shared" si="51"/>
        <v>0</v>
      </c>
    </row>
    <row r="126" spans="1:17" ht="40.5" customHeight="1">
      <c r="A126" s="70" t="s">
        <v>92</v>
      </c>
      <c r="B126" s="74" t="s">
        <v>119</v>
      </c>
      <c r="C126" s="74" t="s">
        <v>156</v>
      </c>
      <c r="D126" s="83" t="s">
        <v>536</v>
      </c>
      <c r="E126" s="74" t="s">
        <v>176</v>
      </c>
      <c r="F126" s="68">
        <f>G126+H126+I126</f>
        <v>2.5</v>
      </c>
      <c r="G126" s="68"/>
      <c r="H126" s="68">
        <v>2.5</v>
      </c>
      <c r="I126" s="68"/>
      <c r="J126" s="68">
        <f>K126+L126+M126</f>
        <v>2.5</v>
      </c>
      <c r="K126" s="68"/>
      <c r="L126" s="68">
        <v>2.5</v>
      </c>
      <c r="M126" s="68"/>
      <c r="N126" s="68">
        <f>O126+P126+Q126</f>
        <v>2.5</v>
      </c>
      <c r="O126" s="76"/>
      <c r="P126" s="76">
        <v>2.5</v>
      </c>
      <c r="Q126" s="76"/>
    </row>
    <row r="127" spans="1:17" ht="41.25" customHeight="1">
      <c r="A127" s="70" t="s">
        <v>493</v>
      </c>
      <c r="B127" s="74" t="s">
        <v>119</v>
      </c>
      <c r="C127" s="74" t="s">
        <v>156</v>
      </c>
      <c r="D127" s="83" t="s">
        <v>244</v>
      </c>
      <c r="E127" s="83"/>
      <c r="F127" s="68">
        <f>F128</f>
        <v>90</v>
      </c>
      <c r="G127" s="68">
        <f aca="true" t="shared" si="52" ref="G127:Q127">G128</f>
        <v>0</v>
      </c>
      <c r="H127" s="68">
        <f t="shared" si="52"/>
        <v>90</v>
      </c>
      <c r="I127" s="68">
        <f t="shared" si="52"/>
        <v>0</v>
      </c>
      <c r="J127" s="68">
        <f t="shared" si="52"/>
        <v>90</v>
      </c>
      <c r="K127" s="68">
        <f t="shared" si="52"/>
        <v>0</v>
      </c>
      <c r="L127" s="68">
        <f t="shared" si="52"/>
        <v>90</v>
      </c>
      <c r="M127" s="68">
        <f t="shared" si="52"/>
        <v>0</v>
      </c>
      <c r="N127" s="68">
        <f t="shared" si="52"/>
        <v>90</v>
      </c>
      <c r="O127" s="68">
        <f t="shared" si="52"/>
        <v>0</v>
      </c>
      <c r="P127" s="68">
        <f t="shared" si="52"/>
        <v>90</v>
      </c>
      <c r="Q127" s="68">
        <f t="shared" si="52"/>
        <v>0</v>
      </c>
    </row>
    <row r="128" spans="1:17" ht="54.75" customHeight="1">
      <c r="A128" s="70" t="s">
        <v>494</v>
      </c>
      <c r="B128" s="74" t="s">
        <v>119</v>
      </c>
      <c r="C128" s="74" t="s">
        <v>156</v>
      </c>
      <c r="D128" s="83" t="s">
        <v>308</v>
      </c>
      <c r="E128" s="83"/>
      <c r="F128" s="68">
        <f aca="true" t="shared" si="53" ref="F128:Q128">F129+F132</f>
        <v>90</v>
      </c>
      <c r="G128" s="68">
        <f t="shared" si="53"/>
        <v>0</v>
      </c>
      <c r="H128" s="68">
        <f t="shared" si="53"/>
        <v>90</v>
      </c>
      <c r="I128" s="68">
        <f t="shared" si="53"/>
        <v>0</v>
      </c>
      <c r="J128" s="68">
        <f t="shared" si="53"/>
        <v>90</v>
      </c>
      <c r="K128" s="68">
        <f t="shared" si="53"/>
        <v>0</v>
      </c>
      <c r="L128" s="68">
        <f t="shared" si="53"/>
        <v>90</v>
      </c>
      <c r="M128" s="68">
        <f t="shared" si="53"/>
        <v>0</v>
      </c>
      <c r="N128" s="68">
        <f t="shared" si="53"/>
        <v>90</v>
      </c>
      <c r="O128" s="68">
        <f t="shared" si="53"/>
        <v>0</v>
      </c>
      <c r="P128" s="68">
        <f t="shared" si="53"/>
        <v>90</v>
      </c>
      <c r="Q128" s="68">
        <f t="shared" si="53"/>
        <v>0</v>
      </c>
    </row>
    <row r="129" spans="1:17" ht="49.5" customHeight="1">
      <c r="A129" s="70" t="s">
        <v>32</v>
      </c>
      <c r="B129" s="74" t="s">
        <v>119</v>
      </c>
      <c r="C129" s="74" t="s">
        <v>156</v>
      </c>
      <c r="D129" s="83" t="s">
        <v>311</v>
      </c>
      <c r="E129" s="83"/>
      <c r="F129" s="68">
        <f aca="true" t="shared" si="54" ref="F129:Q130">F130</f>
        <v>10</v>
      </c>
      <c r="G129" s="68">
        <f t="shared" si="54"/>
        <v>0</v>
      </c>
      <c r="H129" s="68">
        <f t="shared" si="54"/>
        <v>10</v>
      </c>
      <c r="I129" s="68">
        <f t="shared" si="54"/>
        <v>0</v>
      </c>
      <c r="J129" s="68">
        <f t="shared" si="54"/>
        <v>10</v>
      </c>
      <c r="K129" s="68">
        <f t="shared" si="54"/>
        <v>0</v>
      </c>
      <c r="L129" s="68">
        <f t="shared" si="54"/>
        <v>10</v>
      </c>
      <c r="M129" s="68">
        <f t="shared" si="54"/>
        <v>0</v>
      </c>
      <c r="N129" s="68">
        <f t="shared" si="54"/>
        <v>10</v>
      </c>
      <c r="O129" s="68">
        <f t="shared" si="54"/>
        <v>0</v>
      </c>
      <c r="P129" s="68">
        <f t="shared" si="54"/>
        <v>10</v>
      </c>
      <c r="Q129" s="68">
        <f t="shared" si="54"/>
        <v>0</v>
      </c>
    </row>
    <row r="130" spans="1:17" ht="64.5" customHeight="1">
      <c r="A130" s="70" t="s">
        <v>206</v>
      </c>
      <c r="B130" s="74" t="s">
        <v>119</v>
      </c>
      <c r="C130" s="74" t="s">
        <v>156</v>
      </c>
      <c r="D130" s="83" t="s">
        <v>312</v>
      </c>
      <c r="E130" s="83"/>
      <c r="F130" s="68">
        <f t="shared" si="54"/>
        <v>10</v>
      </c>
      <c r="G130" s="68">
        <f t="shared" si="54"/>
        <v>0</v>
      </c>
      <c r="H130" s="68">
        <f t="shared" si="54"/>
        <v>10</v>
      </c>
      <c r="I130" s="68">
        <f t="shared" si="54"/>
        <v>0</v>
      </c>
      <c r="J130" s="68">
        <f t="shared" si="54"/>
        <v>10</v>
      </c>
      <c r="K130" s="68">
        <f t="shared" si="54"/>
        <v>0</v>
      </c>
      <c r="L130" s="68">
        <f t="shared" si="54"/>
        <v>10</v>
      </c>
      <c r="M130" s="68">
        <f t="shared" si="54"/>
        <v>0</v>
      </c>
      <c r="N130" s="68">
        <f t="shared" si="54"/>
        <v>10</v>
      </c>
      <c r="O130" s="68">
        <f t="shared" si="54"/>
        <v>0</v>
      </c>
      <c r="P130" s="68">
        <f t="shared" si="54"/>
        <v>10</v>
      </c>
      <c r="Q130" s="68">
        <f t="shared" si="54"/>
        <v>0</v>
      </c>
    </row>
    <row r="131" spans="1:17" ht="50.25" customHeight="1">
      <c r="A131" s="70" t="s">
        <v>92</v>
      </c>
      <c r="B131" s="74" t="s">
        <v>119</v>
      </c>
      <c r="C131" s="74" t="s">
        <v>156</v>
      </c>
      <c r="D131" s="83" t="s">
        <v>312</v>
      </c>
      <c r="E131" s="83">
        <v>240</v>
      </c>
      <c r="F131" s="68">
        <f>G131+H131+I131</f>
        <v>10</v>
      </c>
      <c r="G131" s="68"/>
      <c r="H131" s="68">
        <v>10</v>
      </c>
      <c r="I131" s="68"/>
      <c r="J131" s="68">
        <f>K131+L131+M131</f>
        <v>10</v>
      </c>
      <c r="K131" s="68"/>
      <c r="L131" s="68">
        <v>10</v>
      </c>
      <c r="M131" s="68"/>
      <c r="N131" s="68">
        <f>O131+P131+Q131</f>
        <v>10</v>
      </c>
      <c r="O131" s="76"/>
      <c r="P131" s="76">
        <v>10</v>
      </c>
      <c r="Q131" s="76"/>
    </row>
    <row r="132" spans="1:17" ht="41.25" customHeight="1">
      <c r="A132" s="70" t="s">
        <v>299</v>
      </c>
      <c r="B132" s="74" t="s">
        <v>119</v>
      </c>
      <c r="C132" s="74" t="s">
        <v>156</v>
      </c>
      <c r="D132" s="83" t="s">
        <v>314</v>
      </c>
      <c r="E132" s="83"/>
      <c r="F132" s="68">
        <f aca="true" t="shared" si="55" ref="F132:Q133">F133</f>
        <v>80</v>
      </c>
      <c r="G132" s="68">
        <f t="shared" si="55"/>
        <v>0</v>
      </c>
      <c r="H132" s="68">
        <f t="shared" si="55"/>
        <v>80</v>
      </c>
      <c r="I132" s="68">
        <f t="shared" si="55"/>
        <v>0</v>
      </c>
      <c r="J132" s="68">
        <f t="shared" si="55"/>
        <v>80</v>
      </c>
      <c r="K132" s="68">
        <f t="shared" si="55"/>
        <v>0</v>
      </c>
      <c r="L132" s="68">
        <f t="shared" si="55"/>
        <v>80</v>
      </c>
      <c r="M132" s="68">
        <f t="shared" si="55"/>
        <v>0</v>
      </c>
      <c r="N132" s="68">
        <f t="shared" si="55"/>
        <v>80</v>
      </c>
      <c r="O132" s="68">
        <f t="shared" si="55"/>
        <v>0</v>
      </c>
      <c r="P132" s="68">
        <f t="shared" si="55"/>
        <v>80</v>
      </c>
      <c r="Q132" s="68">
        <f t="shared" si="55"/>
        <v>0</v>
      </c>
    </row>
    <row r="133" spans="1:17" ht="45" customHeight="1">
      <c r="A133" s="70" t="s">
        <v>300</v>
      </c>
      <c r="B133" s="74" t="s">
        <v>119</v>
      </c>
      <c r="C133" s="74" t="s">
        <v>156</v>
      </c>
      <c r="D133" s="83" t="s">
        <v>313</v>
      </c>
      <c r="E133" s="83"/>
      <c r="F133" s="68">
        <f t="shared" si="55"/>
        <v>80</v>
      </c>
      <c r="G133" s="68">
        <f t="shared" si="55"/>
        <v>0</v>
      </c>
      <c r="H133" s="68">
        <f t="shared" si="55"/>
        <v>80</v>
      </c>
      <c r="I133" s="68">
        <f t="shared" si="55"/>
        <v>0</v>
      </c>
      <c r="J133" s="68">
        <f t="shared" si="55"/>
        <v>80</v>
      </c>
      <c r="K133" s="68">
        <f t="shared" si="55"/>
        <v>0</v>
      </c>
      <c r="L133" s="68">
        <f t="shared" si="55"/>
        <v>80</v>
      </c>
      <c r="M133" s="68">
        <f t="shared" si="55"/>
        <v>0</v>
      </c>
      <c r="N133" s="68">
        <f t="shared" si="55"/>
        <v>80</v>
      </c>
      <c r="O133" s="68">
        <f t="shared" si="55"/>
        <v>0</v>
      </c>
      <c r="P133" s="68">
        <f t="shared" si="55"/>
        <v>80</v>
      </c>
      <c r="Q133" s="68">
        <f t="shared" si="55"/>
        <v>0</v>
      </c>
    </row>
    <row r="134" spans="1:17" ht="37.5">
      <c r="A134" s="70" t="s">
        <v>92</v>
      </c>
      <c r="B134" s="74" t="s">
        <v>119</v>
      </c>
      <c r="C134" s="74" t="s">
        <v>156</v>
      </c>
      <c r="D134" s="83" t="s">
        <v>313</v>
      </c>
      <c r="E134" s="83">
        <v>240</v>
      </c>
      <c r="F134" s="68">
        <f>G134+H134+I134</f>
        <v>80</v>
      </c>
      <c r="G134" s="68"/>
      <c r="H134" s="68">
        <v>80</v>
      </c>
      <c r="I134" s="68"/>
      <c r="J134" s="68">
        <f>K134+L134+M134</f>
        <v>80</v>
      </c>
      <c r="K134" s="68"/>
      <c r="L134" s="68">
        <v>80</v>
      </c>
      <c r="M134" s="68"/>
      <c r="N134" s="68">
        <f>O134+P134+Q134</f>
        <v>80</v>
      </c>
      <c r="O134" s="76"/>
      <c r="P134" s="76">
        <v>80</v>
      </c>
      <c r="Q134" s="76"/>
    </row>
    <row r="135" spans="1:17" ht="53.25" customHeight="1">
      <c r="A135" s="70" t="s">
        <v>473</v>
      </c>
      <c r="B135" s="74" t="s">
        <v>119</v>
      </c>
      <c r="C135" s="74" t="s">
        <v>156</v>
      </c>
      <c r="D135" s="83" t="s">
        <v>274</v>
      </c>
      <c r="E135" s="83"/>
      <c r="F135" s="68">
        <f aca="true" t="shared" si="56" ref="F135:Q135">F136</f>
        <v>17594.899999999998</v>
      </c>
      <c r="G135" s="68">
        <f t="shared" si="56"/>
        <v>0</v>
      </c>
      <c r="H135" s="68">
        <f t="shared" si="56"/>
        <v>15394.5</v>
      </c>
      <c r="I135" s="68">
        <f t="shared" si="56"/>
        <v>2200.3999999999996</v>
      </c>
      <c r="J135" s="68">
        <f t="shared" si="56"/>
        <v>18764.899999999998</v>
      </c>
      <c r="K135" s="68">
        <f t="shared" si="56"/>
        <v>0</v>
      </c>
      <c r="L135" s="68">
        <f t="shared" si="56"/>
        <v>16564.5</v>
      </c>
      <c r="M135" s="68">
        <f t="shared" si="56"/>
        <v>2200.3999999999996</v>
      </c>
      <c r="N135" s="68">
        <f t="shared" si="56"/>
        <v>18826.399999999998</v>
      </c>
      <c r="O135" s="68">
        <f t="shared" si="56"/>
        <v>0</v>
      </c>
      <c r="P135" s="68">
        <f t="shared" si="56"/>
        <v>16626</v>
      </c>
      <c r="Q135" s="68">
        <f t="shared" si="56"/>
        <v>2200.3999999999996</v>
      </c>
    </row>
    <row r="136" spans="1:17" ht="50.25" customHeight="1">
      <c r="A136" s="70" t="s">
        <v>562</v>
      </c>
      <c r="B136" s="74" t="s">
        <v>119</v>
      </c>
      <c r="C136" s="74" t="s">
        <v>156</v>
      </c>
      <c r="D136" s="83" t="s">
        <v>275</v>
      </c>
      <c r="E136" s="83"/>
      <c r="F136" s="68">
        <f aca="true" t="shared" si="57" ref="F136:Q136">F137+F141+F144</f>
        <v>17594.899999999998</v>
      </c>
      <c r="G136" s="68">
        <f t="shared" si="57"/>
        <v>0</v>
      </c>
      <c r="H136" s="68">
        <f t="shared" si="57"/>
        <v>15394.5</v>
      </c>
      <c r="I136" s="68">
        <f t="shared" si="57"/>
        <v>2200.3999999999996</v>
      </c>
      <c r="J136" s="68">
        <f t="shared" si="57"/>
        <v>18764.899999999998</v>
      </c>
      <c r="K136" s="68">
        <f t="shared" si="57"/>
        <v>0</v>
      </c>
      <c r="L136" s="68">
        <f t="shared" si="57"/>
        <v>16564.5</v>
      </c>
      <c r="M136" s="68">
        <f t="shared" si="57"/>
        <v>2200.3999999999996</v>
      </c>
      <c r="N136" s="68">
        <f t="shared" si="57"/>
        <v>18826.399999999998</v>
      </c>
      <c r="O136" s="68">
        <f t="shared" si="57"/>
        <v>0</v>
      </c>
      <c r="P136" s="68">
        <f t="shared" si="57"/>
        <v>16626</v>
      </c>
      <c r="Q136" s="68">
        <f t="shared" si="57"/>
        <v>2200.3999999999996</v>
      </c>
    </row>
    <row r="137" spans="1:17" ht="19.5" customHeight="1">
      <c r="A137" s="122" t="s">
        <v>343</v>
      </c>
      <c r="B137" s="74" t="s">
        <v>119</v>
      </c>
      <c r="C137" s="74" t="s">
        <v>156</v>
      </c>
      <c r="D137" s="83" t="s">
        <v>483</v>
      </c>
      <c r="E137" s="83"/>
      <c r="F137" s="68">
        <f aca="true" t="shared" si="58" ref="F137:Q137">F138+F139+F140</f>
        <v>12762.4</v>
      </c>
      <c r="G137" s="68">
        <f t="shared" si="58"/>
        <v>0</v>
      </c>
      <c r="H137" s="68">
        <f t="shared" si="58"/>
        <v>12762.4</v>
      </c>
      <c r="I137" s="68">
        <f t="shared" si="58"/>
        <v>0</v>
      </c>
      <c r="J137" s="68">
        <f t="shared" si="58"/>
        <v>13932.4</v>
      </c>
      <c r="K137" s="68">
        <f t="shared" si="58"/>
        <v>0</v>
      </c>
      <c r="L137" s="68">
        <f t="shared" si="58"/>
        <v>13932.4</v>
      </c>
      <c r="M137" s="68">
        <f t="shared" si="58"/>
        <v>0</v>
      </c>
      <c r="N137" s="68">
        <f t="shared" si="58"/>
        <v>13993.9</v>
      </c>
      <c r="O137" s="68">
        <f t="shared" si="58"/>
        <v>0</v>
      </c>
      <c r="P137" s="68">
        <f t="shared" si="58"/>
        <v>13993.9</v>
      </c>
      <c r="Q137" s="68">
        <f t="shared" si="58"/>
        <v>0</v>
      </c>
    </row>
    <row r="138" spans="1:17" ht="18.75" customHeight="1">
      <c r="A138" s="70" t="s">
        <v>638</v>
      </c>
      <c r="B138" s="74" t="s">
        <v>119</v>
      </c>
      <c r="C138" s="74" t="s">
        <v>156</v>
      </c>
      <c r="D138" s="83" t="s">
        <v>483</v>
      </c>
      <c r="E138" s="83">
        <v>110</v>
      </c>
      <c r="F138" s="68">
        <f>G138+H138+I138</f>
        <v>11910.4</v>
      </c>
      <c r="G138" s="68"/>
      <c r="H138" s="68">
        <v>11910.4</v>
      </c>
      <c r="I138" s="68"/>
      <c r="J138" s="68">
        <f>K138+L138+M138</f>
        <v>12580.4</v>
      </c>
      <c r="K138" s="68"/>
      <c r="L138" s="68">
        <v>12580.4</v>
      </c>
      <c r="M138" s="68"/>
      <c r="N138" s="68">
        <f>O138+P138+Q138</f>
        <v>12641.9</v>
      </c>
      <c r="O138" s="88"/>
      <c r="P138" s="68">
        <v>12641.9</v>
      </c>
      <c r="Q138" s="88"/>
    </row>
    <row r="139" spans="1:17" ht="51.75" customHeight="1">
      <c r="A139" s="70" t="s">
        <v>92</v>
      </c>
      <c r="B139" s="74" t="s">
        <v>119</v>
      </c>
      <c r="C139" s="74" t="s">
        <v>156</v>
      </c>
      <c r="D139" s="83" t="s">
        <v>483</v>
      </c>
      <c r="E139" s="83">
        <v>240</v>
      </c>
      <c r="F139" s="68">
        <f>G139+H139+I139</f>
        <v>851.9</v>
      </c>
      <c r="G139" s="68"/>
      <c r="H139" s="118">
        <v>851.9</v>
      </c>
      <c r="I139" s="68"/>
      <c r="J139" s="68">
        <f>K139+L139+M139</f>
        <v>1351.9</v>
      </c>
      <c r="K139" s="68"/>
      <c r="L139" s="118">
        <v>1351.9</v>
      </c>
      <c r="M139" s="68"/>
      <c r="N139" s="68">
        <f>O139+P139+Q139</f>
        <v>1351.9</v>
      </c>
      <c r="O139" s="88"/>
      <c r="P139" s="95">
        <v>1351.9</v>
      </c>
      <c r="Q139" s="88"/>
    </row>
    <row r="140" spans="1:17" ht="18.75">
      <c r="A140" s="70" t="s">
        <v>174</v>
      </c>
      <c r="B140" s="74" t="s">
        <v>119</v>
      </c>
      <c r="C140" s="74" t="s">
        <v>156</v>
      </c>
      <c r="D140" s="83" t="s">
        <v>483</v>
      </c>
      <c r="E140" s="83">
        <v>850</v>
      </c>
      <c r="F140" s="68">
        <f>G140+H140+I140</f>
        <v>0.1</v>
      </c>
      <c r="G140" s="68"/>
      <c r="H140" s="68">
        <v>0.1</v>
      </c>
      <c r="I140" s="68"/>
      <c r="J140" s="68">
        <f>K140+L140+M140</f>
        <v>0.1</v>
      </c>
      <c r="K140" s="68"/>
      <c r="L140" s="68">
        <v>0.1</v>
      </c>
      <c r="M140" s="68"/>
      <c r="N140" s="68">
        <f>O140+P140+Q140</f>
        <v>0.1</v>
      </c>
      <c r="O140" s="88"/>
      <c r="P140" s="68">
        <v>0.1</v>
      </c>
      <c r="Q140" s="88"/>
    </row>
    <row r="141" spans="1:17" ht="49.5" customHeight="1">
      <c r="A141" s="70" t="s">
        <v>379</v>
      </c>
      <c r="B141" s="74" t="s">
        <v>119</v>
      </c>
      <c r="C141" s="74" t="s">
        <v>156</v>
      </c>
      <c r="D141" s="83" t="s">
        <v>484</v>
      </c>
      <c r="E141" s="83"/>
      <c r="F141" s="68">
        <f aca="true" t="shared" si="59" ref="F141:Q141">F142+F143</f>
        <v>2200.3999999999996</v>
      </c>
      <c r="G141" s="68">
        <f t="shared" si="59"/>
        <v>0</v>
      </c>
      <c r="H141" s="68">
        <f t="shared" si="59"/>
        <v>0</v>
      </c>
      <c r="I141" s="68">
        <f t="shared" si="59"/>
        <v>2200.3999999999996</v>
      </c>
      <c r="J141" s="68">
        <f t="shared" si="59"/>
        <v>2200.3999999999996</v>
      </c>
      <c r="K141" s="68">
        <f t="shared" si="59"/>
        <v>0</v>
      </c>
      <c r="L141" s="68">
        <f t="shared" si="59"/>
        <v>0</v>
      </c>
      <c r="M141" s="68">
        <f t="shared" si="59"/>
        <v>2200.3999999999996</v>
      </c>
      <c r="N141" s="68">
        <f t="shared" si="59"/>
        <v>2200.3999999999996</v>
      </c>
      <c r="O141" s="68">
        <f t="shared" si="59"/>
        <v>0</v>
      </c>
      <c r="P141" s="68">
        <f t="shared" si="59"/>
        <v>0</v>
      </c>
      <c r="Q141" s="68">
        <f t="shared" si="59"/>
        <v>2200.3999999999996</v>
      </c>
    </row>
    <row r="142" spans="1:17" ht="33.75" customHeight="1">
      <c r="A142" s="119" t="s">
        <v>638</v>
      </c>
      <c r="B142" s="74" t="s">
        <v>119</v>
      </c>
      <c r="C142" s="74" t="s">
        <v>156</v>
      </c>
      <c r="D142" s="83" t="s">
        <v>484</v>
      </c>
      <c r="E142" s="83">
        <v>110</v>
      </c>
      <c r="F142" s="68">
        <f>G142+H142+I142</f>
        <v>2115.2</v>
      </c>
      <c r="G142" s="68"/>
      <c r="H142" s="68"/>
      <c r="I142" s="68">
        <v>2115.2</v>
      </c>
      <c r="J142" s="68">
        <f>K142+L142+M142</f>
        <v>2115.2</v>
      </c>
      <c r="K142" s="68"/>
      <c r="L142" s="68"/>
      <c r="M142" s="68">
        <v>2115.2</v>
      </c>
      <c r="N142" s="68">
        <f>O142+P142+Q142</f>
        <v>2115.2</v>
      </c>
      <c r="O142" s="68"/>
      <c r="P142" s="68"/>
      <c r="Q142" s="68">
        <v>2115.2</v>
      </c>
    </row>
    <row r="143" spans="1:17" ht="48.75" customHeight="1">
      <c r="A143" s="70" t="s">
        <v>92</v>
      </c>
      <c r="B143" s="74" t="s">
        <v>119</v>
      </c>
      <c r="C143" s="74" t="s">
        <v>156</v>
      </c>
      <c r="D143" s="83" t="s">
        <v>484</v>
      </c>
      <c r="E143" s="83">
        <v>240</v>
      </c>
      <c r="F143" s="68">
        <f>G143+H143+I143</f>
        <v>85.2</v>
      </c>
      <c r="G143" s="68"/>
      <c r="H143" s="68"/>
      <c r="I143" s="68">
        <v>85.2</v>
      </c>
      <c r="J143" s="68">
        <f>K143+L143+M143</f>
        <v>85.2</v>
      </c>
      <c r="K143" s="68"/>
      <c r="L143" s="68"/>
      <c r="M143" s="68">
        <v>85.2</v>
      </c>
      <c r="N143" s="68">
        <f>O143+P143+Q143</f>
        <v>85.2</v>
      </c>
      <c r="O143" s="68"/>
      <c r="P143" s="68"/>
      <c r="Q143" s="68">
        <v>85.2</v>
      </c>
    </row>
    <row r="144" spans="1:17" ht="66" customHeight="1">
      <c r="A144" s="121" t="s">
        <v>446</v>
      </c>
      <c r="B144" s="74" t="s">
        <v>119</v>
      </c>
      <c r="C144" s="74" t="s">
        <v>156</v>
      </c>
      <c r="D144" s="83" t="s">
        <v>585</v>
      </c>
      <c r="E144" s="83"/>
      <c r="F144" s="68">
        <f aca="true" t="shared" si="60" ref="F144:Q144">F145</f>
        <v>2632.1</v>
      </c>
      <c r="G144" s="68">
        <f t="shared" si="60"/>
        <v>0</v>
      </c>
      <c r="H144" s="68">
        <f t="shared" si="60"/>
        <v>2632.1</v>
      </c>
      <c r="I144" s="68">
        <f t="shared" si="60"/>
        <v>0</v>
      </c>
      <c r="J144" s="68">
        <f t="shared" si="60"/>
        <v>2632.1</v>
      </c>
      <c r="K144" s="68">
        <f t="shared" si="60"/>
        <v>0</v>
      </c>
      <c r="L144" s="68">
        <f t="shared" si="60"/>
        <v>2632.1</v>
      </c>
      <c r="M144" s="68">
        <f t="shared" si="60"/>
        <v>0</v>
      </c>
      <c r="N144" s="68">
        <f t="shared" si="60"/>
        <v>2632.1</v>
      </c>
      <c r="O144" s="68">
        <f t="shared" si="60"/>
        <v>0</v>
      </c>
      <c r="P144" s="68">
        <f t="shared" si="60"/>
        <v>2632.1</v>
      </c>
      <c r="Q144" s="68">
        <f t="shared" si="60"/>
        <v>0</v>
      </c>
    </row>
    <row r="145" spans="1:17" ht="34.5" customHeight="1">
      <c r="A145" s="70" t="s">
        <v>638</v>
      </c>
      <c r="B145" s="74" t="s">
        <v>119</v>
      </c>
      <c r="C145" s="74" t="s">
        <v>156</v>
      </c>
      <c r="D145" s="83" t="s">
        <v>585</v>
      </c>
      <c r="E145" s="83">
        <v>110</v>
      </c>
      <c r="F145" s="68">
        <f>G145+H145+I145</f>
        <v>2632.1</v>
      </c>
      <c r="G145" s="68"/>
      <c r="H145" s="68">
        <v>2632.1</v>
      </c>
      <c r="I145" s="68"/>
      <c r="J145" s="68">
        <f>K145+L145+M145</f>
        <v>2632.1</v>
      </c>
      <c r="K145" s="68"/>
      <c r="L145" s="68">
        <v>2632.1</v>
      </c>
      <c r="M145" s="68"/>
      <c r="N145" s="68">
        <f>O145+P145+Q145</f>
        <v>2632.1</v>
      </c>
      <c r="O145" s="68"/>
      <c r="P145" s="68">
        <v>2632.1</v>
      </c>
      <c r="Q145" s="68"/>
    </row>
    <row r="146" spans="1:17" ht="56.25" customHeight="1">
      <c r="A146" s="123" t="s">
        <v>575</v>
      </c>
      <c r="B146" s="74" t="s">
        <v>119</v>
      </c>
      <c r="C146" s="74" t="s">
        <v>156</v>
      </c>
      <c r="D146" s="83" t="s">
        <v>569</v>
      </c>
      <c r="E146" s="83"/>
      <c r="F146" s="68">
        <f aca="true" t="shared" si="61" ref="F146:Q148">F147</f>
        <v>50</v>
      </c>
      <c r="G146" s="68">
        <f t="shared" si="61"/>
        <v>0</v>
      </c>
      <c r="H146" s="68">
        <f t="shared" si="61"/>
        <v>50</v>
      </c>
      <c r="I146" s="68">
        <f t="shared" si="61"/>
        <v>0</v>
      </c>
      <c r="J146" s="68">
        <f t="shared" si="61"/>
        <v>50</v>
      </c>
      <c r="K146" s="68">
        <f t="shared" si="61"/>
        <v>0</v>
      </c>
      <c r="L146" s="68">
        <f t="shared" si="61"/>
        <v>50</v>
      </c>
      <c r="M146" s="68">
        <f t="shared" si="61"/>
        <v>0</v>
      </c>
      <c r="N146" s="68">
        <f t="shared" si="61"/>
        <v>50</v>
      </c>
      <c r="O146" s="68">
        <f t="shared" si="61"/>
        <v>0</v>
      </c>
      <c r="P146" s="68">
        <f t="shared" si="61"/>
        <v>50</v>
      </c>
      <c r="Q146" s="68">
        <f t="shared" si="61"/>
        <v>0</v>
      </c>
    </row>
    <row r="147" spans="1:17" ht="51" customHeight="1">
      <c r="A147" s="123" t="s">
        <v>576</v>
      </c>
      <c r="B147" s="74" t="s">
        <v>119</v>
      </c>
      <c r="C147" s="74" t="s">
        <v>156</v>
      </c>
      <c r="D147" s="83" t="s">
        <v>570</v>
      </c>
      <c r="E147" s="83"/>
      <c r="F147" s="68">
        <f t="shared" si="61"/>
        <v>50</v>
      </c>
      <c r="G147" s="68">
        <f t="shared" si="61"/>
        <v>0</v>
      </c>
      <c r="H147" s="68">
        <f t="shared" si="61"/>
        <v>50</v>
      </c>
      <c r="I147" s="68">
        <f t="shared" si="61"/>
        <v>0</v>
      </c>
      <c r="J147" s="68">
        <f t="shared" si="61"/>
        <v>50</v>
      </c>
      <c r="K147" s="68">
        <f t="shared" si="61"/>
        <v>0</v>
      </c>
      <c r="L147" s="68">
        <f t="shared" si="61"/>
        <v>50</v>
      </c>
      <c r="M147" s="68">
        <f t="shared" si="61"/>
        <v>0</v>
      </c>
      <c r="N147" s="68">
        <f t="shared" si="61"/>
        <v>50</v>
      </c>
      <c r="O147" s="68">
        <f t="shared" si="61"/>
        <v>0</v>
      </c>
      <c r="P147" s="68">
        <f t="shared" si="61"/>
        <v>50</v>
      </c>
      <c r="Q147" s="68">
        <f t="shared" si="61"/>
        <v>0</v>
      </c>
    </row>
    <row r="148" spans="1:17" ht="34.5" customHeight="1">
      <c r="A148" s="123" t="s">
        <v>628</v>
      </c>
      <c r="B148" s="74" t="s">
        <v>119</v>
      </c>
      <c r="C148" s="74" t="s">
        <v>156</v>
      </c>
      <c r="D148" s="74" t="s">
        <v>627</v>
      </c>
      <c r="E148" s="83"/>
      <c r="F148" s="68">
        <f t="shared" si="61"/>
        <v>50</v>
      </c>
      <c r="G148" s="68">
        <f t="shared" si="61"/>
        <v>0</v>
      </c>
      <c r="H148" s="68">
        <f t="shared" si="61"/>
        <v>50</v>
      </c>
      <c r="I148" s="68">
        <f t="shared" si="61"/>
        <v>0</v>
      </c>
      <c r="J148" s="68">
        <f t="shared" si="61"/>
        <v>50</v>
      </c>
      <c r="K148" s="68">
        <f t="shared" si="61"/>
        <v>0</v>
      </c>
      <c r="L148" s="68">
        <f t="shared" si="61"/>
        <v>50</v>
      </c>
      <c r="M148" s="68">
        <f t="shared" si="61"/>
        <v>0</v>
      </c>
      <c r="N148" s="68">
        <f t="shared" si="61"/>
        <v>50</v>
      </c>
      <c r="O148" s="68">
        <f t="shared" si="61"/>
        <v>0</v>
      </c>
      <c r="P148" s="68">
        <f t="shared" si="61"/>
        <v>50</v>
      </c>
      <c r="Q148" s="68">
        <f t="shared" si="61"/>
        <v>0</v>
      </c>
    </row>
    <row r="149" spans="1:17" ht="42.75" customHeight="1">
      <c r="A149" s="70" t="s">
        <v>92</v>
      </c>
      <c r="B149" s="74" t="s">
        <v>119</v>
      </c>
      <c r="C149" s="74" t="s">
        <v>156</v>
      </c>
      <c r="D149" s="74" t="s">
        <v>627</v>
      </c>
      <c r="E149" s="83">
        <v>240</v>
      </c>
      <c r="F149" s="68">
        <f>G149+H149+I149</f>
        <v>50</v>
      </c>
      <c r="G149" s="68"/>
      <c r="H149" s="68">
        <v>50</v>
      </c>
      <c r="I149" s="68"/>
      <c r="J149" s="68">
        <f>K149+L149+M149</f>
        <v>50</v>
      </c>
      <c r="K149" s="68"/>
      <c r="L149" s="68">
        <v>50</v>
      </c>
      <c r="M149" s="68"/>
      <c r="N149" s="68">
        <f>O149+P149+Q149</f>
        <v>50</v>
      </c>
      <c r="O149" s="68"/>
      <c r="P149" s="68">
        <v>50</v>
      </c>
      <c r="Q149" s="68"/>
    </row>
    <row r="150" spans="1:17" ht="24.75" customHeight="1">
      <c r="A150" s="70" t="s">
        <v>161</v>
      </c>
      <c r="B150" s="74" t="s">
        <v>119</v>
      </c>
      <c r="C150" s="74" t="s">
        <v>156</v>
      </c>
      <c r="D150" s="99" t="s">
        <v>232</v>
      </c>
      <c r="E150" s="74"/>
      <c r="F150" s="68">
        <f aca="true" t="shared" si="62" ref="F150:Q151">F151</f>
        <v>5088.6</v>
      </c>
      <c r="G150" s="68">
        <f t="shared" si="62"/>
        <v>5088.6</v>
      </c>
      <c r="H150" s="68">
        <f t="shared" si="62"/>
        <v>0</v>
      </c>
      <c r="I150" s="68">
        <f t="shared" si="62"/>
        <v>0</v>
      </c>
      <c r="J150" s="68">
        <f t="shared" si="62"/>
        <v>5088.6</v>
      </c>
      <c r="K150" s="68">
        <f t="shared" si="62"/>
        <v>5088.6</v>
      </c>
      <c r="L150" s="68">
        <f t="shared" si="62"/>
        <v>0</v>
      </c>
      <c r="M150" s="68">
        <f t="shared" si="62"/>
        <v>0</v>
      </c>
      <c r="N150" s="68">
        <f t="shared" si="62"/>
        <v>5088.6</v>
      </c>
      <c r="O150" s="68">
        <f t="shared" si="62"/>
        <v>5088.6</v>
      </c>
      <c r="P150" s="68">
        <f t="shared" si="62"/>
        <v>0</v>
      </c>
      <c r="Q150" s="68">
        <f t="shared" si="62"/>
        <v>0</v>
      </c>
    </row>
    <row r="151" spans="1:17" ht="120.75" customHeight="1">
      <c r="A151" s="70" t="s">
        <v>96</v>
      </c>
      <c r="B151" s="74" t="s">
        <v>119</v>
      </c>
      <c r="C151" s="74" t="s">
        <v>156</v>
      </c>
      <c r="D151" s="99" t="s">
        <v>245</v>
      </c>
      <c r="E151" s="74"/>
      <c r="F151" s="68">
        <f t="shared" si="62"/>
        <v>5088.6</v>
      </c>
      <c r="G151" s="68">
        <f t="shared" si="62"/>
        <v>5088.6</v>
      </c>
      <c r="H151" s="68">
        <f t="shared" si="62"/>
        <v>0</v>
      </c>
      <c r="I151" s="68">
        <f t="shared" si="62"/>
        <v>0</v>
      </c>
      <c r="J151" s="68">
        <f t="shared" si="62"/>
        <v>5088.6</v>
      </c>
      <c r="K151" s="68">
        <f t="shared" si="62"/>
        <v>5088.6</v>
      </c>
      <c r="L151" s="68">
        <f t="shared" si="62"/>
        <v>0</v>
      </c>
      <c r="M151" s="68">
        <f t="shared" si="62"/>
        <v>0</v>
      </c>
      <c r="N151" s="68">
        <f t="shared" si="62"/>
        <v>5088.6</v>
      </c>
      <c r="O151" s="68">
        <f t="shared" si="62"/>
        <v>5088.6</v>
      </c>
      <c r="P151" s="68">
        <f t="shared" si="62"/>
        <v>0</v>
      </c>
      <c r="Q151" s="68">
        <f t="shared" si="62"/>
        <v>0</v>
      </c>
    </row>
    <row r="152" spans="1:17" ht="18.75">
      <c r="A152" s="70" t="s">
        <v>188</v>
      </c>
      <c r="B152" s="74" t="s">
        <v>119</v>
      </c>
      <c r="C152" s="74" t="s">
        <v>156</v>
      </c>
      <c r="D152" s="99" t="s">
        <v>245</v>
      </c>
      <c r="E152" s="74" t="s">
        <v>187</v>
      </c>
      <c r="F152" s="68">
        <f>G152+H152+I152</f>
        <v>5088.6</v>
      </c>
      <c r="G152" s="68">
        <v>5088.6</v>
      </c>
      <c r="H152" s="68"/>
      <c r="I152" s="68"/>
      <c r="J152" s="68">
        <f>K152+L152+M152</f>
        <v>5088.6</v>
      </c>
      <c r="K152" s="68">
        <v>5088.6</v>
      </c>
      <c r="L152" s="68"/>
      <c r="M152" s="68"/>
      <c r="N152" s="68">
        <f>O152+P152+Q152</f>
        <v>5088.6</v>
      </c>
      <c r="O152" s="87">
        <v>5088.6</v>
      </c>
      <c r="P152" s="88"/>
      <c r="Q152" s="88"/>
    </row>
    <row r="153" spans="1:17" ht="39.75" customHeight="1">
      <c r="A153" s="70" t="s">
        <v>202</v>
      </c>
      <c r="B153" s="74" t="s">
        <v>119</v>
      </c>
      <c r="C153" s="74" t="s">
        <v>156</v>
      </c>
      <c r="D153" s="83" t="s">
        <v>246</v>
      </c>
      <c r="E153" s="74"/>
      <c r="F153" s="68">
        <f aca="true" t="shared" si="63" ref="F153:Q153">F154</f>
        <v>196.5</v>
      </c>
      <c r="G153" s="68">
        <f t="shared" si="63"/>
        <v>0</v>
      </c>
      <c r="H153" s="68">
        <f t="shared" si="63"/>
        <v>196.5</v>
      </c>
      <c r="I153" s="68">
        <f t="shared" si="63"/>
        <v>0</v>
      </c>
      <c r="J153" s="68">
        <f t="shared" si="63"/>
        <v>196.5</v>
      </c>
      <c r="K153" s="68">
        <f t="shared" si="63"/>
        <v>0</v>
      </c>
      <c r="L153" s="68">
        <f t="shared" si="63"/>
        <v>196.5</v>
      </c>
      <c r="M153" s="68">
        <f t="shared" si="63"/>
        <v>0</v>
      </c>
      <c r="N153" s="68">
        <f t="shared" si="63"/>
        <v>196.5</v>
      </c>
      <c r="O153" s="68">
        <f t="shared" si="63"/>
        <v>0</v>
      </c>
      <c r="P153" s="68">
        <f t="shared" si="63"/>
        <v>196.5</v>
      </c>
      <c r="Q153" s="68">
        <f t="shared" si="63"/>
        <v>0</v>
      </c>
    </row>
    <row r="154" spans="1:17" ht="18.75">
      <c r="A154" s="70" t="s">
        <v>147</v>
      </c>
      <c r="B154" s="74" t="s">
        <v>119</v>
      </c>
      <c r="C154" s="74" t="s">
        <v>156</v>
      </c>
      <c r="D154" s="83" t="s">
        <v>273</v>
      </c>
      <c r="E154" s="74"/>
      <c r="F154" s="68">
        <f aca="true" t="shared" si="64" ref="F154:Q154">F155+F156</f>
        <v>196.5</v>
      </c>
      <c r="G154" s="68">
        <f t="shared" si="64"/>
        <v>0</v>
      </c>
      <c r="H154" s="68">
        <f t="shared" si="64"/>
        <v>196.5</v>
      </c>
      <c r="I154" s="68">
        <f t="shared" si="64"/>
        <v>0</v>
      </c>
      <c r="J154" s="68">
        <f t="shared" si="64"/>
        <v>196.5</v>
      </c>
      <c r="K154" s="68">
        <f t="shared" si="64"/>
        <v>0</v>
      </c>
      <c r="L154" s="68">
        <f t="shared" si="64"/>
        <v>196.5</v>
      </c>
      <c r="M154" s="68">
        <f t="shared" si="64"/>
        <v>0</v>
      </c>
      <c r="N154" s="68">
        <f t="shared" si="64"/>
        <v>196.5</v>
      </c>
      <c r="O154" s="68">
        <f t="shared" si="64"/>
        <v>0</v>
      </c>
      <c r="P154" s="68">
        <f t="shared" si="64"/>
        <v>196.5</v>
      </c>
      <c r="Q154" s="68">
        <f t="shared" si="64"/>
        <v>0</v>
      </c>
    </row>
    <row r="155" spans="1:17" ht="48" customHeight="1">
      <c r="A155" s="70" t="s">
        <v>92</v>
      </c>
      <c r="B155" s="74" t="s">
        <v>119</v>
      </c>
      <c r="C155" s="74" t="s">
        <v>156</v>
      </c>
      <c r="D155" s="83" t="s">
        <v>273</v>
      </c>
      <c r="E155" s="74" t="s">
        <v>176</v>
      </c>
      <c r="F155" s="68">
        <f>G155+H155+I155</f>
        <v>105</v>
      </c>
      <c r="G155" s="68"/>
      <c r="H155" s="68">
        <v>105</v>
      </c>
      <c r="I155" s="68"/>
      <c r="J155" s="68">
        <f>K155+L155+M155</f>
        <v>105</v>
      </c>
      <c r="K155" s="68"/>
      <c r="L155" s="68">
        <v>105</v>
      </c>
      <c r="M155" s="68"/>
      <c r="N155" s="68">
        <f>O155+P155+Q155</f>
        <v>105</v>
      </c>
      <c r="O155" s="76"/>
      <c r="P155" s="68">
        <v>105</v>
      </c>
      <c r="Q155" s="76"/>
    </row>
    <row r="156" spans="1:17" ht="18.75">
      <c r="A156" s="70" t="s">
        <v>174</v>
      </c>
      <c r="B156" s="74" t="s">
        <v>119</v>
      </c>
      <c r="C156" s="74" t="s">
        <v>156</v>
      </c>
      <c r="D156" s="83" t="s">
        <v>273</v>
      </c>
      <c r="E156" s="74" t="s">
        <v>175</v>
      </c>
      <c r="F156" s="68">
        <f>G156+H156+I156</f>
        <v>91.5</v>
      </c>
      <c r="G156" s="68"/>
      <c r="H156" s="68">
        <v>91.5</v>
      </c>
      <c r="I156" s="68"/>
      <c r="J156" s="68">
        <f>K156+L156+M156</f>
        <v>91.5</v>
      </c>
      <c r="K156" s="68"/>
      <c r="L156" s="68">
        <v>91.5</v>
      </c>
      <c r="M156" s="68"/>
      <c r="N156" s="68">
        <f>O156+P156+Q156</f>
        <v>91.5</v>
      </c>
      <c r="O156" s="76"/>
      <c r="P156" s="68">
        <v>91.5</v>
      </c>
      <c r="Q156" s="76"/>
    </row>
    <row r="157" spans="1:17" ht="39" customHeight="1">
      <c r="A157" s="69" t="s">
        <v>203</v>
      </c>
      <c r="B157" s="75" t="s">
        <v>122</v>
      </c>
      <c r="C157" s="75" t="s">
        <v>395</v>
      </c>
      <c r="D157" s="133"/>
      <c r="E157" s="75"/>
      <c r="F157" s="71">
        <f aca="true" t="shared" si="65" ref="F157:Q157">F167+F176+F158</f>
        <v>625.8000000000001</v>
      </c>
      <c r="G157" s="71">
        <f t="shared" si="65"/>
        <v>242.1</v>
      </c>
      <c r="H157" s="71">
        <f t="shared" si="65"/>
        <v>329</v>
      </c>
      <c r="I157" s="71">
        <f t="shared" si="65"/>
        <v>54.7</v>
      </c>
      <c r="J157" s="71">
        <f t="shared" si="65"/>
        <v>639.9</v>
      </c>
      <c r="K157" s="71">
        <f t="shared" si="65"/>
        <v>255.5</v>
      </c>
      <c r="L157" s="71">
        <f t="shared" si="65"/>
        <v>329.7</v>
      </c>
      <c r="M157" s="71">
        <f t="shared" si="65"/>
        <v>54.7</v>
      </c>
      <c r="N157" s="71">
        <f t="shared" si="65"/>
        <v>639.9</v>
      </c>
      <c r="O157" s="68">
        <f t="shared" si="65"/>
        <v>255.5</v>
      </c>
      <c r="P157" s="68">
        <f t="shared" si="65"/>
        <v>329.7</v>
      </c>
      <c r="Q157" s="68">
        <f t="shared" si="65"/>
        <v>54.7</v>
      </c>
    </row>
    <row r="158" spans="1:17" ht="18.75">
      <c r="A158" s="69" t="s">
        <v>617</v>
      </c>
      <c r="B158" s="75" t="s">
        <v>122</v>
      </c>
      <c r="C158" s="75" t="s">
        <v>124</v>
      </c>
      <c r="D158" s="75"/>
      <c r="E158" s="71"/>
      <c r="F158" s="71">
        <f aca="true" t="shared" si="66" ref="F158:Q158">F162+F159</f>
        <v>147.4</v>
      </c>
      <c r="G158" s="71">
        <f t="shared" si="66"/>
        <v>0</v>
      </c>
      <c r="H158" s="71">
        <f t="shared" si="66"/>
        <v>120</v>
      </c>
      <c r="I158" s="71">
        <f t="shared" si="66"/>
        <v>27.4</v>
      </c>
      <c r="J158" s="71">
        <f t="shared" si="66"/>
        <v>147.4</v>
      </c>
      <c r="K158" s="71">
        <f t="shared" si="66"/>
        <v>0</v>
      </c>
      <c r="L158" s="71">
        <f t="shared" si="66"/>
        <v>120</v>
      </c>
      <c r="M158" s="71">
        <f t="shared" si="66"/>
        <v>27.4</v>
      </c>
      <c r="N158" s="71">
        <f t="shared" si="66"/>
        <v>147.4</v>
      </c>
      <c r="O158" s="68">
        <f t="shared" si="66"/>
        <v>0</v>
      </c>
      <c r="P158" s="68">
        <f t="shared" si="66"/>
        <v>120</v>
      </c>
      <c r="Q158" s="68">
        <f t="shared" si="66"/>
        <v>27.4</v>
      </c>
    </row>
    <row r="159" spans="1:17" ht="42.75" customHeight="1">
      <c r="A159" s="70" t="s">
        <v>219</v>
      </c>
      <c r="B159" s="74" t="s">
        <v>619</v>
      </c>
      <c r="C159" s="74" t="s">
        <v>124</v>
      </c>
      <c r="D159" s="83" t="s">
        <v>247</v>
      </c>
      <c r="E159" s="75"/>
      <c r="F159" s="68">
        <f aca="true" t="shared" si="67" ref="F159:Q160">F160</f>
        <v>120</v>
      </c>
      <c r="G159" s="68">
        <f t="shared" si="67"/>
        <v>0</v>
      </c>
      <c r="H159" s="68">
        <f t="shared" si="67"/>
        <v>120</v>
      </c>
      <c r="I159" s="68">
        <f t="shared" si="67"/>
        <v>0</v>
      </c>
      <c r="J159" s="68">
        <f t="shared" si="67"/>
        <v>120</v>
      </c>
      <c r="K159" s="68">
        <f t="shared" si="67"/>
        <v>0</v>
      </c>
      <c r="L159" s="68">
        <f t="shared" si="67"/>
        <v>120</v>
      </c>
      <c r="M159" s="68">
        <f t="shared" si="67"/>
        <v>0</v>
      </c>
      <c r="N159" s="68">
        <f t="shared" si="67"/>
        <v>120</v>
      </c>
      <c r="O159" s="68">
        <f t="shared" si="67"/>
        <v>0</v>
      </c>
      <c r="P159" s="68">
        <f t="shared" si="67"/>
        <v>120</v>
      </c>
      <c r="Q159" s="68">
        <f t="shared" si="67"/>
        <v>0</v>
      </c>
    </row>
    <row r="160" spans="1:17" ht="104.25" customHeight="1">
      <c r="A160" s="70" t="s">
        <v>618</v>
      </c>
      <c r="B160" s="74" t="s">
        <v>122</v>
      </c>
      <c r="C160" s="74" t="s">
        <v>124</v>
      </c>
      <c r="D160" s="83" t="s">
        <v>88</v>
      </c>
      <c r="E160" s="75"/>
      <c r="F160" s="68">
        <f t="shared" si="67"/>
        <v>120</v>
      </c>
      <c r="G160" s="68">
        <f t="shared" si="67"/>
        <v>0</v>
      </c>
      <c r="H160" s="68">
        <f t="shared" si="67"/>
        <v>120</v>
      </c>
      <c r="I160" s="68">
        <f t="shared" si="67"/>
        <v>0</v>
      </c>
      <c r="J160" s="68">
        <f t="shared" si="67"/>
        <v>120</v>
      </c>
      <c r="K160" s="68">
        <f t="shared" si="67"/>
        <v>0</v>
      </c>
      <c r="L160" s="68">
        <f t="shared" si="67"/>
        <v>120</v>
      </c>
      <c r="M160" s="68">
        <f t="shared" si="67"/>
        <v>0</v>
      </c>
      <c r="N160" s="68">
        <f t="shared" si="67"/>
        <v>120</v>
      </c>
      <c r="O160" s="68">
        <f t="shared" si="67"/>
        <v>0</v>
      </c>
      <c r="P160" s="68">
        <f t="shared" si="67"/>
        <v>120</v>
      </c>
      <c r="Q160" s="68">
        <f t="shared" si="67"/>
        <v>0</v>
      </c>
    </row>
    <row r="161" spans="1:17" ht="48.75" customHeight="1">
      <c r="A161" s="70" t="s">
        <v>92</v>
      </c>
      <c r="B161" s="74" t="s">
        <v>122</v>
      </c>
      <c r="C161" s="74" t="s">
        <v>124</v>
      </c>
      <c r="D161" s="83" t="s">
        <v>88</v>
      </c>
      <c r="E161" s="74" t="s">
        <v>176</v>
      </c>
      <c r="F161" s="68">
        <f>G161+H161+I161</f>
        <v>120</v>
      </c>
      <c r="G161" s="68"/>
      <c r="H161" s="68">
        <v>120</v>
      </c>
      <c r="I161" s="68"/>
      <c r="J161" s="68">
        <f>K161+L161+M161</f>
        <v>120</v>
      </c>
      <c r="K161" s="68"/>
      <c r="L161" s="68">
        <v>120</v>
      </c>
      <c r="M161" s="68"/>
      <c r="N161" s="68">
        <f>O161+P161+Q161</f>
        <v>120</v>
      </c>
      <c r="O161" s="76"/>
      <c r="P161" s="96">
        <v>120</v>
      </c>
      <c r="Q161" s="76"/>
    </row>
    <row r="162" spans="1:17" ht="25.5" customHeight="1">
      <c r="A162" s="70" t="s">
        <v>336</v>
      </c>
      <c r="B162" s="74" t="s">
        <v>122</v>
      </c>
      <c r="C162" s="74" t="s">
        <v>124</v>
      </c>
      <c r="D162" s="83" t="s">
        <v>233</v>
      </c>
      <c r="E162" s="75"/>
      <c r="F162" s="68">
        <f aca="true" t="shared" si="68" ref="F162:Q163">F163</f>
        <v>27.4</v>
      </c>
      <c r="G162" s="68">
        <f t="shared" si="68"/>
        <v>0</v>
      </c>
      <c r="H162" s="68">
        <f t="shared" si="68"/>
        <v>0</v>
      </c>
      <c r="I162" s="68">
        <f t="shared" si="68"/>
        <v>27.4</v>
      </c>
      <c r="J162" s="68">
        <f t="shared" si="68"/>
        <v>27.4</v>
      </c>
      <c r="K162" s="68">
        <f t="shared" si="68"/>
        <v>0</v>
      </c>
      <c r="L162" s="68">
        <f t="shared" si="68"/>
        <v>0</v>
      </c>
      <c r="M162" s="68">
        <f t="shared" si="68"/>
        <v>27.4</v>
      </c>
      <c r="N162" s="68">
        <f t="shared" si="68"/>
        <v>27.4</v>
      </c>
      <c r="O162" s="68">
        <f t="shared" si="68"/>
        <v>0</v>
      </c>
      <c r="P162" s="68">
        <f t="shared" si="68"/>
        <v>0</v>
      </c>
      <c r="Q162" s="68">
        <f t="shared" si="68"/>
        <v>27.4</v>
      </c>
    </row>
    <row r="163" spans="1:17" ht="41.25" customHeight="1">
      <c r="A163" s="70" t="s">
        <v>228</v>
      </c>
      <c r="B163" s="74" t="s">
        <v>122</v>
      </c>
      <c r="C163" s="74" t="s">
        <v>124</v>
      </c>
      <c r="D163" s="83" t="s">
        <v>234</v>
      </c>
      <c r="E163" s="75"/>
      <c r="F163" s="68">
        <f t="shared" si="68"/>
        <v>27.4</v>
      </c>
      <c r="G163" s="68">
        <f t="shared" si="68"/>
        <v>0</v>
      </c>
      <c r="H163" s="68">
        <f t="shared" si="68"/>
        <v>0</v>
      </c>
      <c r="I163" s="68">
        <f t="shared" si="68"/>
        <v>27.4</v>
      </c>
      <c r="J163" s="68">
        <f t="shared" si="68"/>
        <v>27.4</v>
      </c>
      <c r="K163" s="68">
        <f t="shared" si="68"/>
        <v>0</v>
      </c>
      <c r="L163" s="68">
        <f t="shared" si="68"/>
        <v>0</v>
      </c>
      <c r="M163" s="68">
        <f t="shared" si="68"/>
        <v>27.4</v>
      </c>
      <c r="N163" s="68">
        <f t="shared" si="68"/>
        <v>27.4</v>
      </c>
      <c r="O163" s="68">
        <f t="shared" si="68"/>
        <v>0</v>
      </c>
      <c r="P163" s="68">
        <f t="shared" si="68"/>
        <v>0</v>
      </c>
      <c r="Q163" s="68">
        <f t="shared" si="68"/>
        <v>27.4</v>
      </c>
    </row>
    <row r="164" spans="1:17" ht="139.5" customHeight="1">
      <c r="A164" s="70" t="s">
        <v>623</v>
      </c>
      <c r="B164" s="74" t="s">
        <v>122</v>
      </c>
      <c r="C164" s="74" t="s">
        <v>124</v>
      </c>
      <c r="D164" s="83" t="s">
        <v>248</v>
      </c>
      <c r="E164" s="75"/>
      <c r="F164" s="68">
        <f aca="true" t="shared" si="69" ref="F164:Q164">F165+F166</f>
        <v>27.4</v>
      </c>
      <c r="G164" s="68">
        <f t="shared" si="69"/>
        <v>0</v>
      </c>
      <c r="H164" s="68">
        <f t="shared" si="69"/>
        <v>0</v>
      </c>
      <c r="I164" s="68">
        <f t="shared" si="69"/>
        <v>27.4</v>
      </c>
      <c r="J164" s="68">
        <f t="shared" si="69"/>
        <v>27.4</v>
      </c>
      <c r="K164" s="68">
        <f t="shared" si="69"/>
        <v>0</v>
      </c>
      <c r="L164" s="68">
        <f t="shared" si="69"/>
        <v>0</v>
      </c>
      <c r="M164" s="68">
        <f t="shared" si="69"/>
        <v>27.4</v>
      </c>
      <c r="N164" s="68">
        <f t="shared" si="69"/>
        <v>27.4</v>
      </c>
      <c r="O164" s="68">
        <f t="shared" si="69"/>
        <v>0</v>
      </c>
      <c r="P164" s="68">
        <f t="shared" si="69"/>
        <v>0</v>
      </c>
      <c r="Q164" s="68">
        <f t="shared" si="69"/>
        <v>27.4</v>
      </c>
    </row>
    <row r="165" spans="1:17" ht="42.75" customHeight="1">
      <c r="A165" s="70" t="s">
        <v>172</v>
      </c>
      <c r="B165" s="74" t="s">
        <v>122</v>
      </c>
      <c r="C165" s="74" t="s">
        <v>124</v>
      </c>
      <c r="D165" s="83" t="s">
        <v>248</v>
      </c>
      <c r="E165" s="74" t="s">
        <v>173</v>
      </c>
      <c r="F165" s="68">
        <f>G165+H165+I165</f>
        <v>19.2</v>
      </c>
      <c r="G165" s="71"/>
      <c r="H165" s="71"/>
      <c r="I165" s="68">
        <v>19.2</v>
      </c>
      <c r="J165" s="68">
        <f>K165+L165+M165</f>
        <v>19.2</v>
      </c>
      <c r="K165" s="71"/>
      <c r="L165" s="68"/>
      <c r="M165" s="68">
        <v>19.2</v>
      </c>
      <c r="N165" s="68">
        <f>O165+P165+Q165</f>
        <v>19.2</v>
      </c>
      <c r="O165" s="68"/>
      <c r="P165" s="68"/>
      <c r="Q165" s="68">
        <v>19.2</v>
      </c>
    </row>
    <row r="166" spans="1:17" ht="43.5" customHeight="1">
      <c r="A166" s="70" t="s">
        <v>92</v>
      </c>
      <c r="B166" s="74" t="s">
        <v>122</v>
      </c>
      <c r="C166" s="74" t="s">
        <v>124</v>
      </c>
      <c r="D166" s="83" t="s">
        <v>248</v>
      </c>
      <c r="E166" s="74" t="s">
        <v>176</v>
      </c>
      <c r="F166" s="68">
        <f>G166+H166+I166</f>
        <v>8.2</v>
      </c>
      <c r="G166" s="71"/>
      <c r="H166" s="71"/>
      <c r="I166" s="68">
        <v>8.2</v>
      </c>
      <c r="J166" s="68">
        <f>K166+L166+M166</f>
        <v>8.2</v>
      </c>
      <c r="K166" s="71"/>
      <c r="L166" s="68"/>
      <c r="M166" s="68">
        <v>8.2</v>
      </c>
      <c r="N166" s="68">
        <f>O166+P166+Q166</f>
        <v>8.2</v>
      </c>
      <c r="O166" s="68"/>
      <c r="P166" s="68"/>
      <c r="Q166" s="68">
        <v>8.2</v>
      </c>
    </row>
    <row r="167" spans="1:17" ht="58.5" customHeight="1">
      <c r="A167" s="69" t="s">
        <v>611</v>
      </c>
      <c r="B167" s="75" t="s">
        <v>122</v>
      </c>
      <c r="C167" s="75" t="s">
        <v>125</v>
      </c>
      <c r="D167" s="133"/>
      <c r="E167" s="75"/>
      <c r="F167" s="71">
        <f aca="true" t="shared" si="70" ref="F167:Q167">F168+F171</f>
        <v>167.3</v>
      </c>
      <c r="G167" s="71">
        <f t="shared" si="70"/>
        <v>0</v>
      </c>
      <c r="H167" s="71">
        <f t="shared" si="70"/>
        <v>140</v>
      </c>
      <c r="I167" s="71">
        <f t="shared" si="70"/>
        <v>27.3</v>
      </c>
      <c r="J167" s="71">
        <f t="shared" si="70"/>
        <v>167.3</v>
      </c>
      <c r="K167" s="71">
        <f t="shared" si="70"/>
        <v>0</v>
      </c>
      <c r="L167" s="71">
        <f t="shared" si="70"/>
        <v>140</v>
      </c>
      <c r="M167" s="71">
        <f t="shared" si="70"/>
        <v>27.3</v>
      </c>
      <c r="N167" s="71">
        <f t="shared" si="70"/>
        <v>167.3</v>
      </c>
      <c r="O167" s="68">
        <f t="shared" si="70"/>
        <v>0</v>
      </c>
      <c r="P167" s="68">
        <f t="shared" si="70"/>
        <v>140</v>
      </c>
      <c r="Q167" s="68">
        <f t="shared" si="70"/>
        <v>27.3</v>
      </c>
    </row>
    <row r="168" spans="1:17" ht="42.75" customHeight="1">
      <c r="A168" s="119" t="s">
        <v>219</v>
      </c>
      <c r="B168" s="74" t="s">
        <v>122</v>
      </c>
      <c r="C168" s="74" t="s">
        <v>125</v>
      </c>
      <c r="D168" s="83" t="s">
        <v>247</v>
      </c>
      <c r="E168" s="74"/>
      <c r="F168" s="68">
        <f aca="true" t="shared" si="71" ref="F168:Q169">F169</f>
        <v>140</v>
      </c>
      <c r="G168" s="68">
        <f t="shared" si="71"/>
        <v>0</v>
      </c>
      <c r="H168" s="68">
        <f t="shared" si="71"/>
        <v>140</v>
      </c>
      <c r="I168" s="68">
        <f t="shared" si="71"/>
        <v>0</v>
      </c>
      <c r="J168" s="68">
        <f t="shared" si="71"/>
        <v>140</v>
      </c>
      <c r="K168" s="68">
        <f t="shared" si="71"/>
        <v>0</v>
      </c>
      <c r="L168" s="68">
        <f t="shared" si="71"/>
        <v>140</v>
      </c>
      <c r="M168" s="68">
        <f t="shared" si="71"/>
        <v>0</v>
      </c>
      <c r="N168" s="68">
        <f t="shared" si="71"/>
        <v>140</v>
      </c>
      <c r="O168" s="68">
        <f t="shared" si="71"/>
        <v>0</v>
      </c>
      <c r="P168" s="68">
        <f t="shared" si="71"/>
        <v>140</v>
      </c>
      <c r="Q168" s="68">
        <f t="shared" si="71"/>
        <v>0</v>
      </c>
    </row>
    <row r="169" spans="1:17" ht="84" customHeight="1">
      <c r="A169" s="70" t="s">
        <v>595</v>
      </c>
      <c r="B169" s="74" t="s">
        <v>122</v>
      </c>
      <c r="C169" s="74" t="s">
        <v>125</v>
      </c>
      <c r="D169" s="83" t="s">
        <v>88</v>
      </c>
      <c r="E169" s="74"/>
      <c r="F169" s="68">
        <f t="shared" si="71"/>
        <v>140</v>
      </c>
      <c r="G169" s="68">
        <f t="shared" si="71"/>
        <v>0</v>
      </c>
      <c r="H169" s="68">
        <f t="shared" si="71"/>
        <v>140</v>
      </c>
      <c r="I169" s="68">
        <f t="shared" si="71"/>
        <v>0</v>
      </c>
      <c r="J169" s="68">
        <f t="shared" si="71"/>
        <v>140</v>
      </c>
      <c r="K169" s="68">
        <f t="shared" si="71"/>
        <v>0</v>
      </c>
      <c r="L169" s="68">
        <f t="shared" si="71"/>
        <v>140</v>
      </c>
      <c r="M169" s="68">
        <f t="shared" si="71"/>
        <v>0</v>
      </c>
      <c r="N169" s="68">
        <f t="shared" si="71"/>
        <v>140</v>
      </c>
      <c r="O169" s="68">
        <f t="shared" si="71"/>
        <v>0</v>
      </c>
      <c r="P169" s="68">
        <f t="shared" si="71"/>
        <v>140</v>
      </c>
      <c r="Q169" s="68">
        <f t="shared" si="71"/>
        <v>0</v>
      </c>
    </row>
    <row r="170" spans="1:17" ht="46.5" customHeight="1">
      <c r="A170" s="70" t="s">
        <v>92</v>
      </c>
      <c r="B170" s="74" t="s">
        <v>122</v>
      </c>
      <c r="C170" s="74" t="s">
        <v>125</v>
      </c>
      <c r="D170" s="83" t="s">
        <v>88</v>
      </c>
      <c r="E170" s="74" t="s">
        <v>176</v>
      </c>
      <c r="F170" s="68">
        <f>G170+H170+I170</f>
        <v>140</v>
      </c>
      <c r="G170" s="68"/>
      <c r="H170" s="68">
        <v>140</v>
      </c>
      <c r="I170" s="68"/>
      <c r="J170" s="68">
        <f>K170+L170+M170</f>
        <v>140</v>
      </c>
      <c r="K170" s="68"/>
      <c r="L170" s="68">
        <v>140</v>
      </c>
      <c r="M170" s="68"/>
      <c r="N170" s="68">
        <f>O170+P170+Q170</f>
        <v>140</v>
      </c>
      <c r="O170" s="76"/>
      <c r="P170" s="96">
        <v>140</v>
      </c>
      <c r="Q170" s="76"/>
    </row>
    <row r="171" spans="1:17" ht="27.75" customHeight="1">
      <c r="A171" s="70" t="s">
        <v>336</v>
      </c>
      <c r="B171" s="74" t="s">
        <v>122</v>
      </c>
      <c r="C171" s="74" t="s">
        <v>125</v>
      </c>
      <c r="D171" s="83" t="s">
        <v>233</v>
      </c>
      <c r="E171" s="74"/>
      <c r="F171" s="68">
        <f aca="true" t="shared" si="72" ref="F171:Q172">F172</f>
        <v>27.3</v>
      </c>
      <c r="G171" s="68">
        <f t="shared" si="72"/>
        <v>0</v>
      </c>
      <c r="H171" s="68">
        <f t="shared" si="72"/>
        <v>0</v>
      </c>
      <c r="I171" s="68">
        <f t="shared" si="72"/>
        <v>27.3</v>
      </c>
      <c r="J171" s="68">
        <f t="shared" si="72"/>
        <v>27.3</v>
      </c>
      <c r="K171" s="68">
        <f t="shared" si="72"/>
        <v>0</v>
      </c>
      <c r="L171" s="68">
        <f t="shared" si="72"/>
        <v>0</v>
      </c>
      <c r="M171" s="68">
        <f t="shared" si="72"/>
        <v>27.3</v>
      </c>
      <c r="N171" s="68">
        <f t="shared" si="72"/>
        <v>27.3</v>
      </c>
      <c r="O171" s="68">
        <f t="shared" si="72"/>
        <v>0</v>
      </c>
      <c r="P171" s="68">
        <f t="shared" si="72"/>
        <v>0</v>
      </c>
      <c r="Q171" s="68">
        <f t="shared" si="72"/>
        <v>27.3</v>
      </c>
    </row>
    <row r="172" spans="1:17" ht="42.75" customHeight="1">
      <c r="A172" s="119" t="s">
        <v>228</v>
      </c>
      <c r="B172" s="74" t="s">
        <v>122</v>
      </c>
      <c r="C172" s="74" t="s">
        <v>125</v>
      </c>
      <c r="D172" s="83" t="s">
        <v>234</v>
      </c>
      <c r="E172" s="74"/>
      <c r="F172" s="68">
        <f t="shared" si="72"/>
        <v>27.3</v>
      </c>
      <c r="G172" s="68">
        <f t="shared" si="72"/>
        <v>0</v>
      </c>
      <c r="H172" s="68">
        <f t="shared" si="72"/>
        <v>0</v>
      </c>
      <c r="I172" s="68">
        <f t="shared" si="72"/>
        <v>27.3</v>
      </c>
      <c r="J172" s="68">
        <f t="shared" si="72"/>
        <v>27.3</v>
      </c>
      <c r="K172" s="68">
        <f t="shared" si="72"/>
        <v>0</v>
      </c>
      <c r="L172" s="68">
        <f t="shared" si="72"/>
        <v>0</v>
      </c>
      <c r="M172" s="68">
        <f t="shared" si="72"/>
        <v>27.3</v>
      </c>
      <c r="N172" s="68">
        <f t="shared" si="72"/>
        <v>27.3</v>
      </c>
      <c r="O172" s="68">
        <f t="shared" si="72"/>
        <v>0</v>
      </c>
      <c r="P172" s="68">
        <f t="shared" si="72"/>
        <v>0</v>
      </c>
      <c r="Q172" s="68">
        <f t="shared" si="72"/>
        <v>27.3</v>
      </c>
    </row>
    <row r="173" spans="1:17" ht="138" customHeight="1">
      <c r="A173" s="70" t="s">
        <v>623</v>
      </c>
      <c r="B173" s="74" t="s">
        <v>122</v>
      </c>
      <c r="C173" s="74" t="s">
        <v>125</v>
      </c>
      <c r="D173" s="83" t="s">
        <v>248</v>
      </c>
      <c r="E173" s="74"/>
      <c r="F173" s="68">
        <f aca="true" t="shared" si="73" ref="F173:Q173">F174+F175</f>
        <v>27.3</v>
      </c>
      <c r="G173" s="68">
        <f t="shared" si="73"/>
        <v>0</v>
      </c>
      <c r="H173" s="68">
        <f t="shared" si="73"/>
        <v>0</v>
      </c>
      <c r="I173" s="68">
        <f t="shared" si="73"/>
        <v>27.3</v>
      </c>
      <c r="J173" s="68">
        <f t="shared" si="73"/>
        <v>27.3</v>
      </c>
      <c r="K173" s="68">
        <f t="shared" si="73"/>
        <v>0</v>
      </c>
      <c r="L173" s="68">
        <f t="shared" si="73"/>
        <v>0</v>
      </c>
      <c r="M173" s="68">
        <f t="shared" si="73"/>
        <v>27.3</v>
      </c>
      <c r="N173" s="68">
        <f t="shared" si="73"/>
        <v>27.3</v>
      </c>
      <c r="O173" s="68">
        <f t="shared" si="73"/>
        <v>0</v>
      </c>
      <c r="P173" s="68">
        <f t="shared" si="73"/>
        <v>0</v>
      </c>
      <c r="Q173" s="68">
        <f t="shared" si="73"/>
        <v>27.3</v>
      </c>
    </row>
    <row r="174" spans="1:17" ht="45" customHeight="1">
      <c r="A174" s="70" t="s">
        <v>172</v>
      </c>
      <c r="B174" s="74" t="s">
        <v>122</v>
      </c>
      <c r="C174" s="74" t="s">
        <v>125</v>
      </c>
      <c r="D174" s="83" t="s">
        <v>248</v>
      </c>
      <c r="E174" s="74" t="s">
        <v>173</v>
      </c>
      <c r="F174" s="68">
        <f>G174+I174+H174</f>
        <v>19.1</v>
      </c>
      <c r="G174" s="68"/>
      <c r="H174" s="68"/>
      <c r="I174" s="68">
        <v>19.1</v>
      </c>
      <c r="J174" s="68">
        <f>K174+M174+L174</f>
        <v>19.1</v>
      </c>
      <c r="K174" s="68"/>
      <c r="L174" s="68"/>
      <c r="M174" s="68">
        <v>19.1</v>
      </c>
      <c r="N174" s="68">
        <f>O174+Q174+P174</f>
        <v>19.1</v>
      </c>
      <c r="O174" s="76"/>
      <c r="P174" s="76"/>
      <c r="Q174" s="76">
        <v>19.1</v>
      </c>
    </row>
    <row r="175" spans="1:17" ht="52.5" customHeight="1">
      <c r="A175" s="70" t="s">
        <v>92</v>
      </c>
      <c r="B175" s="74" t="s">
        <v>122</v>
      </c>
      <c r="C175" s="74" t="s">
        <v>125</v>
      </c>
      <c r="D175" s="83" t="s">
        <v>248</v>
      </c>
      <c r="E175" s="74" t="s">
        <v>176</v>
      </c>
      <c r="F175" s="68">
        <f>G175+I175+H175</f>
        <v>8.2</v>
      </c>
      <c r="G175" s="68"/>
      <c r="H175" s="68"/>
      <c r="I175" s="68">
        <v>8.2</v>
      </c>
      <c r="J175" s="68">
        <f>K175+M175+L175</f>
        <v>8.2</v>
      </c>
      <c r="K175" s="68"/>
      <c r="L175" s="68"/>
      <c r="M175" s="68">
        <v>8.2</v>
      </c>
      <c r="N175" s="68">
        <f>O175+Q175+P175</f>
        <v>8.2</v>
      </c>
      <c r="O175" s="76"/>
      <c r="P175" s="76"/>
      <c r="Q175" s="76">
        <v>8.2</v>
      </c>
    </row>
    <row r="176" spans="1:17" ht="38.25" customHeight="1">
      <c r="A176" s="69" t="s">
        <v>204</v>
      </c>
      <c r="B176" s="75" t="s">
        <v>122</v>
      </c>
      <c r="C176" s="75" t="s">
        <v>144</v>
      </c>
      <c r="D176" s="133"/>
      <c r="E176" s="75"/>
      <c r="F176" s="71">
        <f aca="true" t="shared" si="74" ref="F176:Q177">F177</f>
        <v>311.1</v>
      </c>
      <c r="G176" s="71">
        <f t="shared" si="74"/>
        <v>242.1</v>
      </c>
      <c r="H176" s="71">
        <f t="shared" si="74"/>
        <v>69</v>
      </c>
      <c r="I176" s="71">
        <f t="shared" si="74"/>
        <v>0</v>
      </c>
      <c r="J176" s="71">
        <f t="shared" si="74"/>
        <v>325.2</v>
      </c>
      <c r="K176" s="71">
        <f t="shared" si="74"/>
        <v>255.5</v>
      </c>
      <c r="L176" s="71">
        <f t="shared" si="74"/>
        <v>69.7</v>
      </c>
      <c r="M176" s="71">
        <f t="shared" si="74"/>
        <v>0</v>
      </c>
      <c r="N176" s="71">
        <f t="shared" si="74"/>
        <v>325.2</v>
      </c>
      <c r="O176" s="68">
        <f t="shared" si="74"/>
        <v>255.5</v>
      </c>
      <c r="P176" s="68">
        <f t="shared" si="74"/>
        <v>69.7</v>
      </c>
      <c r="Q176" s="68">
        <f t="shared" si="74"/>
        <v>0</v>
      </c>
    </row>
    <row r="177" spans="1:17" ht="63.75" customHeight="1">
      <c r="A177" s="70" t="s">
        <v>527</v>
      </c>
      <c r="B177" s="74" t="s">
        <v>122</v>
      </c>
      <c r="C177" s="74" t="s">
        <v>144</v>
      </c>
      <c r="D177" s="83" t="s">
        <v>243</v>
      </c>
      <c r="E177" s="74"/>
      <c r="F177" s="68">
        <f t="shared" si="74"/>
        <v>311.1</v>
      </c>
      <c r="G177" s="68">
        <f t="shared" si="74"/>
        <v>242.1</v>
      </c>
      <c r="H177" s="68">
        <f t="shared" si="74"/>
        <v>69</v>
      </c>
      <c r="I177" s="68">
        <f t="shared" si="74"/>
        <v>0</v>
      </c>
      <c r="J177" s="68">
        <f t="shared" si="74"/>
        <v>325.2</v>
      </c>
      <c r="K177" s="68">
        <f t="shared" si="74"/>
        <v>255.5</v>
      </c>
      <c r="L177" s="68">
        <f t="shared" si="74"/>
        <v>69.7</v>
      </c>
      <c r="M177" s="68">
        <f t="shared" si="74"/>
        <v>0</v>
      </c>
      <c r="N177" s="68">
        <f t="shared" si="74"/>
        <v>325.2</v>
      </c>
      <c r="O177" s="68">
        <f t="shared" si="74"/>
        <v>255.5</v>
      </c>
      <c r="P177" s="68">
        <f t="shared" si="74"/>
        <v>69.7</v>
      </c>
      <c r="Q177" s="68">
        <f t="shared" si="74"/>
        <v>0</v>
      </c>
    </row>
    <row r="178" spans="1:17" ht="37.5">
      <c r="A178" s="70" t="s">
        <v>193</v>
      </c>
      <c r="B178" s="74" t="s">
        <v>122</v>
      </c>
      <c r="C178" s="74" t="s">
        <v>144</v>
      </c>
      <c r="D178" s="83" t="s">
        <v>61</v>
      </c>
      <c r="E178" s="74"/>
      <c r="F178" s="68">
        <f aca="true" t="shared" si="75" ref="F178:Q178">F179+F183+F186+F189+F192</f>
        <v>311.1</v>
      </c>
      <c r="G178" s="68">
        <f t="shared" si="75"/>
        <v>242.1</v>
      </c>
      <c r="H178" s="68">
        <f t="shared" si="75"/>
        <v>69</v>
      </c>
      <c r="I178" s="68">
        <f t="shared" si="75"/>
        <v>0</v>
      </c>
      <c r="J178" s="68">
        <f t="shared" si="75"/>
        <v>325.2</v>
      </c>
      <c r="K178" s="68">
        <f t="shared" si="75"/>
        <v>255.5</v>
      </c>
      <c r="L178" s="68">
        <f t="shared" si="75"/>
        <v>69.7</v>
      </c>
      <c r="M178" s="68">
        <f t="shared" si="75"/>
        <v>0</v>
      </c>
      <c r="N178" s="68">
        <f t="shared" si="75"/>
        <v>325.2</v>
      </c>
      <c r="O178" s="68">
        <f t="shared" si="75"/>
        <v>255.5</v>
      </c>
      <c r="P178" s="68">
        <f t="shared" si="75"/>
        <v>69.7</v>
      </c>
      <c r="Q178" s="68">
        <f t="shared" si="75"/>
        <v>0</v>
      </c>
    </row>
    <row r="179" spans="1:17" ht="37.5">
      <c r="A179" s="70" t="s">
        <v>552</v>
      </c>
      <c r="B179" s="74" t="s">
        <v>122</v>
      </c>
      <c r="C179" s="74" t="s">
        <v>144</v>
      </c>
      <c r="D179" s="83" t="s">
        <v>528</v>
      </c>
      <c r="E179" s="74"/>
      <c r="F179" s="68">
        <f aca="true" t="shared" si="76" ref="F179:Q179">F180</f>
        <v>38.2</v>
      </c>
      <c r="G179" s="68">
        <f t="shared" si="76"/>
        <v>0</v>
      </c>
      <c r="H179" s="68">
        <f t="shared" si="76"/>
        <v>38.2</v>
      </c>
      <c r="I179" s="68">
        <f t="shared" si="76"/>
        <v>0</v>
      </c>
      <c r="J179" s="68">
        <f t="shared" si="76"/>
        <v>38.2</v>
      </c>
      <c r="K179" s="68">
        <f t="shared" si="76"/>
        <v>0</v>
      </c>
      <c r="L179" s="68">
        <f t="shared" si="76"/>
        <v>38.2</v>
      </c>
      <c r="M179" s="68">
        <f t="shared" si="76"/>
        <v>0</v>
      </c>
      <c r="N179" s="68">
        <f t="shared" si="76"/>
        <v>38.2</v>
      </c>
      <c r="O179" s="68">
        <f t="shared" si="76"/>
        <v>0</v>
      </c>
      <c r="P179" s="68">
        <f t="shared" si="76"/>
        <v>38.2</v>
      </c>
      <c r="Q179" s="68">
        <f t="shared" si="76"/>
        <v>0</v>
      </c>
    </row>
    <row r="180" spans="1:17" ht="40.5" customHeight="1">
      <c r="A180" s="70" t="s">
        <v>330</v>
      </c>
      <c r="B180" s="74" t="s">
        <v>122</v>
      </c>
      <c r="C180" s="74" t="s">
        <v>144</v>
      </c>
      <c r="D180" s="83" t="s">
        <v>529</v>
      </c>
      <c r="E180" s="74"/>
      <c r="F180" s="68">
        <f aca="true" t="shared" si="77" ref="F180:Q180">F181+F182</f>
        <v>38.2</v>
      </c>
      <c r="G180" s="68">
        <f t="shared" si="77"/>
        <v>0</v>
      </c>
      <c r="H180" s="68">
        <f t="shared" si="77"/>
        <v>38.2</v>
      </c>
      <c r="I180" s="68">
        <f t="shared" si="77"/>
        <v>0</v>
      </c>
      <c r="J180" s="68">
        <f t="shared" si="77"/>
        <v>38.2</v>
      </c>
      <c r="K180" s="68">
        <f t="shared" si="77"/>
        <v>0</v>
      </c>
      <c r="L180" s="68">
        <f t="shared" si="77"/>
        <v>38.2</v>
      </c>
      <c r="M180" s="68">
        <f t="shared" si="77"/>
        <v>0</v>
      </c>
      <c r="N180" s="68">
        <f t="shared" si="77"/>
        <v>38.2</v>
      </c>
      <c r="O180" s="68">
        <f t="shared" si="77"/>
        <v>0</v>
      </c>
      <c r="P180" s="68">
        <f t="shared" si="77"/>
        <v>38.2</v>
      </c>
      <c r="Q180" s="68">
        <f t="shared" si="77"/>
        <v>0</v>
      </c>
    </row>
    <row r="181" spans="1:17" ht="20.25" customHeight="1">
      <c r="A181" s="70" t="s">
        <v>92</v>
      </c>
      <c r="B181" s="74" t="s">
        <v>122</v>
      </c>
      <c r="C181" s="74" t="s">
        <v>144</v>
      </c>
      <c r="D181" s="83" t="s">
        <v>529</v>
      </c>
      <c r="E181" s="74" t="s">
        <v>176</v>
      </c>
      <c r="F181" s="68">
        <f>G181+H181+I181</f>
        <v>35.2</v>
      </c>
      <c r="G181" s="68"/>
      <c r="H181" s="68">
        <v>35.2</v>
      </c>
      <c r="I181" s="68"/>
      <c r="J181" s="68">
        <f>K181+L181+M181</f>
        <v>35.2</v>
      </c>
      <c r="K181" s="68"/>
      <c r="L181" s="68">
        <v>35.2</v>
      </c>
      <c r="M181" s="68"/>
      <c r="N181" s="68">
        <f>O181+P181+Q181</f>
        <v>35.2</v>
      </c>
      <c r="O181" s="68"/>
      <c r="P181" s="68">
        <v>35.2</v>
      </c>
      <c r="Q181" s="68"/>
    </row>
    <row r="182" spans="1:17" ht="18.75">
      <c r="A182" s="70" t="s">
        <v>182</v>
      </c>
      <c r="B182" s="74" t="s">
        <v>122</v>
      </c>
      <c r="C182" s="74" t="s">
        <v>144</v>
      </c>
      <c r="D182" s="83" t="s">
        <v>529</v>
      </c>
      <c r="E182" s="74" t="s">
        <v>178</v>
      </c>
      <c r="F182" s="68">
        <f>G182+H182+I182</f>
        <v>3</v>
      </c>
      <c r="G182" s="68"/>
      <c r="H182" s="68">
        <v>3</v>
      </c>
      <c r="I182" s="68"/>
      <c r="J182" s="68">
        <f>K182+L182+M182</f>
        <v>3</v>
      </c>
      <c r="K182" s="68"/>
      <c r="L182" s="68">
        <v>3</v>
      </c>
      <c r="M182" s="68"/>
      <c r="N182" s="68">
        <f>O182+P182+Q182</f>
        <v>3</v>
      </c>
      <c r="O182" s="88"/>
      <c r="P182" s="97">
        <v>3</v>
      </c>
      <c r="Q182" s="88"/>
    </row>
    <row r="183" spans="1:17" ht="42" customHeight="1">
      <c r="A183" s="70" t="s">
        <v>75</v>
      </c>
      <c r="B183" s="74" t="s">
        <v>122</v>
      </c>
      <c r="C183" s="74" t="s">
        <v>144</v>
      </c>
      <c r="D183" s="83" t="s">
        <v>104</v>
      </c>
      <c r="E183" s="74"/>
      <c r="F183" s="68">
        <f aca="true" t="shared" si="78" ref="F183:Q184">F184</f>
        <v>254.9</v>
      </c>
      <c r="G183" s="68">
        <f t="shared" si="78"/>
        <v>242.1</v>
      </c>
      <c r="H183" s="68">
        <f t="shared" si="78"/>
        <v>12.8</v>
      </c>
      <c r="I183" s="68">
        <f t="shared" si="78"/>
        <v>0</v>
      </c>
      <c r="J183" s="68">
        <f t="shared" si="78"/>
        <v>269</v>
      </c>
      <c r="K183" s="68">
        <f t="shared" si="78"/>
        <v>255.5</v>
      </c>
      <c r="L183" s="68">
        <f t="shared" si="78"/>
        <v>13.5</v>
      </c>
      <c r="M183" s="68">
        <f t="shared" si="78"/>
        <v>0</v>
      </c>
      <c r="N183" s="68">
        <f t="shared" si="78"/>
        <v>269</v>
      </c>
      <c r="O183" s="68">
        <f t="shared" si="78"/>
        <v>255.5</v>
      </c>
      <c r="P183" s="68">
        <f t="shared" si="78"/>
        <v>13.5</v>
      </c>
      <c r="Q183" s="68">
        <f t="shared" si="78"/>
        <v>0</v>
      </c>
    </row>
    <row r="184" spans="1:17" ht="42" customHeight="1">
      <c r="A184" s="70" t="s">
        <v>301</v>
      </c>
      <c r="B184" s="74" t="s">
        <v>122</v>
      </c>
      <c r="C184" s="74" t="s">
        <v>144</v>
      </c>
      <c r="D184" s="83" t="s">
        <v>530</v>
      </c>
      <c r="E184" s="74"/>
      <c r="F184" s="68">
        <f t="shared" si="78"/>
        <v>254.9</v>
      </c>
      <c r="G184" s="68">
        <f t="shared" si="78"/>
        <v>242.1</v>
      </c>
      <c r="H184" s="68">
        <f t="shared" si="78"/>
        <v>12.8</v>
      </c>
      <c r="I184" s="68">
        <f t="shared" si="78"/>
        <v>0</v>
      </c>
      <c r="J184" s="68">
        <f t="shared" si="78"/>
        <v>269</v>
      </c>
      <c r="K184" s="68">
        <f t="shared" si="78"/>
        <v>255.5</v>
      </c>
      <c r="L184" s="68">
        <f t="shared" si="78"/>
        <v>13.5</v>
      </c>
      <c r="M184" s="68">
        <f t="shared" si="78"/>
        <v>0</v>
      </c>
      <c r="N184" s="68">
        <f t="shared" si="78"/>
        <v>269</v>
      </c>
      <c r="O184" s="68">
        <f t="shared" si="78"/>
        <v>255.5</v>
      </c>
      <c r="P184" s="68">
        <f t="shared" si="78"/>
        <v>13.5</v>
      </c>
      <c r="Q184" s="68">
        <f t="shared" si="78"/>
        <v>0</v>
      </c>
    </row>
    <row r="185" spans="1:17" ht="45.75" customHeight="1">
      <c r="A185" s="70" t="s">
        <v>92</v>
      </c>
      <c r="B185" s="74" t="s">
        <v>122</v>
      </c>
      <c r="C185" s="74" t="s">
        <v>144</v>
      </c>
      <c r="D185" s="83" t="s">
        <v>530</v>
      </c>
      <c r="E185" s="74" t="s">
        <v>176</v>
      </c>
      <c r="F185" s="68">
        <f>G185+H185+I185</f>
        <v>254.9</v>
      </c>
      <c r="G185" s="68">
        <v>242.1</v>
      </c>
      <c r="H185" s="68">
        <v>12.8</v>
      </c>
      <c r="I185" s="68"/>
      <c r="J185" s="68">
        <f>K185++L185+M185</f>
        <v>269</v>
      </c>
      <c r="K185" s="68">
        <v>255.5</v>
      </c>
      <c r="L185" s="68">
        <v>13.5</v>
      </c>
      <c r="M185" s="68"/>
      <c r="N185" s="68">
        <f>O185++P185+Q185</f>
        <v>269</v>
      </c>
      <c r="O185" s="68">
        <v>255.5</v>
      </c>
      <c r="P185" s="68">
        <v>13.5</v>
      </c>
      <c r="Q185" s="76"/>
    </row>
    <row r="186" spans="1:17" ht="48.75" customHeight="1">
      <c r="A186" s="70" t="s">
        <v>77</v>
      </c>
      <c r="B186" s="74" t="s">
        <v>122</v>
      </c>
      <c r="C186" s="74" t="s">
        <v>144</v>
      </c>
      <c r="D186" s="83" t="s">
        <v>62</v>
      </c>
      <c r="E186" s="74"/>
      <c r="F186" s="68">
        <f aca="true" t="shared" si="79" ref="F186:Q187">F187</f>
        <v>10</v>
      </c>
      <c r="G186" s="68">
        <f t="shared" si="79"/>
        <v>0</v>
      </c>
      <c r="H186" s="68">
        <f t="shared" si="79"/>
        <v>10</v>
      </c>
      <c r="I186" s="68">
        <f t="shared" si="79"/>
        <v>0</v>
      </c>
      <c r="J186" s="68">
        <f t="shared" si="79"/>
        <v>10</v>
      </c>
      <c r="K186" s="68">
        <f t="shared" si="79"/>
        <v>0</v>
      </c>
      <c r="L186" s="68">
        <f t="shared" si="79"/>
        <v>10</v>
      </c>
      <c r="M186" s="68">
        <f t="shared" si="79"/>
        <v>0</v>
      </c>
      <c r="N186" s="68">
        <f t="shared" si="79"/>
        <v>10</v>
      </c>
      <c r="O186" s="68">
        <f t="shared" si="79"/>
        <v>0</v>
      </c>
      <c r="P186" s="68">
        <f t="shared" si="79"/>
        <v>10</v>
      </c>
      <c r="Q186" s="68">
        <f t="shared" si="79"/>
        <v>0</v>
      </c>
    </row>
    <row r="187" spans="1:17" ht="33" customHeight="1">
      <c r="A187" s="70" t="s">
        <v>330</v>
      </c>
      <c r="B187" s="74" t="s">
        <v>122</v>
      </c>
      <c r="C187" s="74" t="s">
        <v>144</v>
      </c>
      <c r="D187" s="83" t="s">
        <v>531</v>
      </c>
      <c r="E187" s="74"/>
      <c r="F187" s="68">
        <f t="shared" si="79"/>
        <v>10</v>
      </c>
      <c r="G187" s="68">
        <f t="shared" si="79"/>
        <v>0</v>
      </c>
      <c r="H187" s="68">
        <f t="shared" si="79"/>
        <v>10</v>
      </c>
      <c r="I187" s="68">
        <f t="shared" si="79"/>
        <v>0</v>
      </c>
      <c r="J187" s="68">
        <f t="shared" si="79"/>
        <v>10</v>
      </c>
      <c r="K187" s="68">
        <f t="shared" si="79"/>
        <v>0</v>
      </c>
      <c r="L187" s="68">
        <f t="shared" si="79"/>
        <v>10</v>
      </c>
      <c r="M187" s="68">
        <f t="shared" si="79"/>
        <v>0</v>
      </c>
      <c r="N187" s="68">
        <f t="shared" si="79"/>
        <v>10</v>
      </c>
      <c r="O187" s="68">
        <f t="shared" si="79"/>
        <v>0</v>
      </c>
      <c r="P187" s="68">
        <f t="shared" si="79"/>
        <v>10</v>
      </c>
      <c r="Q187" s="68">
        <f t="shared" si="79"/>
        <v>0</v>
      </c>
    </row>
    <row r="188" spans="1:17" ht="24" customHeight="1">
      <c r="A188" s="70" t="s">
        <v>182</v>
      </c>
      <c r="B188" s="74" t="s">
        <v>122</v>
      </c>
      <c r="C188" s="74" t="s">
        <v>144</v>
      </c>
      <c r="D188" s="83" t="s">
        <v>531</v>
      </c>
      <c r="E188" s="74" t="s">
        <v>178</v>
      </c>
      <c r="F188" s="68">
        <f>G188+H188+I188</f>
        <v>10</v>
      </c>
      <c r="G188" s="68"/>
      <c r="H188" s="68">
        <v>10</v>
      </c>
      <c r="I188" s="68"/>
      <c r="J188" s="68">
        <f>K188+L188+M188</f>
        <v>10</v>
      </c>
      <c r="K188" s="68"/>
      <c r="L188" s="68">
        <v>10</v>
      </c>
      <c r="M188" s="68"/>
      <c r="N188" s="68">
        <f>O188+P188+Q188</f>
        <v>10</v>
      </c>
      <c r="O188" s="76"/>
      <c r="P188" s="76">
        <v>10</v>
      </c>
      <c r="Q188" s="76"/>
    </row>
    <row r="189" spans="1:17" ht="37.5" customHeight="1">
      <c r="A189" s="70" t="s">
        <v>533</v>
      </c>
      <c r="B189" s="74" t="s">
        <v>122</v>
      </c>
      <c r="C189" s="74" t="s">
        <v>144</v>
      </c>
      <c r="D189" s="83" t="s">
        <v>532</v>
      </c>
      <c r="E189" s="74"/>
      <c r="F189" s="68">
        <f aca="true" t="shared" si="80" ref="F189:Q190">F190</f>
        <v>4</v>
      </c>
      <c r="G189" s="68">
        <f t="shared" si="80"/>
        <v>0</v>
      </c>
      <c r="H189" s="68">
        <f t="shared" si="80"/>
        <v>4</v>
      </c>
      <c r="I189" s="68">
        <f t="shared" si="80"/>
        <v>0</v>
      </c>
      <c r="J189" s="68">
        <f t="shared" si="80"/>
        <v>4</v>
      </c>
      <c r="K189" s="68">
        <f t="shared" si="80"/>
        <v>0</v>
      </c>
      <c r="L189" s="68">
        <f t="shared" si="80"/>
        <v>4</v>
      </c>
      <c r="M189" s="68">
        <f t="shared" si="80"/>
        <v>0</v>
      </c>
      <c r="N189" s="68">
        <f t="shared" si="80"/>
        <v>4</v>
      </c>
      <c r="O189" s="68">
        <f t="shared" si="80"/>
        <v>0</v>
      </c>
      <c r="P189" s="68">
        <f t="shared" si="80"/>
        <v>4</v>
      </c>
      <c r="Q189" s="68">
        <f t="shared" si="80"/>
        <v>0</v>
      </c>
    </row>
    <row r="190" spans="1:17" ht="30" customHeight="1">
      <c r="A190" s="70" t="s">
        <v>330</v>
      </c>
      <c r="B190" s="74" t="s">
        <v>122</v>
      </c>
      <c r="C190" s="74" t="s">
        <v>144</v>
      </c>
      <c r="D190" s="83" t="s">
        <v>534</v>
      </c>
      <c r="E190" s="74"/>
      <c r="F190" s="68">
        <f t="shared" si="80"/>
        <v>4</v>
      </c>
      <c r="G190" s="68">
        <f t="shared" si="80"/>
        <v>0</v>
      </c>
      <c r="H190" s="68">
        <f t="shared" si="80"/>
        <v>4</v>
      </c>
      <c r="I190" s="68">
        <f t="shared" si="80"/>
        <v>0</v>
      </c>
      <c r="J190" s="68">
        <f t="shared" si="80"/>
        <v>4</v>
      </c>
      <c r="K190" s="68">
        <f t="shared" si="80"/>
        <v>0</v>
      </c>
      <c r="L190" s="68">
        <f t="shared" si="80"/>
        <v>4</v>
      </c>
      <c r="M190" s="68">
        <f t="shared" si="80"/>
        <v>0</v>
      </c>
      <c r="N190" s="68">
        <f t="shared" si="80"/>
        <v>4</v>
      </c>
      <c r="O190" s="68">
        <f t="shared" si="80"/>
        <v>0</v>
      </c>
      <c r="P190" s="68">
        <f t="shared" si="80"/>
        <v>4</v>
      </c>
      <c r="Q190" s="68">
        <f t="shared" si="80"/>
        <v>0</v>
      </c>
    </row>
    <row r="191" spans="1:17" ht="41.25" customHeight="1">
      <c r="A191" s="70" t="s">
        <v>92</v>
      </c>
      <c r="B191" s="74" t="s">
        <v>122</v>
      </c>
      <c r="C191" s="74" t="s">
        <v>144</v>
      </c>
      <c r="D191" s="83" t="s">
        <v>534</v>
      </c>
      <c r="E191" s="74" t="s">
        <v>176</v>
      </c>
      <c r="F191" s="68">
        <f>G191+H191+I191</f>
        <v>4</v>
      </c>
      <c r="G191" s="68"/>
      <c r="H191" s="68">
        <v>4</v>
      </c>
      <c r="I191" s="68"/>
      <c r="J191" s="68">
        <f>K191+L191+M191</f>
        <v>4</v>
      </c>
      <c r="K191" s="68"/>
      <c r="L191" s="68">
        <v>4</v>
      </c>
      <c r="M191" s="68"/>
      <c r="N191" s="68">
        <f>O191+P191+Q191</f>
        <v>4</v>
      </c>
      <c r="O191" s="76"/>
      <c r="P191" s="76">
        <v>4</v>
      </c>
      <c r="Q191" s="76"/>
    </row>
    <row r="192" spans="1:17" ht="82.5" customHeight="1">
      <c r="A192" s="124" t="s">
        <v>591</v>
      </c>
      <c r="B192" s="74" t="s">
        <v>122</v>
      </c>
      <c r="C192" s="74" t="s">
        <v>144</v>
      </c>
      <c r="D192" s="83" t="s">
        <v>586</v>
      </c>
      <c r="E192" s="74"/>
      <c r="F192" s="68">
        <f aca="true" t="shared" si="81" ref="F192:Q193">F193</f>
        <v>4</v>
      </c>
      <c r="G192" s="68">
        <f t="shared" si="81"/>
        <v>0</v>
      </c>
      <c r="H192" s="68">
        <f t="shared" si="81"/>
        <v>4</v>
      </c>
      <c r="I192" s="68">
        <f t="shared" si="81"/>
        <v>0</v>
      </c>
      <c r="J192" s="68">
        <f t="shared" si="81"/>
        <v>4</v>
      </c>
      <c r="K192" s="68">
        <f t="shared" si="81"/>
        <v>0</v>
      </c>
      <c r="L192" s="68">
        <f t="shared" si="81"/>
        <v>4</v>
      </c>
      <c r="M192" s="68">
        <f t="shared" si="81"/>
        <v>0</v>
      </c>
      <c r="N192" s="68">
        <f t="shared" si="81"/>
        <v>4</v>
      </c>
      <c r="O192" s="68">
        <f t="shared" si="81"/>
        <v>0</v>
      </c>
      <c r="P192" s="68">
        <f t="shared" si="81"/>
        <v>4</v>
      </c>
      <c r="Q192" s="68">
        <f t="shared" si="81"/>
        <v>0</v>
      </c>
    </row>
    <row r="193" spans="1:17" ht="37.5">
      <c r="A193" s="70" t="s">
        <v>330</v>
      </c>
      <c r="B193" s="74" t="s">
        <v>122</v>
      </c>
      <c r="C193" s="74" t="s">
        <v>144</v>
      </c>
      <c r="D193" s="83" t="s">
        <v>587</v>
      </c>
      <c r="E193" s="74"/>
      <c r="F193" s="68">
        <f t="shared" si="81"/>
        <v>4</v>
      </c>
      <c r="G193" s="68">
        <f t="shared" si="81"/>
        <v>0</v>
      </c>
      <c r="H193" s="68">
        <f t="shared" si="81"/>
        <v>4</v>
      </c>
      <c r="I193" s="68">
        <f t="shared" si="81"/>
        <v>0</v>
      </c>
      <c r="J193" s="68">
        <f t="shared" si="81"/>
        <v>4</v>
      </c>
      <c r="K193" s="68">
        <f t="shared" si="81"/>
        <v>0</v>
      </c>
      <c r="L193" s="68">
        <f t="shared" si="81"/>
        <v>4</v>
      </c>
      <c r="M193" s="68">
        <f t="shared" si="81"/>
        <v>0</v>
      </c>
      <c r="N193" s="68">
        <f t="shared" si="81"/>
        <v>4</v>
      </c>
      <c r="O193" s="68">
        <f t="shared" si="81"/>
        <v>0</v>
      </c>
      <c r="P193" s="68">
        <f t="shared" si="81"/>
        <v>4</v>
      </c>
      <c r="Q193" s="68">
        <f t="shared" si="81"/>
        <v>0</v>
      </c>
    </row>
    <row r="194" spans="1:17" ht="18.75">
      <c r="A194" s="70" t="s">
        <v>174</v>
      </c>
      <c r="B194" s="74" t="s">
        <v>122</v>
      </c>
      <c r="C194" s="74" t="s">
        <v>144</v>
      </c>
      <c r="D194" s="83" t="s">
        <v>587</v>
      </c>
      <c r="E194" s="74" t="s">
        <v>175</v>
      </c>
      <c r="F194" s="68">
        <f>G194+H193+I194</f>
        <v>4</v>
      </c>
      <c r="G194" s="68"/>
      <c r="H194" s="68">
        <v>4</v>
      </c>
      <c r="I194" s="68"/>
      <c r="J194" s="68">
        <f>K194+L193+M194</f>
        <v>4</v>
      </c>
      <c r="K194" s="68"/>
      <c r="L194" s="68">
        <v>4</v>
      </c>
      <c r="M194" s="68"/>
      <c r="N194" s="68">
        <f>O194+P193+Q194</f>
        <v>4</v>
      </c>
      <c r="O194" s="76"/>
      <c r="P194" s="76">
        <v>4</v>
      </c>
      <c r="Q194" s="76"/>
    </row>
    <row r="195" spans="1:17" ht="18.75">
      <c r="A195" s="69" t="s">
        <v>126</v>
      </c>
      <c r="B195" s="75" t="s">
        <v>120</v>
      </c>
      <c r="C195" s="75" t="s">
        <v>395</v>
      </c>
      <c r="D195" s="75"/>
      <c r="E195" s="75"/>
      <c r="F195" s="71">
        <f>F196+F203+F209+F223</f>
        <v>31985.500000000004</v>
      </c>
      <c r="G195" s="71">
        <f aca="true" t="shared" si="82" ref="G195:Q195">G196+G203+G209+G223</f>
        <v>17356.5</v>
      </c>
      <c r="H195" s="71">
        <f t="shared" si="82"/>
        <v>14629</v>
      </c>
      <c r="I195" s="71">
        <f t="shared" si="82"/>
        <v>0</v>
      </c>
      <c r="J195" s="71">
        <f t="shared" si="82"/>
        <v>30814.2</v>
      </c>
      <c r="K195" s="71">
        <f t="shared" si="82"/>
        <v>15902.199999999999</v>
      </c>
      <c r="L195" s="71">
        <f t="shared" si="82"/>
        <v>14912</v>
      </c>
      <c r="M195" s="71">
        <f t="shared" si="82"/>
        <v>0</v>
      </c>
      <c r="N195" s="71">
        <f t="shared" si="82"/>
        <v>31410.2</v>
      </c>
      <c r="O195" s="68">
        <f t="shared" si="82"/>
        <v>15928.199999999999</v>
      </c>
      <c r="P195" s="68">
        <f t="shared" si="82"/>
        <v>15482</v>
      </c>
      <c r="Q195" s="68">
        <f t="shared" si="82"/>
        <v>0</v>
      </c>
    </row>
    <row r="196" spans="1:17" ht="27.75" customHeight="1">
      <c r="A196" s="136" t="s">
        <v>688</v>
      </c>
      <c r="B196" s="75" t="s">
        <v>120</v>
      </c>
      <c r="C196" s="75" t="s">
        <v>119</v>
      </c>
      <c r="D196" s="75"/>
      <c r="E196" s="75"/>
      <c r="F196" s="71">
        <f aca="true" t="shared" si="83" ref="F196:Q199">F197</f>
        <v>500</v>
      </c>
      <c r="G196" s="71">
        <f t="shared" si="83"/>
        <v>500</v>
      </c>
      <c r="H196" s="71">
        <f t="shared" si="83"/>
        <v>0</v>
      </c>
      <c r="I196" s="71">
        <f t="shared" si="83"/>
        <v>0</v>
      </c>
      <c r="J196" s="71">
        <f t="shared" si="83"/>
        <v>0</v>
      </c>
      <c r="K196" s="71">
        <f t="shared" si="83"/>
        <v>0</v>
      </c>
      <c r="L196" s="71">
        <f t="shared" si="83"/>
        <v>0</v>
      </c>
      <c r="M196" s="71">
        <f t="shared" si="83"/>
        <v>0</v>
      </c>
      <c r="N196" s="71">
        <f t="shared" si="83"/>
        <v>0</v>
      </c>
      <c r="O196" s="68">
        <f t="shared" si="83"/>
        <v>0</v>
      </c>
      <c r="P196" s="68">
        <f t="shared" si="83"/>
        <v>0</v>
      </c>
      <c r="Q196" s="68">
        <f t="shared" si="83"/>
        <v>0</v>
      </c>
    </row>
    <row r="197" spans="1:17" ht="45" customHeight="1">
      <c r="A197" s="70" t="s">
        <v>513</v>
      </c>
      <c r="B197" s="74" t="s">
        <v>120</v>
      </c>
      <c r="C197" s="74" t="s">
        <v>119</v>
      </c>
      <c r="D197" s="74" t="s">
        <v>9</v>
      </c>
      <c r="E197" s="74"/>
      <c r="F197" s="68">
        <f t="shared" si="83"/>
        <v>500</v>
      </c>
      <c r="G197" s="68">
        <f t="shared" si="83"/>
        <v>500</v>
      </c>
      <c r="H197" s="68">
        <f t="shared" si="83"/>
        <v>0</v>
      </c>
      <c r="I197" s="68">
        <f t="shared" si="83"/>
        <v>0</v>
      </c>
      <c r="J197" s="68">
        <f t="shared" si="83"/>
        <v>0</v>
      </c>
      <c r="K197" s="68">
        <f t="shared" si="83"/>
        <v>0</v>
      </c>
      <c r="L197" s="68">
        <f t="shared" si="83"/>
        <v>0</v>
      </c>
      <c r="M197" s="68">
        <f t="shared" si="83"/>
        <v>0</v>
      </c>
      <c r="N197" s="68">
        <f t="shared" si="83"/>
        <v>0</v>
      </c>
      <c r="O197" s="68">
        <f t="shared" si="83"/>
        <v>0</v>
      </c>
      <c r="P197" s="68">
        <f t="shared" si="83"/>
        <v>0</v>
      </c>
      <c r="Q197" s="68">
        <f t="shared" si="83"/>
        <v>0</v>
      </c>
    </row>
    <row r="198" spans="1:17" ht="45" customHeight="1">
      <c r="A198" s="70" t="s">
        <v>40</v>
      </c>
      <c r="B198" s="74" t="s">
        <v>120</v>
      </c>
      <c r="C198" s="74" t="s">
        <v>119</v>
      </c>
      <c r="D198" s="74" t="s">
        <v>41</v>
      </c>
      <c r="E198" s="74"/>
      <c r="F198" s="68">
        <f t="shared" si="83"/>
        <v>500</v>
      </c>
      <c r="G198" s="68">
        <f t="shared" si="83"/>
        <v>500</v>
      </c>
      <c r="H198" s="68">
        <f t="shared" si="83"/>
        <v>0</v>
      </c>
      <c r="I198" s="68">
        <f t="shared" si="83"/>
        <v>0</v>
      </c>
      <c r="J198" s="68">
        <f t="shared" si="83"/>
        <v>0</v>
      </c>
      <c r="K198" s="68">
        <f t="shared" si="83"/>
        <v>0</v>
      </c>
      <c r="L198" s="68">
        <f t="shared" si="83"/>
        <v>0</v>
      </c>
      <c r="M198" s="68">
        <f t="shared" si="83"/>
        <v>0</v>
      </c>
      <c r="N198" s="68">
        <f t="shared" si="83"/>
        <v>0</v>
      </c>
      <c r="O198" s="68">
        <f t="shared" si="83"/>
        <v>0</v>
      </c>
      <c r="P198" s="68">
        <f t="shared" si="83"/>
        <v>0</v>
      </c>
      <c r="Q198" s="68">
        <f t="shared" si="83"/>
        <v>0</v>
      </c>
    </row>
    <row r="199" spans="1:17" ht="36.75" customHeight="1">
      <c r="A199" s="70" t="s">
        <v>691</v>
      </c>
      <c r="B199" s="74" t="s">
        <v>120</v>
      </c>
      <c r="C199" s="74" t="s">
        <v>119</v>
      </c>
      <c r="D199" s="74" t="s">
        <v>44</v>
      </c>
      <c r="E199" s="74"/>
      <c r="F199" s="68">
        <f t="shared" si="83"/>
        <v>500</v>
      </c>
      <c r="G199" s="68">
        <f t="shared" si="83"/>
        <v>500</v>
      </c>
      <c r="H199" s="68">
        <f t="shared" si="83"/>
        <v>0</v>
      </c>
      <c r="I199" s="68">
        <f t="shared" si="83"/>
        <v>0</v>
      </c>
      <c r="J199" s="68">
        <f t="shared" si="83"/>
        <v>0</v>
      </c>
      <c r="K199" s="68">
        <f t="shared" si="83"/>
        <v>0</v>
      </c>
      <c r="L199" s="68">
        <f t="shared" si="83"/>
        <v>0</v>
      </c>
      <c r="M199" s="68">
        <f t="shared" si="83"/>
        <v>0</v>
      </c>
      <c r="N199" s="68">
        <f t="shared" si="83"/>
        <v>0</v>
      </c>
      <c r="O199" s="68">
        <f t="shared" si="83"/>
        <v>0</v>
      </c>
      <c r="P199" s="68">
        <f t="shared" si="83"/>
        <v>0</v>
      </c>
      <c r="Q199" s="68">
        <f t="shared" si="83"/>
        <v>0</v>
      </c>
    </row>
    <row r="200" spans="1:17" ht="64.5" customHeight="1">
      <c r="A200" s="70" t="s">
        <v>689</v>
      </c>
      <c r="B200" s="74" t="s">
        <v>120</v>
      </c>
      <c r="C200" s="74" t="s">
        <v>119</v>
      </c>
      <c r="D200" s="74" t="s">
        <v>690</v>
      </c>
      <c r="E200" s="74"/>
      <c r="F200" s="68">
        <f>F201+F202</f>
        <v>500</v>
      </c>
      <c r="G200" s="68">
        <f aca="true" t="shared" si="84" ref="G200:Q200">G201+G202</f>
        <v>500</v>
      </c>
      <c r="H200" s="68">
        <f t="shared" si="84"/>
        <v>0</v>
      </c>
      <c r="I200" s="68">
        <f t="shared" si="84"/>
        <v>0</v>
      </c>
      <c r="J200" s="68">
        <f t="shared" si="84"/>
        <v>0</v>
      </c>
      <c r="K200" s="68">
        <f t="shared" si="84"/>
        <v>0</v>
      </c>
      <c r="L200" s="68">
        <f t="shared" si="84"/>
        <v>0</v>
      </c>
      <c r="M200" s="68">
        <f t="shared" si="84"/>
        <v>0</v>
      </c>
      <c r="N200" s="68">
        <f t="shared" si="84"/>
        <v>0</v>
      </c>
      <c r="O200" s="68">
        <f t="shared" si="84"/>
        <v>0</v>
      </c>
      <c r="P200" s="68">
        <f t="shared" si="84"/>
        <v>0</v>
      </c>
      <c r="Q200" s="68">
        <f t="shared" si="84"/>
        <v>0</v>
      </c>
    </row>
    <row r="201" spans="1:17" ht="48" customHeight="1">
      <c r="A201" s="70" t="s">
        <v>92</v>
      </c>
      <c r="B201" s="74" t="s">
        <v>120</v>
      </c>
      <c r="C201" s="74" t="s">
        <v>119</v>
      </c>
      <c r="D201" s="74" t="s">
        <v>690</v>
      </c>
      <c r="E201" s="74" t="s">
        <v>176</v>
      </c>
      <c r="F201" s="68">
        <f>G201+H201+I201</f>
        <v>250</v>
      </c>
      <c r="G201" s="68">
        <v>250</v>
      </c>
      <c r="H201" s="71"/>
      <c r="I201" s="71"/>
      <c r="J201" s="68">
        <f>K201+L201+M201</f>
        <v>0</v>
      </c>
      <c r="K201" s="71"/>
      <c r="L201" s="71"/>
      <c r="M201" s="71"/>
      <c r="N201" s="68">
        <f>O201+P201+Q201</f>
        <v>0</v>
      </c>
      <c r="O201" s="71"/>
      <c r="P201" s="71"/>
      <c r="Q201" s="71"/>
    </row>
    <row r="202" spans="1:17" ht="18.75">
      <c r="A202" s="70" t="s">
        <v>188</v>
      </c>
      <c r="B202" s="74" t="s">
        <v>120</v>
      </c>
      <c r="C202" s="74" t="s">
        <v>119</v>
      </c>
      <c r="D202" s="74" t="s">
        <v>690</v>
      </c>
      <c r="E202" s="74" t="s">
        <v>187</v>
      </c>
      <c r="F202" s="68">
        <f>G202+H202+I202</f>
        <v>250</v>
      </c>
      <c r="G202" s="68">
        <v>250</v>
      </c>
      <c r="H202" s="68"/>
      <c r="I202" s="68"/>
      <c r="J202" s="68"/>
      <c r="K202" s="68"/>
      <c r="L202" s="68"/>
      <c r="M202" s="68"/>
      <c r="N202" s="68"/>
      <c r="O202" s="68"/>
      <c r="P202" s="68"/>
      <c r="Q202" s="68"/>
    </row>
    <row r="203" spans="1:17" ht="18.75">
      <c r="A203" s="69" t="s">
        <v>577</v>
      </c>
      <c r="B203" s="75" t="s">
        <v>120</v>
      </c>
      <c r="C203" s="75" t="s">
        <v>132</v>
      </c>
      <c r="D203" s="75"/>
      <c r="E203" s="75"/>
      <c r="F203" s="71">
        <f aca="true" t="shared" si="85" ref="F203:Q207">F204</f>
        <v>2723.7</v>
      </c>
      <c r="G203" s="71">
        <f t="shared" si="85"/>
        <v>2642</v>
      </c>
      <c r="H203" s="71">
        <f t="shared" si="85"/>
        <v>81.7</v>
      </c>
      <c r="I203" s="71">
        <f t="shared" si="85"/>
        <v>0</v>
      </c>
      <c r="J203" s="71">
        <f t="shared" si="85"/>
        <v>2723.7</v>
      </c>
      <c r="K203" s="71">
        <f t="shared" si="85"/>
        <v>2642</v>
      </c>
      <c r="L203" s="71">
        <f t="shared" si="85"/>
        <v>81.7</v>
      </c>
      <c r="M203" s="71">
        <f t="shared" si="85"/>
        <v>0</v>
      </c>
      <c r="N203" s="71">
        <f t="shared" si="85"/>
        <v>2723.7</v>
      </c>
      <c r="O203" s="68">
        <f t="shared" si="85"/>
        <v>2642</v>
      </c>
      <c r="P203" s="68">
        <f t="shared" si="85"/>
        <v>81.7</v>
      </c>
      <c r="Q203" s="68">
        <f t="shared" si="85"/>
        <v>0</v>
      </c>
    </row>
    <row r="204" spans="1:17" ht="40.5" customHeight="1">
      <c r="A204" s="119" t="s">
        <v>493</v>
      </c>
      <c r="B204" s="74" t="s">
        <v>120</v>
      </c>
      <c r="C204" s="74" t="s">
        <v>132</v>
      </c>
      <c r="D204" s="100" t="s">
        <v>244</v>
      </c>
      <c r="E204" s="75"/>
      <c r="F204" s="68">
        <f t="shared" si="85"/>
        <v>2723.7</v>
      </c>
      <c r="G204" s="68">
        <f t="shared" si="85"/>
        <v>2642</v>
      </c>
      <c r="H204" s="68">
        <f t="shared" si="85"/>
        <v>81.7</v>
      </c>
      <c r="I204" s="68">
        <f t="shared" si="85"/>
        <v>0</v>
      </c>
      <c r="J204" s="68">
        <f t="shared" si="85"/>
        <v>2723.7</v>
      </c>
      <c r="K204" s="68">
        <f t="shared" si="85"/>
        <v>2642</v>
      </c>
      <c r="L204" s="68">
        <f t="shared" si="85"/>
        <v>81.7</v>
      </c>
      <c r="M204" s="68">
        <f t="shared" si="85"/>
        <v>0</v>
      </c>
      <c r="N204" s="68">
        <f t="shared" si="85"/>
        <v>2723.7</v>
      </c>
      <c r="O204" s="68">
        <f t="shared" si="85"/>
        <v>2642</v>
      </c>
      <c r="P204" s="68">
        <f t="shared" si="85"/>
        <v>81.7</v>
      </c>
      <c r="Q204" s="68">
        <f t="shared" si="85"/>
        <v>0</v>
      </c>
    </row>
    <row r="205" spans="1:17" ht="39.75" customHeight="1">
      <c r="A205" s="125" t="s">
        <v>592</v>
      </c>
      <c r="B205" s="74" t="s">
        <v>120</v>
      </c>
      <c r="C205" s="74" t="s">
        <v>132</v>
      </c>
      <c r="D205" s="100" t="s">
        <v>579</v>
      </c>
      <c r="E205" s="75"/>
      <c r="F205" s="68">
        <f t="shared" si="85"/>
        <v>2723.7</v>
      </c>
      <c r="G205" s="68">
        <f t="shared" si="85"/>
        <v>2642</v>
      </c>
      <c r="H205" s="68">
        <f t="shared" si="85"/>
        <v>81.7</v>
      </c>
      <c r="I205" s="68">
        <f t="shared" si="85"/>
        <v>0</v>
      </c>
      <c r="J205" s="68">
        <f t="shared" si="85"/>
        <v>2723.7</v>
      </c>
      <c r="K205" s="68">
        <f t="shared" si="85"/>
        <v>2642</v>
      </c>
      <c r="L205" s="68">
        <f t="shared" si="85"/>
        <v>81.7</v>
      </c>
      <c r="M205" s="68">
        <f t="shared" si="85"/>
        <v>0</v>
      </c>
      <c r="N205" s="68">
        <f t="shared" si="85"/>
        <v>2723.7</v>
      </c>
      <c r="O205" s="68">
        <f t="shared" si="85"/>
        <v>2642</v>
      </c>
      <c r="P205" s="68">
        <f t="shared" si="85"/>
        <v>81.7</v>
      </c>
      <c r="Q205" s="68">
        <f t="shared" si="85"/>
        <v>0</v>
      </c>
    </row>
    <row r="206" spans="1:17" ht="43.5" customHeight="1">
      <c r="A206" s="125" t="s">
        <v>580</v>
      </c>
      <c r="B206" s="74" t="s">
        <v>120</v>
      </c>
      <c r="C206" s="101" t="s">
        <v>132</v>
      </c>
      <c r="D206" s="102" t="s">
        <v>581</v>
      </c>
      <c r="E206" s="75"/>
      <c r="F206" s="68">
        <f t="shared" si="85"/>
        <v>2723.7</v>
      </c>
      <c r="G206" s="68">
        <f t="shared" si="85"/>
        <v>2642</v>
      </c>
      <c r="H206" s="68">
        <f t="shared" si="85"/>
        <v>81.7</v>
      </c>
      <c r="I206" s="68">
        <f t="shared" si="85"/>
        <v>0</v>
      </c>
      <c r="J206" s="68">
        <f t="shared" si="85"/>
        <v>2723.7</v>
      </c>
      <c r="K206" s="68">
        <f t="shared" si="85"/>
        <v>2642</v>
      </c>
      <c r="L206" s="68">
        <f t="shared" si="85"/>
        <v>81.7</v>
      </c>
      <c r="M206" s="68">
        <f t="shared" si="85"/>
        <v>0</v>
      </c>
      <c r="N206" s="68">
        <f t="shared" si="85"/>
        <v>2723.7</v>
      </c>
      <c r="O206" s="68">
        <f t="shared" si="85"/>
        <v>2642</v>
      </c>
      <c r="P206" s="68">
        <f t="shared" si="85"/>
        <v>81.7</v>
      </c>
      <c r="Q206" s="68">
        <f t="shared" si="85"/>
        <v>0</v>
      </c>
    </row>
    <row r="207" spans="1:17" ht="57.75" customHeight="1">
      <c r="A207" s="125" t="s">
        <v>582</v>
      </c>
      <c r="B207" s="74" t="s">
        <v>120</v>
      </c>
      <c r="C207" s="74" t="s">
        <v>132</v>
      </c>
      <c r="D207" s="103" t="s">
        <v>583</v>
      </c>
      <c r="E207" s="75"/>
      <c r="F207" s="68">
        <f t="shared" si="85"/>
        <v>2723.7</v>
      </c>
      <c r="G207" s="68">
        <f t="shared" si="85"/>
        <v>2642</v>
      </c>
      <c r="H207" s="68">
        <f t="shared" si="85"/>
        <v>81.7</v>
      </c>
      <c r="I207" s="68">
        <f t="shared" si="85"/>
        <v>0</v>
      </c>
      <c r="J207" s="68">
        <f t="shared" si="85"/>
        <v>2723.7</v>
      </c>
      <c r="K207" s="68">
        <f t="shared" si="85"/>
        <v>2642</v>
      </c>
      <c r="L207" s="68">
        <f t="shared" si="85"/>
        <v>81.7</v>
      </c>
      <c r="M207" s="68">
        <f t="shared" si="85"/>
        <v>0</v>
      </c>
      <c r="N207" s="68">
        <f t="shared" si="85"/>
        <v>2723.7</v>
      </c>
      <c r="O207" s="68">
        <f t="shared" si="85"/>
        <v>2642</v>
      </c>
      <c r="P207" s="68">
        <f t="shared" si="85"/>
        <v>81.7</v>
      </c>
      <c r="Q207" s="68">
        <f t="shared" si="85"/>
        <v>0</v>
      </c>
    </row>
    <row r="208" spans="1:17" ht="37.5">
      <c r="A208" s="70" t="s">
        <v>92</v>
      </c>
      <c r="B208" s="74" t="s">
        <v>120</v>
      </c>
      <c r="C208" s="74" t="s">
        <v>132</v>
      </c>
      <c r="D208" s="103" t="s">
        <v>583</v>
      </c>
      <c r="E208" s="74" t="s">
        <v>176</v>
      </c>
      <c r="F208" s="68">
        <f>G208+H208+I208</f>
        <v>2723.7</v>
      </c>
      <c r="G208" s="68">
        <v>2642</v>
      </c>
      <c r="H208" s="68">
        <v>81.7</v>
      </c>
      <c r="I208" s="71"/>
      <c r="J208" s="68">
        <f>K208+L208+M208</f>
        <v>2723.7</v>
      </c>
      <c r="K208" s="68">
        <v>2642</v>
      </c>
      <c r="L208" s="68">
        <v>81.7</v>
      </c>
      <c r="M208" s="71"/>
      <c r="N208" s="68">
        <f>O208+P208+Q208</f>
        <v>2723.7</v>
      </c>
      <c r="O208" s="68">
        <v>2642</v>
      </c>
      <c r="P208" s="68">
        <v>81.7</v>
      </c>
      <c r="Q208" s="68"/>
    </row>
    <row r="209" spans="1:17" ht="24" customHeight="1">
      <c r="A209" s="69" t="s">
        <v>157</v>
      </c>
      <c r="B209" s="75" t="s">
        <v>120</v>
      </c>
      <c r="C209" s="75" t="s">
        <v>124</v>
      </c>
      <c r="D209" s="75"/>
      <c r="E209" s="75"/>
      <c r="F209" s="71">
        <f aca="true" t="shared" si="86" ref="F209:Q209">F210</f>
        <v>26052.4</v>
      </c>
      <c r="G209" s="71">
        <f t="shared" si="86"/>
        <v>12141.4</v>
      </c>
      <c r="H209" s="71">
        <f t="shared" si="86"/>
        <v>13911</v>
      </c>
      <c r="I209" s="71">
        <f t="shared" si="86"/>
        <v>0</v>
      </c>
      <c r="J209" s="71">
        <f t="shared" si="86"/>
        <v>26830.4</v>
      </c>
      <c r="K209" s="71">
        <f t="shared" si="86"/>
        <v>12141.4</v>
      </c>
      <c r="L209" s="71">
        <f t="shared" si="86"/>
        <v>14689</v>
      </c>
      <c r="M209" s="71">
        <f t="shared" si="86"/>
        <v>0</v>
      </c>
      <c r="N209" s="71">
        <f t="shared" si="86"/>
        <v>27400.4</v>
      </c>
      <c r="O209" s="68">
        <f t="shared" si="86"/>
        <v>12141.4</v>
      </c>
      <c r="P209" s="68">
        <f t="shared" si="86"/>
        <v>15259</v>
      </c>
      <c r="Q209" s="68">
        <f t="shared" si="86"/>
        <v>0</v>
      </c>
    </row>
    <row r="210" spans="1:17" ht="67.5" customHeight="1">
      <c r="A210" s="70" t="s">
        <v>472</v>
      </c>
      <c r="B210" s="74" t="s">
        <v>120</v>
      </c>
      <c r="C210" s="74" t="s">
        <v>124</v>
      </c>
      <c r="D210" s="74" t="s">
        <v>112</v>
      </c>
      <c r="E210" s="74"/>
      <c r="F210" s="68">
        <f aca="true" t="shared" si="87" ref="F210:Q210">F211+F215</f>
        <v>26052.4</v>
      </c>
      <c r="G210" s="68">
        <f t="shared" si="87"/>
        <v>12141.4</v>
      </c>
      <c r="H210" s="68">
        <f t="shared" si="87"/>
        <v>13911</v>
      </c>
      <c r="I210" s="68">
        <f t="shared" si="87"/>
        <v>0</v>
      </c>
      <c r="J210" s="68">
        <f t="shared" si="87"/>
        <v>26830.4</v>
      </c>
      <c r="K210" s="68">
        <f t="shared" si="87"/>
        <v>12141.4</v>
      </c>
      <c r="L210" s="68">
        <f t="shared" si="87"/>
        <v>14689</v>
      </c>
      <c r="M210" s="68">
        <f t="shared" si="87"/>
        <v>0</v>
      </c>
      <c r="N210" s="68">
        <f t="shared" si="87"/>
        <v>27400.4</v>
      </c>
      <c r="O210" s="68">
        <f t="shared" si="87"/>
        <v>12141.4</v>
      </c>
      <c r="P210" s="68">
        <f t="shared" si="87"/>
        <v>15259</v>
      </c>
      <c r="Q210" s="68">
        <f t="shared" si="87"/>
        <v>0</v>
      </c>
    </row>
    <row r="211" spans="1:17" ht="40.5" customHeight="1">
      <c r="A211" s="70" t="s">
        <v>22</v>
      </c>
      <c r="B211" s="74" t="s">
        <v>120</v>
      </c>
      <c r="C211" s="74" t="s">
        <v>124</v>
      </c>
      <c r="D211" s="74" t="s">
        <v>113</v>
      </c>
      <c r="E211" s="74"/>
      <c r="F211" s="68">
        <f aca="true" t="shared" si="88" ref="F211:Q211">F212</f>
        <v>8359.4</v>
      </c>
      <c r="G211" s="68">
        <f t="shared" si="88"/>
        <v>0</v>
      </c>
      <c r="H211" s="68">
        <f t="shared" si="88"/>
        <v>8359.4</v>
      </c>
      <c r="I211" s="68">
        <f t="shared" si="88"/>
        <v>0</v>
      </c>
      <c r="J211" s="68">
        <f t="shared" si="88"/>
        <v>8821</v>
      </c>
      <c r="K211" s="68">
        <f t="shared" si="88"/>
        <v>0</v>
      </c>
      <c r="L211" s="68">
        <f t="shared" si="88"/>
        <v>8821</v>
      </c>
      <c r="M211" s="68">
        <f t="shared" si="88"/>
        <v>0</v>
      </c>
      <c r="N211" s="68">
        <f t="shared" si="88"/>
        <v>9321</v>
      </c>
      <c r="O211" s="68">
        <f t="shared" si="88"/>
        <v>0</v>
      </c>
      <c r="P211" s="68">
        <f t="shared" si="88"/>
        <v>9321</v>
      </c>
      <c r="Q211" s="68">
        <f t="shared" si="88"/>
        <v>0</v>
      </c>
    </row>
    <row r="212" spans="1:17" ht="24.75" customHeight="1">
      <c r="A212" s="70" t="s">
        <v>344</v>
      </c>
      <c r="B212" s="74" t="s">
        <v>120</v>
      </c>
      <c r="C212" s="74" t="s">
        <v>124</v>
      </c>
      <c r="D212" s="74" t="s">
        <v>114</v>
      </c>
      <c r="E212" s="74"/>
      <c r="F212" s="68">
        <f aca="true" t="shared" si="89" ref="F212:Q212">F213+F214</f>
        <v>8359.4</v>
      </c>
      <c r="G212" s="68">
        <f t="shared" si="89"/>
        <v>0</v>
      </c>
      <c r="H212" s="68">
        <f t="shared" si="89"/>
        <v>8359.4</v>
      </c>
      <c r="I212" s="68">
        <f t="shared" si="89"/>
        <v>0</v>
      </c>
      <c r="J212" s="68">
        <f t="shared" si="89"/>
        <v>8821</v>
      </c>
      <c r="K212" s="68">
        <f t="shared" si="89"/>
        <v>0</v>
      </c>
      <c r="L212" s="68">
        <f t="shared" si="89"/>
        <v>8821</v>
      </c>
      <c r="M212" s="68">
        <f t="shared" si="89"/>
        <v>0</v>
      </c>
      <c r="N212" s="68">
        <f t="shared" si="89"/>
        <v>9321</v>
      </c>
      <c r="O212" s="68">
        <f t="shared" si="89"/>
        <v>0</v>
      </c>
      <c r="P212" s="68">
        <f t="shared" si="89"/>
        <v>9321</v>
      </c>
      <c r="Q212" s="68">
        <f t="shared" si="89"/>
        <v>0</v>
      </c>
    </row>
    <row r="213" spans="1:17" ht="40.5" customHeight="1">
      <c r="A213" s="70" t="s">
        <v>92</v>
      </c>
      <c r="B213" s="74" t="s">
        <v>120</v>
      </c>
      <c r="C213" s="74" t="s">
        <v>124</v>
      </c>
      <c r="D213" s="74" t="s">
        <v>114</v>
      </c>
      <c r="E213" s="74" t="s">
        <v>176</v>
      </c>
      <c r="F213" s="68">
        <f>G213+H213+I213</f>
        <v>2538.4</v>
      </c>
      <c r="G213" s="68"/>
      <c r="H213" s="68">
        <v>2538.4</v>
      </c>
      <c r="I213" s="68"/>
      <c r="J213" s="68">
        <f>K213+L213+M213</f>
        <v>3000</v>
      </c>
      <c r="K213" s="68"/>
      <c r="L213" s="68">
        <v>3000</v>
      </c>
      <c r="M213" s="68"/>
      <c r="N213" s="68">
        <f>O213+P213+Q213</f>
        <v>3500</v>
      </c>
      <c r="O213" s="76"/>
      <c r="P213" s="68">
        <v>3500</v>
      </c>
      <c r="Q213" s="76"/>
    </row>
    <row r="214" spans="1:17" ht="18.75">
      <c r="A214" s="70" t="s">
        <v>223</v>
      </c>
      <c r="B214" s="74" t="s">
        <v>120</v>
      </c>
      <c r="C214" s="74" t="s">
        <v>124</v>
      </c>
      <c r="D214" s="74" t="s">
        <v>114</v>
      </c>
      <c r="E214" s="74" t="s">
        <v>222</v>
      </c>
      <c r="F214" s="68">
        <f>G214+H214+I214</f>
        <v>5821</v>
      </c>
      <c r="G214" s="68"/>
      <c r="H214" s="68">
        <v>5821</v>
      </c>
      <c r="I214" s="68"/>
      <c r="J214" s="68">
        <f>K214+L214+M214</f>
        <v>5821</v>
      </c>
      <c r="K214" s="68"/>
      <c r="L214" s="68">
        <v>5821</v>
      </c>
      <c r="M214" s="68"/>
      <c r="N214" s="68">
        <f>O214+P214+Q214</f>
        <v>5821</v>
      </c>
      <c r="O214" s="76"/>
      <c r="P214" s="68">
        <v>5821</v>
      </c>
      <c r="Q214" s="76"/>
    </row>
    <row r="215" spans="1:17" ht="39" customHeight="1">
      <c r="A215" s="126" t="s">
        <v>23</v>
      </c>
      <c r="B215" s="74" t="s">
        <v>120</v>
      </c>
      <c r="C215" s="74" t="s">
        <v>124</v>
      </c>
      <c r="D215" s="74" t="s">
        <v>115</v>
      </c>
      <c r="E215" s="74"/>
      <c r="F215" s="68">
        <f aca="true" t="shared" si="90" ref="F215:Q215">F216+F221+F219</f>
        <v>17693</v>
      </c>
      <c r="G215" s="68">
        <f t="shared" si="90"/>
        <v>12141.4</v>
      </c>
      <c r="H215" s="68">
        <f t="shared" si="90"/>
        <v>5551.6</v>
      </c>
      <c r="I215" s="68">
        <f t="shared" si="90"/>
        <v>0</v>
      </c>
      <c r="J215" s="68">
        <f t="shared" si="90"/>
        <v>18009.4</v>
      </c>
      <c r="K215" s="68">
        <f t="shared" si="90"/>
        <v>12141.4</v>
      </c>
      <c r="L215" s="68">
        <f t="shared" si="90"/>
        <v>5868</v>
      </c>
      <c r="M215" s="68">
        <f t="shared" si="90"/>
        <v>0</v>
      </c>
      <c r="N215" s="68">
        <f t="shared" si="90"/>
        <v>18079.4</v>
      </c>
      <c r="O215" s="68">
        <f t="shared" si="90"/>
        <v>12141.4</v>
      </c>
      <c r="P215" s="68">
        <f t="shared" si="90"/>
        <v>5938</v>
      </c>
      <c r="Q215" s="68">
        <f t="shared" si="90"/>
        <v>0</v>
      </c>
    </row>
    <row r="216" spans="1:17" ht="26.25" customHeight="1">
      <c r="A216" s="119" t="s">
        <v>215</v>
      </c>
      <c r="B216" s="74" t="s">
        <v>120</v>
      </c>
      <c r="C216" s="74" t="s">
        <v>124</v>
      </c>
      <c r="D216" s="74" t="s">
        <v>116</v>
      </c>
      <c r="E216" s="74"/>
      <c r="F216" s="68">
        <f aca="true" t="shared" si="91" ref="F216:Q216">F217+F218</f>
        <v>5499.5</v>
      </c>
      <c r="G216" s="68">
        <f t="shared" si="91"/>
        <v>0</v>
      </c>
      <c r="H216" s="68">
        <f t="shared" si="91"/>
        <v>5499.5</v>
      </c>
      <c r="I216" s="68">
        <f t="shared" si="91"/>
        <v>0</v>
      </c>
      <c r="J216" s="68">
        <f t="shared" si="91"/>
        <v>5815.9</v>
      </c>
      <c r="K216" s="68">
        <f t="shared" si="91"/>
        <v>0</v>
      </c>
      <c r="L216" s="68">
        <f t="shared" si="91"/>
        <v>5815.9</v>
      </c>
      <c r="M216" s="68">
        <f t="shared" si="91"/>
        <v>0</v>
      </c>
      <c r="N216" s="68">
        <f t="shared" si="91"/>
        <v>5885.9</v>
      </c>
      <c r="O216" s="68">
        <f t="shared" si="91"/>
        <v>0</v>
      </c>
      <c r="P216" s="68">
        <f t="shared" si="91"/>
        <v>5885.9</v>
      </c>
      <c r="Q216" s="68">
        <f t="shared" si="91"/>
        <v>0</v>
      </c>
    </row>
    <row r="217" spans="1:17" ht="41.25" customHeight="1">
      <c r="A217" s="70" t="s">
        <v>92</v>
      </c>
      <c r="B217" s="74" t="s">
        <v>120</v>
      </c>
      <c r="C217" s="74" t="s">
        <v>124</v>
      </c>
      <c r="D217" s="74" t="s">
        <v>116</v>
      </c>
      <c r="E217" s="74" t="s">
        <v>176</v>
      </c>
      <c r="F217" s="68">
        <f>G217+H217+I217</f>
        <v>3499.5</v>
      </c>
      <c r="G217" s="68"/>
      <c r="H217" s="68">
        <v>3499.5</v>
      </c>
      <c r="I217" s="68"/>
      <c r="J217" s="68">
        <f>K217+L217+M217</f>
        <v>5815.9</v>
      </c>
      <c r="K217" s="68"/>
      <c r="L217" s="68">
        <v>5815.9</v>
      </c>
      <c r="M217" s="68"/>
      <c r="N217" s="68">
        <f>O217+P217+Q217</f>
        <v>5885.9</v>
      </c>
      <c r="O217" s="76"/>
      <c r="P217" s="68">
        <v>5885.9</v>
      </c>
      <c r="Q217" s="76"/>
    </row>
    <row r="218" spans="1:17" ht="25.5" customHeight="1">
      <c r="A218" s="70" t="s">
        <v>223</v>
      </c>
      <c r="B218" s="74" t="s">
        <v>120</v>
      </c>
      <c r="C218" s="74" t="s">
        <v>124</v>
      </c>
      <c r="D218" s="74" t="s">
        <v>116</v>
      </c>
      <c r="E218" s="74" t="s">
        <v>222</v>
      </c>
      <c r="F218" s="68">
        <f>G218+H218+I218</f>
        <v>2000</v>
      </c>
      <c r="G218" s="68"/>
      <c r="H218" s="68">
        <v>2000</v>
      </c>
      <c r="I218" s="68"/>
      <c r="J218" s="68">
        <f>K218+L218+M218</f>
        <v>0</v>
      </c>
      <c r="K218" s="68"/>
      <c r="L218" s="68"/>
      <c r="M218" s="68"/>
      <c r="N218" s="68">
        <f>O218+P218+Q218</f>
        <v>0</v>
      </c>
      <c r="O218" s="76"/>
      <c r="P218" s="76"/>
      <c r="Q218" s="76"/>
    </row>
    <row r="219" spans="1:17" ht="45" customHeight="1">
      <c r="A219" s="70" t="s">
        <v>348</v>
      </c>
      <c r="B219" s="74" t="s">
        <v>120</v>
      </c>
      <c r="C219" s="74" t="s">
        <v>124</v>
      </c>
      <c r="D219" s="74" t="s">
        <v>402</v>
      </c>
      <c r="E219" s="74"/>
      <c r="F219" s="68">
        <f aca="true" t="shared" si="92" ref="F219:Q219">F220</f>
        <v>10456</v>
      </c>
      <c r="G219" s="68">
        <f t="shared" si="92"/>
        <v>10456</v>
      </c>
      <c r="H219" s="68">
        <f t="shared" si="92"/>
        <v>0</v>
      </c>
      <c r="I219" s="68">
        <f t="shared" si="92"/>
        <v>0</v>
      </c>
      <c r="J219" s="68">
        <f t="shared" si="92"/>
        <v>10456</v>
      </c>
      <c r="K219" s="68">
        <f t="shared" si="92"/>
        <v>10456</v>
      </c>
      <c r="L219" s="68">
        <f t="shared" si="92"/>
        <v>0</v>
      </c>
      <c r="M219" s="68">
        <f t="shared" si="92"/>
        <v>0</v>
      </c>
      <c r="N219" s="68">
        <f t="shared" si="92"/>
        <v>10456</v>
      </c>
      <c r="O219" s="68">
        <f t="shared" si="92"/>
        <v>10456</v>
      </c>
      <c r="P219" s="68">
        <f t="shared" si="92"/>
        <v>0</v>
      </c>
      <c r="Q219" s="68">
        <f t="shared" si="92"/>
        <v>0</v>
      </c>
    </row>
    <row r="220" spans="1:17" ht="24" customHeight="1">
      <c r="A220" s="70" t="s">
        <v>223</v>
      </c>
      <c r="B220" s="74" t="s">
        <v>120</v>
      </c>
      <c r="C220" s="74" t="s">
        <v>124</v>
      </c>
      <c r="D220" s="74" t="s">
        <v>402</v>
      </c>
      <c r="E220" s="74" t="s">
        <v>222</v>
      </c>
      <c r="F220" s="68">
        <f>G220+H220+I220</f>
        <v>10456</v>
      </c>
      <c r="G220" s="68">
        <v>10456</v>
      </c>
      <c r="H220" s="68"/>
      <c r="I220" s="68"/>
      <c r="J220" s="68">
        <f>K220+L220+M220</f>
        <v>10456</v>
      </c>
      <c r="K220" s="68">
        <v>10456</v>
      </c>
      <c r="L220" s="68"/>
      <c r="M220" s="68"/>
      <c r="N220" s="68">
        <f>O220+P220+Q220</f>
        <v>10456</v>
      </c>
      <c r="O220" s="68">
        <v>10456</v>
      </c>
      <c r="P220" s="68"/>
      <c r="Q220" s="68"/>
    </row>
    <row r="221" spans="1:17" ht="81" customHeight="1">
      <c r="A221" s="70" t="s">
        <v>347</v>
      </c>
      <c r="B221" s="74" t="s">
        <v>120</v>
      </c>
      <c r="C221" s="74" t="s">
        <v>124</v>
      </c>
      <c r="D221" s="74" t="s">
        <v>345</v>
      </c>
      <c r="E221" s="74"/>
      <c r="F221" s="68">
        <f aca="true" t="shared" si="93" ref="F221:Q221">F222</f>
        <v>1737.5</v>
      </c>
      <c r="G221" s="68">
        <f t="shared" si="93"/>
        <v>1685.4</v>
      </c>
      <c r="H221" s="68">
        <f t="shared" si="93"/>
        <v>52.1</v>
      </c>
      <c r="I221" s="68">
        <f t="shared" si="93"/>
        <v>0</v>
      </c>
      <c r="J221" s="68">
        <f t="shared" si="93"/>
        <v>1737.5</v>
      </c>
      <c r="K221" s="68">
        <f t="shared" si="93"/>
        <v>1685.4</v>
      </c>
      <c r="L221" s="68">
        <f t="shared" si="93"/>
        <v>52.1</v>
      </c>
      <c r="M221" s="68">
        <f t="shared" si="93"/>
        <v>0</v>
      </c>
      <c r="N221" s="68">
        <f t="shared" si="93"/>
        <v>1737.5</v>
      </c>
      <c r="O221" s="68">
        <f t="shared" si="93"/>
        <v>1685.4</v>
      </c>
      <c r="P221" s="68">
        <f t="shared" si="93"/>
        <v>52.1</v>
      </c>
      <c r="Q221" s="68">
        <f t="shared" si="93"/>
        <v>0</v>
      </c>
    </row>
    <row r="222" spans="1:17" ht="18.75">
      <c r="A222" s="70" t="s">
        <v>223</v>
      </c>
      <c r="B222" s="74" t="s">
        <v>120</v>
      </c>
      <c r="C222" s="74" t="s">
        <v>124</v>
      </c>
      <c r="D222" s="74" t="s">
        <v>345</v>
      </c>
      <c r="E222" s="74" t="s">
        <v>222</v>
      </c>
      <c r="F222" s="68">
        <f>G222+H222+I222</f>
        <v>1737.5</v>
      </c>
      <c r="G222" s="68">
        <v>1685.4</v>
      </c>
      <c r="H222" s="68">
        <v>52.1</v>
      </c>
      <c r="I222" s="68"/>
      <c r="J222" s="68">
        <f>K222+L222+M222</f>
        <v>1737.5</v>
      </c>
      <c r="K222" s="68">
        <v>1685.4</v>
      </c>
      <c r="L222" s="68">
        <v>52.1</v>
      </c>
      <c r="M222" s="68">
        <v>0</v>
      </c>
      <c r="N222" s="68">
        <f>O222+P222+Q222</f>
        <v>1737.5</v>
      </c>
      <c r="O222" s="76">
        <v>1685.4</v>
      </c>
      <c r="P222" s="76">
        <v>52.1</v>
      </c>
      <c r="Q222" s="76"/>
    </row>
    <row r="223" spans="1:17" ht="18.75">
      <c r="A223" s="69" t="s">
        <v>168</v>
      </c>
      <c r="B223" s="75" t="s">
        <v>120</v>
      </c>
      <c r="C223" s="75" t="s">
        <v>169</v>
      </c>
      <c r="D223" s="75"/>
      <c r="E223" s="75"/>
      <c r="F223" s="71">
        <f aca="true" t="shared" si="94" ref="F223:Q223">F237+F224</f>
        <v>2709.4</v>
      </c>
      <c r="G223" s="71">
        <f t="shared" si="94"/>
        <v>2073.1</v>
      </c>
      <c r="H223" s="71">
        <f t="shared" si="94"/>
        <v>636.3000000000001</v>
      </c>
      <c r="I223" s="71">
        <f t="shared" si="94"/>
        <v>0</v>
      </c>
      <c r="J223" s="71">
        <f t="shared" si="94"/>
        <v>1260.1000000000001</v>
      </c>
      <c r="K223" s="71">
        <f t="shared" si="94"/>
        <v>1118.8</v>
      </c>
      <c r="L223" s="71">
        <f t="shared" si="94"/>
        <v>141.29999999999998</v>
      </c>
      <c r="M223" s="71">
        <f t="shared" si="94"/>
        <v>0</v>
      </c>
      <c r="N223" s="71">
        <f t="shared" si="94"/>
        <v>1286.1000000000001</v>
      </c>
      <c r="O223" s="68">
        <f t="shared" si="94"/>
        <v>1144.8</v>
      </c>
      <c r="P223" s="68">
        <f t="shared" si="94"/>
        <v>141.29999999999998</v>
      </c>
      <c r="Q223" s="68">
        <f t="shared" si="94"/>
        <v>0</v>
      </c>
    </row>
    <row r="224" spans="1:17" ht="50.25" customHeight="1">
      <c r="A224" s="70" t="s">
        <v>493</v>
      </c>
      <c r="B224" s="74" t="s">
        <v>120</v>
      </c>
      <c r="C224" s="74" t="s">
        <v>169</v>
      </c>
      <c r="D224" s="87" t="s">
        <v>244</v>
      </c>
      <c r="E224" s="74"/>
      <c r="F224" s="68">
        <f aca="true" t="shared" si="95" ref="F224:Q224">F231+F225</f>
        <v>2702.2000000000003</v>
      </c>
      <c r="G224" s="68">
        <f t="shared" si="95"/>
        <v>2073.1</v>
      </c>
      <c r="H224" s="68">
        <f t="shared" si="95"/>
        <v>629.1</v>
      </c>
      <c r="I224" s="68">
        <f t="shared" si="95"/>
        <v>0</v>
      </c>
      <c r="J224" s="68">
        <f t="shared" si="95"/>
        <v>1252.9</v>
      </c>
      <c r="K224" s="68">
        <f t="shared" si="95"/>
        <v>1118.8</v>
      </c>
      <c r="L224" s="68">
        <f t="shared" si="95"/>
        <v>134.1</v>
      </c>
      <c r="M224" s="68">
        <f t="shared" si="95"/>
        <v>0</v>
      </c>
      <c r="N224" s="68">
        <f t="shared" si="95"/>
        <v>1278.9</v>
      </c>
      <c r="O224" s="68">
        <f t="shared" si="95"/>
        <v>1144.8</v>
      </c>
      <c r="P224" s="68">
        <f t="shared" si="95"/>
        <v>134.1</v>
      </c>
      <c r="Q224" s="68">
        <f t="shared" si="95"/>
        <v>0</v>
      </c>
    </row>
    <row r="225" spans="1:17" ht="56.25" customHeight="1">
      <c r="A225" s="70" t="s">
        <v>494</v>
      </c>
      <c r="B225" s="74" t="s">
        <v>120</v>
      </c>
      <c r="C225" s="74" t="s">
        <v>169</v>
      </c>
      <c r="D225" s="87" t="s">
        <v>308</v>
      </c>
      <c r="E225" s="74"/>
      <c r="F225" s="68">
        <f aca="true" t="shared" si="96" ref="F225:Q225">F226</f>
        <v>211.89999999999998</v>
      </c>
      <c r="G225" s="68">
        <f t="shared" si="96"/>
        <v>131.7</v>
      </c>
      <c r="H225" s="68">
        <f t="shared" si="96"/>
        <v>80.2</v>
      </c>
      <c r="I225" s="68">
        <f t="shared" si="96"/>
        <v>0</v>
      </c>
      <c r="J225" s="68">
        <f t="shared" si="96"/>
        <v>261.9</v>
      </c>
      <c r="K225" s="68">
        <f t="shared" si="96"/>
        <v>177.4</v>
      </c>
      <c r="L225" s="68">
        <f t="shared" si="96"/>
        <v>84.5</v>
      </c>
      <c r="M225" s="68">
        <f t="shared" si="96"/>
        <v>0</v>
      </c>
      <c r="N225" s="68">
        <f t="shared" si="96"/>
        <v>287.9</v>
      </c>
      <c r="O225" s="68">
        <f t="shared" si="96"/>
        <v>203.4</v>
      </c>
      <c r="P225" s="68">
        <f t="shared" si="96"/>
        <v>84.5</v>
      </c>
      <c r="Q225" s="68">
        <f t="shared" si="96"/>
        <v>0</v>
      </c>
    </row>
    <row r="226" spans="1:17" ht="27" customHeight="1">
      <c r="A226" s="70" t="s">
        <v>511</v>
      </c>
      <c r="B226" s="74" t="s">
        <v>120</v>
      </c>
      <c r="C226" s="74" t="s">
        <v>169</v>
      </c>
      <c r="D226" s="87" t="s">
        <v>560</v>
      </c>
      <c r="E226" s="74"/>
      <c r="F226" s="68">
        <f aca="true" t="shared" si="97" ref="F226:Q226">F229+F227</f>
        <v>211.89999999999998</v>
      </c>
      <c r="G226" s="68">
        <f t="shared" si="97"/>
        <v>131.7</v>
      </c>
      <c r="H226" s="68">
        <f t="shared" si="97"/>
        <v>80.2</v>
      </c>
      <c r="I226" s="68">
        <f t="shared" si="97"/>
        <v>0</v>
      </c>
      <c r="J226" s="68">
        <f t="shared" si="97"/>
        <v>261.9</v>
      </c>
      <c r="K226" s="68">
        <f t="shared" si="97"/>
        <v>177.4</v>
      </c>
      <c r="L226" s="68">
        <f t="shared" si="97"/>
        <v>84.5</v>
      </c>
      <c r="M226" s="68">
        <f t="shared" si="97"/>
        <v>0</v>
      </c>
      <c r="N226" s="68">
        <f t="shared" si="97"/>
        <v>287.9</v>
      </c>
      <c r="O226" s="68">
        <f t="shared" si="97"/>
        <v>203.4</v>
      </c>
      <c r="P226" s="68">
        <f t="shared" si="97"/>
        <v>84.5</v>
      </c>
      <c r="Q226" s="68">
        <f t="shared" si="97"/>
        <v>0</v>
      </c>
    </row>
    <row r="227" spans="1:17" ht="23.25" customHeight="1">
      <c r="A227" s="70" t="s">
        <v>545</v>
      </c>
      <c r="B227" s="74" t="s">
        <v>120</v>
      </c>
      <c r="C227" s="74" t="s">
        <v>169</v>
      </c>
      <c r="D227" s="87" t="s">
        <v>561</v>
      </c>
      <c r="E227" s="74"/>
      <c r="F227" s="68">
        <f aca="true" t="shared" si="98" ref="F227:Q227">F228</f>
        <v>50</v>
      </c>
      <c r="G227" s="68">
        <f t="shared" si="98"/>
        <v>0</v>
      </c>
      <c r="H227" s="68">
        <f t="shared" si="98"/>
        <v>50</v>
      </c>
      <c r="I227" s="68">
        <f t="shared" si="98"/>
        <v>0</v>
      </c>
      <c r="J227" s="68">
        <f t="shared" si="98"/>
        <v>50</v>
      </c>
      <c r="K227" s="68">
        <f t="shared" si="98"/>
        <v>0</v>
      </c>
      <c r="L227" s="68">
        <f t="shared" si="98"/>
        <v>50</v>
      </c>
      <c r="M227" s="68">
        <f t="shared" si="98"/>
        <v>0</v>
      </c>
      <c r="N227" s="68">
        <f t="shared" si="98"/>
        <v>50</v>
      </c>
      <c r="O227" s="68">
        <f t="shared" si="98"/>
        <v>0</v>
      </c>
      <c r="P227" s="68">
        <f t="shared" si="98"/>
        <v>50</v>
      </c>
      <c r="Q227" s="68">
        <f t="shared" si="98"/>
        <v>0</v>
      </c>
    </row>
    <row r="228" spans="1:17" ht="42.75" customHeight="1">
      <c r="A228" s="70" t="s">
        <v>92</v>
      </c>
      <c r="B228" s="74" t="s">
        <v>120</v>
      </c>
      <c r="C228" s="74" t="s">
        <v>169</v>
      </c>
      <c r="D228" s="87" t="s">
        <v>561</v>
      </c>
      <c r="E228" s="74" t="s">
        <v>176</v>
      </c>
      <c r="F228" s="68">
        <f>G228+H228+I228</f>
        <v>50</v>
      </c>
      <c r="G228" s="68"/>
      <c r="H228" s="68">
        <v>50</v>
      </c>
      <c r="I228" s="68"/>
      <c r="J228" s="68">
        <f>K228+L228+M228</f>
        <v>50</v>
      </c>
      <c r="K228" s="68"/>
      <c r="L228" s="68">
        <v>50</v>
      </c>
      <c r="M228" s="68"/>
      <c r="N228" s="68">
        <f>O228+P228+Q228</f>
        <v>50</v>
      </c>
      <c r="O228" s="68"/>
      <c r="P228" s="68">
        <v>50</v>
      </c>
      <c r="Q228" s="68"/>
    </row>
    <row r="229" spans="1:17" ht="20.25" customHeight="1">
      <c r="A229" s="70" t="s">
        <v>510</v>
      </c>
      <c r="B229" s="74" t="s">
        <v>120</v>
      </c>
      <c r="C229" s="74" t="s">
        <v>169</v>
      </c>
      <c r="D229" s="87" t="s">
        <v>637</v>
      </c>
      <c r="E229" s="74"/>
      <c r="F229" s="68">
        <f aca="true" t="shared" si="99" ref="F229:Q229">F230</f>
        <v>161.89999999999998</v>
      </c>
      <c r="G229" s="68">
        <f t="shared" si="99"/>
        <v>131.7</v>
      </c>
      <c r="H229" s="68">
        <f t="shared" si="99"/>
        <v>30.2</v>
      </c>
      <c r="I229" s="68">
        <f t="shared" si="99"/>
        <v>0</v>
      </c>
      <c r="J229" s="68">
        <f t="shared" si="99"/>
        <v>211.9</v>
      </c>
      <c r="K229" s="68">
        <f t="shared" si="99"/>
        <v>177.4</v>
      </c>
      <c r="L229" s="68">
        <f t="shared" si="99"/>
        <v>34.5</v>
      </c>
      <c r="M229" s="68">
        <f t="shared" si="99"/>
        <v>0</v>
      </c>
      <c r="N229" s="68">
        <f t="shared" si="99"/>
        <v>237.9</v>
      </c>
      <c r="O229" s="68">
        <f t="shared" si="99"/>
        <v>203.4</v>
      </c>
      <c r="P229" s="68">
        <f t="shared" si="99"/>
        <v>34.5</v>
      </c>
      <c r="Q229" s="68">
        <f t="shared" si="99"/>
        <v>0</v>
      </c>
    </row>
    <row r="230" spans="1:17" ht="46.5" customHeight="1">
      <c r="A230" s="70" t="s">
        <v>92</v>
      </c>
      <c r="B230" s="74" t="s">
        <v>120</v>
      </c>
      <c r="C230" s="74" t="s">
        <v>169</v>
      </c>
      <c r="D230" s="87" t="s">
        <v>637</v>
      </c>
      <c r="E230" s="74" t="s">
        <v>176</v>
      </c>
      <c r="F230" s="68">
        <f>G230+H230+I230</f>
        <v>161.89999999999998</v>
      </c>
      <c r="G230" s="68">
        <v>131.7</v>
      </c>
      <c r="H230" s="68">
        <v>30.2</v>
      </c>
      <c r="I230" s="68"/>
      <c r="J230" s="68">
        <f>K230+L230+M230</f>
        <v>211.9</v>
      </c>
      <c r="K230" s="68">
        <v>177.4</v>
      </c>
      <c r="L230" s="68">
        <v>34.5</v>
      </c>
      <c r="M230" s="68"/>
      <c r="N230" s="68">
        <f>O230+P230+Q230</f>
        <v>237.9</v>
      </c>
      <c r="O230" s="90">
        <v>203.4</v>
      </c>
      <c r="P230" s="90">
        <v>34.5</v>
      </c>
      <c r="Q230" s="68"/>
    </row>
    <row r="231" spans="1:17" ht="42" customHeight="1">
      <c r="A231" s="70" t="s">
        <v>594</v>
      </c>
      <c r="B231" s="74" t="s">
        <v>120</v>
      </c>
      <c r="C231" s="74" t="s">
        <v>169</v>
      </c>
      <c r="D231" s="87" t="s">
        <v>341</v>
      </c>
      <c r="E231" s="74"/>
      <c r="F231" s="68">
        <f aca="true" t="shared" si="100" ref="F231:Q231">F232</f>
        <v>2490.3</v>
      </c>
      <c r="G231" s="68">
        <f t="shared" si="100"/>
        <v>1941.4</v>
      </c>
      <c r="H231" s="68">
        <f t="shared" si="100"/>
        <v>548.9</v>
      </c>
      <c r="I231" s="68">
        <f t="shared" si="100"/>
        <v>0</v>
      </c>
      <c r="J231" s="68">
        <f t="shared" si="100"/>
        <v>991</v>
      </c>
      <c r="K231" s="68">
        <f t="shared" si="100"/>
        <v>941.4</v>
      </c>
      <c r="L231" s="68">
        <f t="shared" si="100"/>
        <v>49.6</v>
      </c>
      <c r="M231" s="68">
        <f t="shared" si="100"/>
        <v>0</v>
      </c>
      <c r="N231" s="68">
        <f t="shared" si="100"/>
        <v>991</v>
      </c>
      <c r="O231" s="68">
        <f t="shared" si="100"/>
        <v>941.4</v>
      </c>
      <c r="P231" s="68">
        <f t="shared" si="100"/>
        <v>49.6</v>
      </c>
      <c r="Q231" s="68">
        <f t="shared" si="100"/>
        <v>0</v>
      </c>
    </row>
    <row r="232" spans="1:17" ht="42.75" customHeight="1">
      <c r="A232" s="70" t="s">
        <v>342</v>
      </c>
      <c r="B232" s="74" t="s">
        <v>120</v>
      </c>
      <c r="C232" s="74" t="s">
        <v>169</v>
      </c>
      <c r="D232" s="87" t="s">
        <v>507</v>
      </c>
      <c r="E232" s="74"/>
      <c r="F232" s="68">
        <f aca="true" t="shared" si="101" ref="F232:Q232">F235+F233</f>
        <v>2490.3</v>
      </c>
      <c r="G232" s="68">
        <f t="shared" si="101"/>
        <v>1941.4</v>
      </c>
      <c r="H232" s="68">
        <f t="shared" si="101"/>
        <v>548.9</v>
      </c>
      <c r="I232" s="68">
        <f t="shared" si="101"/>
        <v>0</v>
      </c>
      <c r="J232" s="68">
        <f t="shared" si="101"/>
        <v>991</v>
      </c>
      <c r="K232" s="68">
        <f t="shared" si="101"/>
        <v>941.4</v>
      </c>
      <c r="L232" s="68">
        <f t="shared" si="101"/>
        <v>49.6</v>
      </c>
      <c r="M232" s="68">
        <f t="shared" si="101"/>
        <v>0</v>
      </c>
      <c r="N232" s="68">
        <f t="shared" si="101"/>
        <v>991</v>
      </c>
      <c r="O232" s="68">
        <f t="shared" si="101"/>
        <v>941.4</v>
      </c>
      <c r="P232" s="68">
        <f t="shared" si="101"/>
        <v>49.6</v>
      </c>
      <c r="Q232" s="68">
        <f t="shared" si="101"/>
        <v>0</v>
      </c>
    </row>
    <row r="233" spans="1:17" ht="60" customHeight="1">
      <c r="A233" s="85" t="s">
        <v>677</v>
      </c>
      <c r="B233" s="74" t="s">
        <v>120</v>
      </c>
      <c r="C233" s="74" t="s">
        <v>169</v>
      </c>
      <c r="D233" s="87" t="s">
        <v>508</v>
      </c>
      <c r="E233" s="74"/>
      <c r="F233" s="68">
        <f aca="true" t="shared" si="102" ref="F233:Q233">F234</f>
        <v>1499.3</v>
      </c>
      <c r="G233" s="68">
        <f t="shared" si="102"/>
        <v>1000</v>
      </c>
      <c r="H233" s="68">
        <f t="shared" si="102"/>
        <v>499.3</v>
      </c>
      <c r="I233" s="68">
        <f t="shared" si="102"/>
        <v>0</v>
      </c>
      <c r="J233" s="68">
        <f t="shared" si="102"/>
        <v>0</v>
      </c>
      <c r="K233" s="68">
        <f t="shared" si="102"/>
        <v>0</v>
      </c>
      <c r="L233" s="68">
        <f t="shared" si="102"/>
        <v>0</v>
      </c>
      <c r="M233" s="68">
        <f t="shared" si="102"/>
        <v>0</v>
      </c>
      <c r="N233" s="68">
        <f t="shared" si="102"/>
        <v>0</v>
      </c>
      <c r="O233" s="68">
        <f t="shared" si="102"/>
        <v>0</v>
      </c>
      <c r="P233" s="68">
        <f t="shared" si="102"/>
        <v>0</v>
      </c>
      <c r="Q233" s="68">
        <f t="shared" si="102"/>
        <v>0</v>
      </c>
    </row>
    <row r="234" spans="1:17" ht="63" customHeight="1">
      <c r="A234" s="70" t="s">
        <v>418</v>
      </c>
      <c r="B234" s="74" t="s">
        <v>120</v>
      </c>
      <c r="C234" s="74" t="s">
        <v>169</v>
      </c>
      <c r="D234" s="87" t="s">
        <v>508</v>
      </c>
      <c r="E234" s="74" t="s">
        <v>417</v>
      </c>
      <c r="F234" s="68">
        <f>G234+H234+I234</f>
        <v>1499.3</v>
      </c>
      <c r="G234" s="68">
        <v>1000</v>
      </c>
      <c r="H234" s="68">
        <v>499.3</v>
      </c>
      <c r="I234" s="68"/>
      <c r="J234" s="68">
        <f>K234+L234+M234</f>
        <v>0</v>
      </c>
      <c r="K234" s="68">
        <v>0</v>
      </c>
      <c r="L234" s="68">
        <v>0</v>
      </c>
      <c r="M234" s="68">
        <v>0</v>
      </c>
      <c r="N234" s="68">
        <f>O234+P234+Q234</f>
        <v>0</v>
      </c>
      <c r="O234" s="68">
        <v>0</v>
      </c>
      <c r="P234" s="68">
        <v>0</v>
      </c>
      <c r="Q234" s="68">
        <v>0</v>
      </c>
    </row>
    <row r="235" spans="1:17" ht="39" customHeight="1">
      <c r="A235" s="70" t="s">
        <v>609</v>
      </c>
      <c r="B235" s="74" t="s">
        <v>120</v>
      </c>
      <c r="C235" s="74" t="s">
        <v>169</v>
      </c>
      <c r="D235" s="87" t="s">
        <v>509</v>
      </c>
      <c r="E235" s="74"/>
      <c r="F235" s="68">
        <f aca="true" t="shared" si="103" ref="F235:Q235">F236</f>
        <v>991</v>
      </c>
      <c r="G235" s="68">
        <f t="shared" si="103"/>
        <v>941.4</v>
      </c>
      <c r="H235" s="68">
        <f t="shared" si="103"/>
        <v>49.6</v>
      </c>
      <c r="I235" s="68">
        <f t="shared" si="103"/>
        <v>0</v>
      </c>
      <c r="J235" s="68">
        <f t="shared" si="103"/>
        <v>991</v>
      </c>
      <c r="K235" s="68">
        <f t="shared" si="103"/>
        <v>941.4</v>
      </c>
      <c r="L235" s="68">
        <f t="shared" si="103"/>
        <v>49.6</v>
      </c>
      <c r="M235" s="68">
        <f t="shared" si="103"/>
        <v>0</v>
      </c>
      <c r="N235" s="68">
        <f t="shared" si="103"/>
        <v>991</v>
      </c>
      <c r="O235" s="68">
        <f t="shared" si="103"/>
        <v>941.4</v>
      </c>
      <c r="P235" s="68">
        <f t="shared" si="103"/>
        <v>49.6</v>
      </c>
      <c r="Q235" s="68">
        <f t="shared" si="103"/>
        <v>0</v>
      </c>
    </row>
    <row r="236" spans="1:17" ht="70.5" customHeight="1">
      <c r="A236" s="70" t="s">
        <v>418</v>
      </c>
      <c r="B236" s="74" t="s">
        <v>120</v>
      </c>
      <c r="C236" s="74" t="s">
        <v>169</v>
      </c>
      <c r="D236" s="87" t="s">
        <v>509</v>
      </c>
      <c r="E236" s="74" t="s">
        <v>417</v>
      </c>
      <c r="F236" s="68">
        <f>G236+H236+I236</f>
        <v>991</v>
      </c>
      <c r="G236" s="68">
        <v>941.4</v>
      </c>
      <c r="H236" s="68">
        <v>49.6</v>
      </c>
      <c r="I236" s="68"/>
      <c r="J236" s="68">
        <f>K236+M236+L236</f>
        <v>991</v>
      </c>
      <c r="K236" s="68">
        <v>941.4</v>
      </c>
      <c r="L236" s="68">
        <v>49.6</v>
      </c>
      <c r="M236" s="68"/>
      <c r="N236" s="68">
        <f>O236+Q236+P236</f>
        <v>991</v>
      </c>
      <c r="O236" s="87">
        <v>941.4</v>
      </c>
      <c r="P236" s="87">
        <v>49.6</v>
      </c>
      <c r="Q236" s="87"/>
    </row>
    <row r="237" spans="1:17" ht="24.75" customHeight="1">
      <c r="A237" s="70" t="s">
        <v>336</v>
      </c>
      <c r="B237" s="74" t="s">
        <v>120</v>
      </c>
      <c r="C237" s="74" t="s">
        <v>169</v>
      </c>
      <c r="D237" s="83" t="s">
        <v>233</v>
      </c>
      <c r="E237" s="74"/>
      <c r="F237" s="68">
        <f aca="true" t="shared" si="104" ref="F237:Q239">F238</f>
        <v>7.2</v>
      </c>
      <c r="G237" s="68">
        <f t="shared" si="104"/>
        <v>0</v>
      </c>
      <c r="H237" s="68">
        <f t="shared" si="104"/>
        <v>7.2</v>
      </c>
      <c r="I237" s="68">
        <f t="shared" si="104"/>
        <v>0</v>
      </c>
      <c r="J237" s="68">
        <f t="shared" si="104"/>
        <v>7.2</v>
      </c>
      <c r="K237" s="68">
        <f t="shared" si="104"/>
        <v>0</v>
      </c>
      <c r="L237" s="68">
        <f t="shared" si="104"/>
        <v>7.2</v>
      </c>
      <c r="M237" s="68">
        <f t="shared" si="104"/>
        <v>0</v>
      </c>
      <c r="N237" s="68">
        <f t="shared" si="104"/>
        <v>7.2</v>
      </c>
      <c r="O237" s="68">
        <f t="shared" si="104"/>
        <v>0</v>
      </c>
      <c r="P237" s="68">
        <f t="shared" si="104"/>
        <v>7.2</v>
      </c>
      <c r="Q237" s="68">
        <f t="shared" si="104"/>
        <v>0</v>
      </c>
    </row>
    <row r="238" spans="1:17" ht="40.5" customHeight="1">
      <c r="A238" s="70" t="s">
        <v>229</v>
      </c>
      <c r="B238" s="74" t="s">
        <v>120</v>
      </c>
      <c r="C238" s="74" t="s">
        <v>169</v>
      </c>
      <c r="D238" s="83" t="s">
        <v>66</v>
      </c>
      <c r="E238" s="74"/>
      <c r="F238" s="68">
        <f t="shared" si="104"/>
        <v>7.2</v>
      </c>
      <c r="G238" s="68">
        <f t="shared" si="104"/>
        <v>0</v>
      </c>
      <c r="H238" s="68">
        <f t="shared" si="104"/>
        <v>7.2</v>
      </c>
      <c r="I238" s="68">
        <f t="shared" si="104"/>
        <v>0</v>
      </c>
      <c r="J238" s="68">
        <f t="shared" si="104"/>
        <v>7.2</v>
      </c>
      <c r="K238" s="68">
        <f t="shared" si="104"/>
        <v>0</v>
      </c>
      <c r="L238" s="68">
        <f t="shared" si="104"/>
        <v>7.2</v>
      </c>
      <c r="M238" s="68">
        <f t="shared" si="104"/>
        <v>0</v>
      </c>
      <c r="N238" s="68">
        <f t="shared" si="104"/>
        <v>7.2</v>
      </c>
      <c r="O238" s="68">
        <f t="shared" si="104"/>
        <v>0</v>
      </c>
      <c r="P238" s="68">
        <f t="shared" si="104"/>
        <v>7.2</v>
      </c>
      <c r="Q238" s="68">
        <f t="shared" si="104"/>
        <v>0</v>
      </c>
    </row>
    <row r="239" spans="1:17" ht="84.75" customHeight="1">
      <c r="A239" s="70" t="s">
        <v>720</v>
      </c>
      <c r="B239" s="74" t="s">
        <v>120</v>
      </c>
      <c r="C239" s="74" t="s">
        <v>169</v>
      </c>
      <c r="D239" s="83" t="s">
        <v>100</v>
      </c>
      <c r="E239" s="74"/>
      <c r="F239" s="68">
        <f t="shared" si="104"/>
        <v>7.2</v>
      </c>
      <c r="G239" s="68">
        <f t="shared" si="104"/>
        <v>0</v>
      </c>
      <c r="H239" s="68">
        <f t="shared" si="104"/>
        <v>7.2</v>
      </c>
      <c r="I239" s="68">
        <f t="shared" si="104"/>
        <v>0</v>
      </c>
      <c r="J239" s="68">
        <f t="shared" si="104"/>
        <v>7.2</v>
      </c>
      <c r="K239" s="68">
        <f t="shared" si="104"/>
        <v>0</v>
      </c>
      <c r="L239" s="68">
        <f t="shared" si="104"/>
        <v>7.2</v>
      </c>
      <c r="M239" s="68">
        <f t="shared" si="104"/>
        <v>0</v>
      </c>
      <c r="N239" s="68">
        <f t="shared" si="104"/>
        <v>7.2</v>
      </c>
      <c r="O239" s="68">
        <f t="shared" si="104"/>
        <v>0</v>
      </c>
      <c r="P239" s="68">
        <f t="shared" si="104"/>
        <v>7.2</v>
      </c>
      <c r="Q239" s="68">
        <f t="shared" si="104"/>
        <v>0</v>
      </c>
    </row>
    <row r="240" spans="1:17" ht="18.75">
      <c r="A240" s="70" t="s">
        <v>223</v>
      </c>
      <c r="B240" s="74" t="s">
        <v>120</v>
      </c>
      <c r="C240" s="74" t="s">
        <v>169</v>
      </c>
      <c r="D240" s="83" t="s">
        <v>100</v>
      </c>
      <c r="E240" s="74" t="s">
        <v>222</v>
      </c>
      <c r="F240" s="68">
        <f>G240+H240+I240</f>
        <v>7.2</v>
      </c>
      <c r="G240" s="68"/>
      <c r="H240" s="68">
        <v>7.2</v>
      </c>
      <c r="I240" s="68"/>
      <c r="J240" s="68">
        <f>K240+L240+M240</f>
        <v>7.2</v>
      </c>
      <c r="K240" s="68"/>
      <c r="L240" s="68">
        <v>7.2</v>
      </c>
      <c r="M240" s="68"/>
      <c r="N240" s="68">
        <f>O240+P240+Q240</f>
        <v>7.2</v>
      </c>
      <c r="O240" s="76"/>
      <c r="P240" s="76">
        <v>7.2</v>
      </c>
      <c r="Q240" s="76"/>
    </row>
    <row r="241" spans="1:17" ht="18.75">
      <c r="A241" s="69" t="s">
        <v>163</v>
      </c>
      <c r="B241" s="75" t="s">
        <v>127</v>
      </c>
      <c r="C241" s="75" t="s">
        <v>395</v>
      </c>
      <c r="D241" s="133"/>
      <c r="E241" s="75"/>
      <c r="F241" s="71">
        <f aca="true" t="shared" si="105" ref="F241:Q241">F242+F250+F265</f>
        <v>4216.6</v>
      </c>
      <c r="G241" s="71">
        <f t="shared" si="105"/>
        <v>1637.6</v>
      </c>
      <c r="H241" s="71">
        <f t="shared" si="105"/>
        <v>2062.5</v>
      </c>
      <c r="I241" s="71">
        <f t="shared" si="105"/>
        <v>516.5</v>
      </c>
      <c r="J241" s="71">
        <f t="shared" si="105"/>
        <v>2859.6</v>
      </c>
      <c r="K241" s="71">
        <f t="shared" si="105"/>
        <v>1637.6</v>
      </c>
      <c r="L241" s="71">
        <f t="shared" si="105"/>
        <v>1040</v>
      </c>
      <c r="M241" s="71">
        <f t="shared" si="105"/>
        <v>182</v>
      </c>
      <c r="N241" s="71">
        <f t="shared" si="105"/>
        <v>2999.9</v>
      </c>
      <c r="O241" s="68">
        <f t="shared" si="105"/>
        <v>1763.9</v>
      </c>
      <c r="P241" s="68">
        <f t="shared" si="105"/>
        <v>1040</v>
      </c>
      <c r="Q241" s="68">
        <f t="shared" si="105"/>
        <v>196</v>
      </c>
    </row>
    <row r="242" spans="1:17" ht="18.75">
      <c r="A242" s="69" t="s">
        <v>164</v>
      </c>
      <c r="B242" s="75" t="s">
        <v>127</v>
      </c>
      <c r="C242" s="75" t="s">
        <v>119</v>
      </c>
      <c r="D242" s="133"/>
      <c r="E242" s="75"/>
      <c r="F242" s="71">
        <f aca="true" t="shared" si="106" ref="F242:Q242">F247+F243</f>
        <v>300</v>
      </c>
      <c r="G242" s="71">
        <f t="shared" si="106"/>
        <v>0</v>
      </c>
      <c r="H242" s="71">
        <f t="shared" si="106"/>
        <v>300</v>
      </c>
      <c r="I242" s="71">
        <f t="shared" si="106"/>
        <v>0</v>
      </c>
      <c r="J242" s="71">
        <f t="shared" si="106"/>
        <v>800</v>
      </c>
      <c r="K242" s="71">
        <f t="shared" si="106"/>
        <v>0</v>
      </c>
      <c r="L242" s="71">
        <f t="shared" si="106"/>
        <v>800</v>
      </c>
      <c r="M242" s="71">
        <f t="shared" si="106"/>
        <v>0</v>
      </c>
      <c r="N242" s="71">
        <f t="shared" si="106"/>
        <v>800</v>
      </c>
      <c r="O242" s="68">
        <f t="shared" si="106"/>
        <v>0</v>
      </c>
      <c r="P242" s="68">
        <f t="shared" si="106"/>
        <v>800</v>
      </c>
      <c r="Q242" s="68">
        <f t="shared" si="106"/>
        <v>0</v>
      </c>
    </row>
    <row r="243" spans="1:17" ht="56.25" customHeight="1">
      <c r="A243" s="70" t="s">
        <v>500</v>
      </c>
      <c r="B243" s="74" t="s">
        <v>127</v>
      </c>
      <c r="C243" s="74" t="s">
        <v>119</v>
      </c>
      <c r="D243" s="74" t="s">
        <v>272</v>
      </c>
      <c r="E243" s="74"/>
      <c r="F243" s="68">
        <f aca="true" t="shared" si="107" ref="F243:Q245">F244</f>
        <v>0</v>
      </c>
      <c r="G243" s="68">
        <f t="shared" si="107"/>
        <v>0</v>
      </c>
      <c r="H243" s="68">
        <f t="shared" si="107"/>
        <v>0</v>
      </c>
      <c r="I243" s="68">
        <f t="shared" si="107"/>
        <v>0</v>
      </c>
      <c r="J243" s="68">
        <f t="shared" si="107"/>
        <v>500</v>
      </c>
      <c r="K243" s="68">
        <f t="shared" si="107"/>
        <v>0</v>
      </c>
      <c r="L243" s="68">
        <f t="shared" si="107"/>
        <v>500</v>
      </c>
      <c r="M243" s="68">
        <f t="shared" si="107"/>
        <v>0</v>
      </c>
      <c r="N243" s="68">
        <f t="shared" si="107"/>
        <v>500</v>
      </c>
      <c r="O243" s="68">
        <f t="shared" si="107"/>
        <v>0</v>
      </c>
      <c r="P243" s="68">
        <f t="shared" si="107"/>
        <v>500</v>
      </c>
      <c r="Q243" s="68">
        <f t="shared" si="107"/>
        <v>0</v>
      </c>
    </row>
    <row r="244" spans="1:17" ht="37.5">
      <c r="A244" s="70" t="s">
        <v>554</v>
      </c>
      <c r="B244" s="74" t="s">
        <v>127</v>
      </c>
      <c r="C244" s="74" t="s">
        <v>119</v>
      </c>
      <c r="D244" s="74" t="s">
        <v>27</v>
      </c>
      <c r="E244" s="74"/>
      <c r="F244" s="68">
        <f t="shared" si="107"/>
        <v>0</v>
      </c>
      <c r="G244" s="68">
        <f t="shared" si="107"/>
        <v>0</v>
      </c>
      <c r="H244" s="68">
        <f t="shared" si="107"/>
        <v>0</v>
      </c>
      <c r="I244" s="68">
        <f t="shared" si="107"/>
        <v>0</v>
      </c>
      <c r="J244" s="68">
        <f t="shared" si="107"/>
        <v>500</v>
      </c>
      <c r="K244" s="68">
        <f t="shared" si="107"/>
        <v>0</v>
      </c>
      <c r="L244" s="68">
        <f t="shared" si="107"/>
        <v>500</v>
      </c>
      <c r="M244" s="68">
        <f t="shared" si="107"/>
        <v>0</v>
      </c>
      <c r="N244" s="68">
        <f t="shared" si="107"/>
        <v>500</v>
      </c>
      <c r="O244" s="68">
        <f t="shared" si="107"/>
        <v>0</v>
      </c>
      <c r="P244" s="68">
        <f t="shared" si="107"/>
        <v>500</v>
      </c>
      <c r="Q244" s="68">
        <f t="shared" si="107"/>
        <v>0</v>
      </c>
    </row>
    <row r="245" spans="1:17" ht="24" customHeight="1">
      <c r="A245" s="70" t="s">
        <v>225</v>
      </c>
      <c r="B245" s="74" t="s">
        <v>127</v>
      </c>
      <c r="C245" s="74" t="s">
        <v>119</v>
      </c>
      <c r="D245" s="74" t="s">
        <v>28</v>
      </c>
      <c r="E245" s="74"/>
      <c r="F245" s="68">
        <f t="shared" si="107"/>
        <v>0</v>
      </c>
      <c r="G245" s="68">
        <f t="shared" si="107"/>
        <v>0</v>
      </c>
      <c r="H245" s="68">
        <f t="shared" si="107"/>
        <v>0</v>
      </c>
      <c r="I245" s="68">
        <f t="shared" si="107"/>
        <v>0</v>
      </c>
      <c r="J245" s="68">
        <f t="shared" si="107"/>
        <v>500</v>
      </c>
      <c r="K245" s="68">
        <f t="shared" si="107"/>
        <v>0</v>
      </c>
      <c r="L245" s="68">
        <f t="shared" si="107"/>
        <v>500</v>
      </c>
      <c r="M245" s="68">
        <f t="shared" si="107"/>
        <v>0</v>
      </c>
      <c r="N245" s="68">
        <f t="shared" si="107"/>
        <v>500</v>
      </c>
      <c r="O245" s="68">
        <f t="shared" si="107"/>
        <v>0</v>
      </c>
      <c r="P245" s="68">
        <f t="shared" si="107"/>
        <v>500</v>
      </c>
      <c r="Q245" s="68">
        <f t="shared" si="107"/>
        <v>0</v>
      </c>
    </row>
    <row r="246" spans="1:17" ht="20.25" customHeight="1">
      <c r="A246" s="70" t="s">
        <v>349</v>
      </c>
      <c r="B246" s="74" t="s">
        <v>127</v>
      </c>
      <c r="C246" s="74" t="s">
        <v>119</v>
      </c>
      <c r="D246" s="74" t="s">
        <v>28</v>
      </c>
      <c r="E246" s="74" t="s">
        <v>181</v>
      </c>
      <c r="F246" s="68">
        <f>G246+H246+I246</f>
        <v>0</v>
      </c>
      <c r="G246" s="68"/>
      <c r="H246" s="68">
        <v>0</v>
      </c>
      <c r="I246" s="68"/>
      <c r="J246" s="68">
        <f>K246+L246+M246</f>
        <v>500</v>
      </c>
      <c r="K246" s="68"/>
      <c r="L246" s="68">
        <v>500</v>
      </c>
      <c r="M246" s="68"/>
      <c r="N246" s="68">
        <f>O246+P246+Q246</f>
        <v>500</v>
      </c>
      <c r="O246" s="68"/>
      <c r="P246" s="68">
        <v>500</v>
      </c>
      <c r="Q246" s="68"/>
    </row>
    <row r="247" spans="1:17" ht="18.75">
      <c r="A247" s="70" t="s">
        <v>164</v>
      </c>
      <c r="B247" s="74" t="s">
        <v>127</v>
      </c>
      <c r="C247" s="74" t="s">
        <v>119</v>
      </c>
      <c r="D247" s="83" t="s">
        <v>33</v>
      </c>
      <c r="E247" s="74"/>
      <c r="F247" s="68">
        <f aca="true" t="shared" si="108" ref="F247:Q248">F248</f>
        <v>300</v>
      </c>
      <c r="G247" s="68">
        <f t="shared" si="108"/>
        <v>0</v>
      </c>
      <c r="H247" s="68">
        <f t="shared" si="108"/>
        <v>300</v>
      </c>
      <c r="I247" s="68">
        <f t="shared" si="108"/>
        <v>0</v>
      </c>
      <c r="J247" s="68">
        <f t="shared" si="108"/>
        <v>300</v>
      </c>
      <c r="K247" s="68">
        <f t="shared" si="108"/>
        <v>0</v>
      </c>
      <c r="L247" s="68">
        <f t="shared" si="108"/>
        <v>300</v>
      </c>
      <c r="M247" s="68">
        <f t="shared" si="108"/>
        <v>0</v>
      </c>
      <c r="N247" s="68">
        <f t="shared" si="108"/>
        <v>300</v>
      </c>
      <c r="O247" s="68">
        <f t="shared" si="108"/>
        <v>0</v>
      </c>
      <c r="P247" s="68">
        <f t="shared" si="108"/>
        <v>300</v>
      </c>
      <c r="Q247" s="68">
        <f t="shared" si="108"/>
        <v>0</v>
      </c>
    </row>
    <row r="248" spans="1:17" ht="22.5" customHeight="1">
      <c r="A248" s="70" t="s">
        <v>302</v>
      </c>
      <c r="B248" s="74" t="s">
        <v>127</v>
      </c>
      <c r="C248" s="74" t="s">
        <v>119</v>
      </c>
      <c r="D248" s="83" t="s">
        <v>34</v>
      </c>
      <c r="E248" s="74"/>
      <c r="F248" s="68">
        <f t="shared" si="108"/>
        <v>300</v>
      </c>
      <c r="G248" s="68">
        <f t="shared" si="108"/>
        <v>0</v>
      </c>
      <c r="H248" s="68">
        <f t="shared" si="108"/>
        <v>300</v>
      </c>
      <c r="I248" s="68">
        <f t="shared" si="108"/>
        <v>0</v>
      </c>
      <c r="J248" s="68">
        <f t="shared" si="108"/>
        <v>300</v>
      </c>
      <c r="K248" s="68">
        <f t="shared" si="108"/>
        <v>0</v>
      </c>
      <c r="L248" s="68">
        <f t="shared" si="108"/>
        <v>300</v>
      </c>
      <c r="M248" s="68">
        <f t="shared" si="108"/>
        <v>0</v>
      </c>
      <c r="N248" s="68">
        <f t="shared" si="108"/>
        <v>300</v>
      </c>
      <c r="O248" s="68">
        <f t="shared" si="108"/>
        <v>0</v>
      </c>
      <c r="P248" s="68">
        <f t="shared" si="108"/>
        <v>300</v>
      </c>
      <c r="Q248" s="68">
        <f t="shared" si="108"/>
        <v>0</v>
      </c>
    </row>
    <row r="249" spans="1:17" ht="41.25" customHeight="1">
      <c r="A249" s="70" t="s">
        <v>92</v>
      </c>
      <c r="B249" s="74" t="s">
        <v>127</v>
      </c>
      <c r="C249" s="74" t="s">
        <v>119</v>
      </c>
      <c r="D249" s="83" t="s">
        <v>34</v>
      </c>
      <c r="E249" s="74" t="s">
        <v>176</v>
      </c>
      <c r="F249" s="68">
        <f>G249+H249+I249</f>
        <v>300</v>
      </c>
      <c r="G249" s="68"/>
      <c r="H249" s="68">
        <v>300</v>
      </c>
      <c r="I249" s="68"/>
      <c r="J249" s="68">
        <f>K249+L249+M249</f>
        <v>300</v>
      </c>
      <c r="K249" s="68"/>
      <c r="L249" s="68">
        <v>300</v>
      </c>
      <c r="M249" s="68"/>
      <c r="N249" s="68">
        <f>O249+P249+Q249</f>
        <v>300</v>
      </c>
      <c r="O249" s="76"/>
      <c r="P249" s="76">
        <v>300</v>
      </c>
      <c r="Q249" s="76"/>
    </row>
    <row r="250" spans="1:17" ht="18.75">
      <c r="A250" s="69" t="s">
        <v>155</v>
      </c>
      <c r="B250" s="75" t="s">
        <v>127</v>
      </c>
      <c r="C250" s="75" t="s">
        <v>123</v>
      </c>
      <c r="D250" s="133"/>
      <c r="E250" s="75"/>
      <c r="F250" s="71">
        <f aca="true" t="shared" si="109" ref="F250:Q250">F251+F262</f>
        <v>2097</v>
      </c>
      <c r="G250" s="71">
        <f t="shared" si="109"/>
        <v>0</v>
      </c>
      <c r="H250" s="71">
        <f t="shared" si="109"/>
        <v>1762.5</v>
      </c>
      <c r="I250" s="71">
        <f t="shared" si="109"/>
        <v>334.5</v>
      </c>
      <c r="J250" s="71">
        <f t="shared" si="109"/>
        <v>240</v>
      </c>
      <c r="K250" s="71">
        <f t="shared" si="109"/>
        <v>0</v>
      </c>
      <c r="L250" s="71">
        <f t="shared" si="109"/>
        <v>240</v>
      </c>
      <c r="M250" s="71">
        <f t="shared" si="109"/>
        <v>0</v>
      </c>
      <c r="N250" s="71">
        <f t="shared" si="109"/>
        <v>240</v>
      </c>
      <c r="O250" s="68">
        <f t="shared" si="109"/>
        <v>0</v>
      </c>
      <c r="P250" s="68">
        <f t="shared" si="109"/>
        <v>240</v>
      </c>
      <c r="Q250" s="68">
        <f t="shared" si="109"/>
        <v>0</v>
      </c>
    </row>
    <row r="251" spans="1:17" ht="65.25" customHeight="1">
      <c r="A251" s="70" t="s">
        <v>459</v>
      </c>
      <c r="B251" s="74" t="s">
        <v>127</v>
      </c>
      <c r="C251" s="74" t="s">
        <v>123</v>
      </c>
      <c r="D251" s="74" t="s">
        <v>249</v>
      </c>
      <c r="E251" s="74"/>
      <c r="F251" s="68">
        <f aca="true" t="shared" si="110" ref="F251:Q251">F252+F256</f>
        <v>2057</v>
      </c>
      <c r="G251" s="68">
        <f t="shared" si="110"/>
        <v>0</v>
      </c>
      <c r="H251" s="68">
        <f t="shared" si="110"/>
        <v>1722.5</v>
      </c>
      <c r="I251" s="68">
        <f t="shared" si="110"/>
        <v>334.5</v>
      </c>
      <c r="J251" s="68">
        <f t="shared" si="110"/>
        <v>200</v>
      </c>
      <c r="K251" s="68">
        <f t="shared" si="110"/>
        <v>0</v>
      </c>
      <c r="L251" s="68">
        <f t="shared" si="110"/>
        <v>200</v>
      </c>
      <c r="M251" s="68">
        <f t="shared" si="110"/>
        <v>0</v>
      </c>
      <c r="N251" s="68">
        <f t="shared" si="110"/>
        <v>200</v>
      </c>
      <c r="O251" s="68">
        <f t="shared" si="110"/>
        <v>0</v>
      </c>
      <c r="P251" s="68">
        <f t="shared" si="110"/>
        <v>200</v>
      </c>
      <c r="Q251" s="68">
        <f t="shared" si="110"/>
        <v>0</v>
      </c>
    </row>
    <row r="252" spans="1:17" ht="38.25" customHeight="1">
      <c r="A252" s="70" t="s">
        <v>460</v>
      </c>
      <c r="B252" s="74" t="s">
        <v>127</v>
      </c>
      <c r="C252" s="74" t="s">
        <v>123</v>
      </c>
      <c r="D252" s="74" t="s">
        <v>250</v>
      </c>
      <c r="E252" s="74"/>
      <c r="F252" s="68">
        <f aca="true" t="shared" si="111" ref="F252:Q254">F253</f>
        <v>522</v>
      </c>
      <c r="G252" s="68">
        <f t="shared" si="111"/>
        <v>0</v>
      </c>
      <c r="H252" s="68">
        <f t="shared" si="111"/>
        <v>435</v>
      </c>
      <c r="I252" s="68">
        <f t="shared" si="111"/>
        <v>87</v>
      </c>
      <c r="J252" s="68">
        <f t="shared" si="111"/>
        <v>0</v>
      </c>
      <c r="K252" s="68">
        <f t="shared" si="111"/>
        <v>0</v>
      </c>
      <c r="L252" s="68">
        <f t="shared" si="111"/>
        <v>0</v>
      </c>
      <c r="M252" s="68">
        <f t="shared" si="111"/>
        <v>0</v>
      </c>
      <c r="N252" s="68">
        <f t="shared" si="111"/>
        <v>0</v>
      </c>
      <c r="O252" s="68">
        <f t="shared" si="111"/>
        <v>0</v>
      </c>
      <c r="P252" s="68">
        <f t="shared" si="111"/>
        <v>0</v>
      </c>
      <c r="Q252" s="68">
        <f t="shared" si="111"/>
        <v>0</v>
      </c>
    </row>
    <row r="253" spans="1:17" ht="66" customHeight="1">
      <c r="A253" s="70" t="s">
        <v>461</v>
      </c>
      <c r="B253" s="74" t="s">
        <v>127</v>
      </c>
      <c r="C253" s="74" t="s">
        <v>123</v>
      </c>
      <c r="D253" s="74" t="s">
        <v>55</v>
      </c>
      <c r="E253" s="74"/>
      <c r="F253" s="68">
        <f t="shared" si="111"/>
        <v>522</v>
      </c>
      <c r="G253" s="68">
        <f t="shared" si="111"/>
        <v>0</v>
      </c>
      <c r="H253" s="68">
        <f t="shared" si="111"/>
        <v>435</v>
      </c>
      <c r="I253" s="68">
        <f t="shared" si="111"/>
        <v>87</v>
      </c>
      <c r="J253" s="68">
        <f t="shared" si="111"/>
        <v>0</v>
      </c>
      <c r="K253" s="68">
        <f t="shared" si="111"/>
        <v>0</v>
      </c>
      <c r="L253" s="68">
        <f t="shared" si="111"/>
        <v>0</v>
      </c>
      <c r="M253" s="68">
        <f t="shared" si="111"/>
        <v>0</v>
      </c>
      <c r="N253" s="68">
        <f t="shared" si="111"/>
        <v>0</v>
      </c>
      <c r="O253" s="68">
        <f t="shared" si="111"/>
        <v>0</v>
      </c>
      <c r="P253" s="68">
        <f t="shared" si="111"/>
        <v>0</v>
      </c>
      <c r="Q253" s="68">
        <f t="shared" si="111"/>
        <v>0</v>
      </c>
    </row>
    <row r="254" spans="1:17" ht="18.75">
      <c r="A254" s="70" t="s">
        <v>632</v>
      </c>
      <c r="B254" s="74" t="s">
        <v>127</v>
      </c>
      <c r="C254" s="74" t="s">
        <v>123</v>
      </c>
      <c r="D254" s="74" t="s">
        <v>640</v>
      </c>
      <c r="E254" s="74"/>
      <c r="F254" s="68">
        <f t="shared" si="111"/>
        <v>522</v>
      </c>
      <c r="G254" s="68">
        <f t="shared" si="111"/>
        <v>0</v>
      </c>
      <c r="H254" s="68">
        <f t="shared" si="111"/>
        <v>435</v>
      </c>
      <c r="I254" s="68">
        <f t="shared" si="111"/>
        <v>87</v>
      </c>
      <c r="J254" s="68">
        <f t="shared" si="111"/>
        <v>0</v>
      </c>
      <c r="K254" s="68">
        <f t="shared" si="111"/>
        <v>0</v>
      </c>
      <c r="L254" s="68">
        <f t="shared" si="111"/>
        <v>0</v>
      </c>
      <c r="M254" s="68">
        <f t="shared" si="111"/>
        <v>0</v>
      </c>
      <c r="N254" s="68">
        <f t="shared" si="111"/>
        <v>0</v>
      </c>
      <c r="O254" s="68">
        <f t="shared" si="111"/>
        <v>0</v>
      </c>
      <c r="P254" s="68">
        <f t="shared" si="111"/>
        <v>0</v>
      </c>
      <c r="Q254" s="68">
        <f t="shared" si="111"/>
        <v>0</v>
      </c>
    </row>
    <row r="255" spans="1:17" ht="41.25" customHeight="1">
      <c r="A255" s="70" t="s">
        <v>92</v>
      </c>
      <c r="B255" s="74" t="s">
        <v>127</v>
      </c>
      <c r="C255" s="74" t="s">
        <v>123</v>
      </c>
      <c r="D255" s="74" t="s">
        <v>640</v>
      </c>
      <c r="E255" s="74" t="s">
        <v>176</v>
      </c>
      <c r="F255" s="68">
        <f>G255+H255+I255</f>
        <v>522</v>
      </c>
      <c r="G255" s="68">
        <v>0</v>
      </c>
      <c r="H255" s="68">
        <v>435</v>
      </c>
      <c r="I255" s="68">
        <v>87</v>
      </c>
      <c r="J255" s="68">
        <f>K255+L255+M255</f>
        <v>0</v>
      </c>
      <c r="K255" s="68"/>
      <c r="L255" s="68"/>
      <c r="M255" s="68"/>
      <c r="N255" s="68">
        <f>O255+P255+Q255</f>
        <v>0</v>
      </c>
      <c r="O255" s="68"/>
      <c r="P255" s="68"/>
      <c r="Q255" s="68"/>
    </row>
    <row r="256" spans="1:17" ht="60" customHeight="1">
      <c r="A256" s="70" t="s">
        <v>462</v>
      </c>
      <c r="B256" s="74" t="s">
        <v>127</v>
      </c>
      <c r="C256" s="74" t="s">
        <v>123</v>
      </c>
      <c r="D256" s="74" t="s">
        <v>12</v>
      </c>
      <c r="E256" s="74"/>
      <c r="F256" s="68">
        <f aca="true" t="shared" si="112" ref="F256:Q256">F257</f>
        <v>1535</v>
      </c>
      <c r="G256" s="68">
        <f t="shared" si="112"/>
        <v>0</v>
      </c>
      <c r="H256" s="68">
        <f t="shared" si="112"/>
        <v>1287.5</v>
      </c>
      <c r="I256" s="68">
        <f t="shared" si="112"/>
        <v>247.5</v>
      </c>
      <c r="J256" s="68">
        <f t="shared" si="112"/>
        <v>200</v>
      </c>
      <c r="K256" s="68">
        <f t="shared" si="112"/>
        <v>0</v>
      </c>
      <c r="L256" s="68">
        <f t="shared" si="112"/>
        <v>200</v>
      </c>
      <c r="M256" s="68">
        <f t="shared" si="112"/>
        <v>0</v>
      </c>
      <c r="N256" s="68">
        <f t="shared" si="112"/>
        <v>200</v>
      </c>
      <c r="O256" s="68">
        <f t="shared" si="112"/>
        <v>0</v>
      </c>
      <c r="P256" s="68">
        <f t="shared" si="112"/>
        <v>200</v>
      </c>
      <c r="Q256" s="68">
        <f t="shared" si="112"/>
        <v>0</v>
      </c>
    </row>
    <row r="257" spans="1:17" ht="41.25" customHeight="1">
      <c r="A257" s="70" t="s">
        <v>85</v>
      </c>
      <c r="B257" s="74" t="s">
        <v>127</v>
      </c>
      <c r="C257" s="74" t="s">
        <v>123</v>
      </c>
      <c r="D257" s="74" t="s">
        <v>84</v>
      </c>
      <c r="E257" s="74"/>
      <c r="F257" s="68">
        <f aca="true" t="shared" si="113" ref="F257:Q257">F258+F260</f>
        <v>1535</v>
      </c>
      <c r="G257" s="68">
        <f t="shared" si="113"/>
        <v>0</v>
      </c>
      <c r="H257" s="68">
        <f t="shared" si="113"/>
        <v>1287.5</v>
      </c>
      <c r="I257" s="68">
        <f t="shared" si="113"/>
        <v>247.5</v>
      </c>
      <c r="J257" s="68">
        <f t="shared" si="113"/>
        <v>200</v>
      </c>
      <c r="K257" s="68">
        <f t="shared" si="113"/>
        <v>0</v>
      </c>
      <c r="L257" s="68">
        <f t="shared" si="113"/>
        <v>200</v>
      </c>
      <c r="M257" s="68">
        <f t="shared" si="113"/>
        <v>0</v>
      </c>
      <c r="N257" s="68">
        <f t="shared" si="113"/>
        <v>200</v>
      </c>
      <c r="O257" s="68">
        <f t="shared" si="113"/>
        <v>0</v>
      </c>
      <c r="P257" s="68">
        <f t="shared" si="113"/>
        <v>200</v>
      </c>
      <c r="Q257" s="68">
        <f t="shared" si="113"/>
        <v>0</v>
      </c>
    </row>
    <row r="258" spans="1:17" ht="23.25" customHeight="1">
      <c r="A258" s="70" t="s">
        <v>421</v>
      </c>
      <c r="B258" s="74" t="s">
        <v>127</v>
      </c>
      <c r="C258" s="74" t="s">
        <v>123</v>
      </c>
      <c r="D258" s="74" t="s">
        <v>420</v>
      </c>
      <c r="E258" s="74"/>
      <c r="F258" s="68">
        <f aca="true" t="shared" si="114" ref="F258:Q258">F259</f>
        <v>50</v>
      </c>
      <c r="G258" s="68">
        <f t="shared" si="114"/>
        <v>0</v>
      </c>
      <c r="H258" s="68">
        <f t="shared" si="114"/>
        <v>50</v>
      </c>
      <c r="I258" s="68">
        <f t="shared" si="114"/>
        <v>0</v>
      </c>
      <c r="J258" s="68">
        <f t="shared" si="114"/>
        <v>200</v>
      </c>
      <c r="K258" s="68">
        <f t="shared" si="114"/>
        <v>0</v>
      </c>
      <c r="L258" s="68">
        <f t="shared" si="114"/>
        <v>200</v>
      </c>
      <c r="M258" s="68">
        <f t="shared" si="114"/>
        <v>0</v>
      </c>
      <c r="N258" s="68">
        <f t="shared" si="114"/>
        <v>200</v>
      </c>
      <c r="O258" s="68">
        <f t="shared" si="114"/>
        <v>0</v>
      </c>
      <c r="P258" s="68">
        <f t="shared" si="114"/>
        <v>200</v>
      </c>
      <c r="Q258" s="68">
        <f t="shared" si="114"/>
        <v>0</v>
      </c>
    </row>
    <row r="259" spans="1:17" ht="37.5">
      <c r="A259" s="70" t="s">
        <v>92</v>
      </c>
      <c r="B259" s="74" t="s">
        <v>127</v>
      </c>
      <c r="C259" s="74" t="s">
        <v>123</v>
      </c>
      <c r="D259" s="74" t="s">
        <v>420</v>
      </c>
      <c r="E259" s="74" t="s">
        <v>176</v>
      </c>
      <c r="F259" s="68">
        <f>G259+H258+I259</f>
        <v>50</v>
      </c>
      <c r="G259" s="68"/>
      <c r="H259" s="68">
        <v>50</v>
      </c>
      <c r="I259" s="68"/>
      <c r="J259" s="68">
        <f>K259+L259+M259</f>
        <v>200</v>
      </c>
      <c r="K259" s="68"/>
      <c r="L259" s="68">
        <v>200</v>
      </c>
      <c r="M259" s="68"/>
      <c r="N259" s="68">
        <f>O259+P259+Q259</f>
        <v>200</v>
      </c>
      <c r="O259" s="68"/>
      <c r="P259" s="68">
        <v>200</v>
      </c>
      <c r="Q259" s="68"/>
    </row>
    <row r="260" spans="1:17" ht="23.25" customHeight="1">
      <c r="A260" s="70" t="s">
        <v>632</v>
      </c>
      <c r="B260" s="74" t="s">
        <v>127</v>
      </c>
      <c r="C260" s="74" t="s">
        <v>123</v>
      </c>
      <c r="D260" s="74" t="s">
        <v>631</v>
      </c>
      <c r="E260" s="74"/>
      <c r="F260" s="68">
        <f aca="true" t="shared" si="115" ref="F260:Q260">F261</f>
        <v>1485</v>
      </c>
      <c r="G260" s="68">
        <f t="shared" si="115"/>
        <v>0</v>
      </c>
      <c r="H260" s="68">
        <f t="shared" si="115"/>
        <v>1237.5</v>
      </c>
      <c r="I260" s="68">
        <f t="shared" si="115"/>
        <v>247.5</v>
      </c>
      <c r="J260" s="68">
        <f t="shared" si="115"/>
        <v>0</v>
      </c>
      <c r="K260" s="68">
        <f t="shared" si="115"/>
        <v>0</v>
      </c>
      <c r="L260" s="68">
        <f t="shared" si="115"/>
        <v>0</v>
      </c>
      <c r="M260" s="68">
        <f t="shared" si="115"/>
        <v>0</v>
      </c>
      <c r="N260" s="68">
        <f t="shared" si="115"/>
        <v>0</v>
      </c>
      <c r="O260" s="68">
        <f t="shared" si="115"/>
        <v>0</v>
      </c>
      <c r="P260" s="68">
        <f t="shared" si="115"/>
        <v>0</v>
      </c>
      <c r="Q260" s="68">
        <f t="shared" si="115"/>
        <v>0</v>
      </c>
    </row>
    <row r="261" spans="1:17" ht="19.5" customHeight="1">
      <c r="A261" s="70" t="s">
        <v>92</v>
      </c>
      <c r="B261" s="74" t="s">
        <v>127</v>
      </c>
      <c r="C261" s="74" t="s">
        <v>123</v>
      </c>
      <c r="D261" s="74" t="s">
        <v>631</v>
      </c>
      <c r="E261" s="74" t="s">
        <v>176</v>
      </c>
      <c r="F261" s="68">
        <f>G261+H261+I261</f>
        <v>1485</v>
      </c>
      <c r="G261" s="68"/>
      <c r="H261" s="68">
        <v>1237.5</v>
      </c>
      <c r="I261" s="68">
        <v>247.5</v>
      </c>
      <c r="J261" s="68">
        <f>K261+L261+M261</f>
        <v>0</v>
      </c>
      <c r="K261" s="68"/>
      <c r="L261" s="68"/>
      <c r="M261" s="68"/>
      <c r="N261" s="68">
        <f>O261+P261+Q261</f>
        <v>0</v>
      </c>
      <c r="O261" s="68"/>
      <c r="P261" s="68"/>
      <c r="Q261" s="68"/>
    </row>
    <row r="262" spans="1:17" ht="25.5" customHeight="1">
      <c r="A262" s="70" t="s">
        <v>164</v>
      </c>
      <c r="B262" s="74" t="s">
        <v>127</v>
      </c>
      <c r="C262" s="74" t="s">
        <v>123</v>
      </c>
      <c r="D262" s="83" t="s">
        <v>33</v>
      </c>
      <c r="E262" s="74"/>
      <c r="F262" s="68">
        <f aca="true" t="shared" si="116" ref="F262:Q263">F263</f>
        <v>40</v>
      </c>
      <c r="G262" s="68">
        <f t="shared" si="116"/>
        <v>0</v>
      </c>
      <c r="H262" s="68">
        <f t="shared" si="116"/>
        <v>40</v>
      </c>
      <c r="I262" s="68">
        <f t="shared" si="116"/>
        <v>0</v>
      </c>
      <c r="J262" s="68">
        <f t="shared" si="116"/>
        <v>40</v>
      </c>
      <c r="K262" s="68">
        <f t="shared" si="116"/>
        <v>0</v>
      </c>
      <c r="L262" s="68">
        <f t="shared" si="116"/>
        <v>40</v>
      </c>
      <c r="M262" s="68">
        <f t="shared" si="116"/>
        <v>0</v>
      </c>
      <c r="N262" s="68">
        <f t="shared" si="116"/>
        <v>40</v>
      </c>
      <c r="O262" s="68">
        <f t="shared" si="116"/>
        <v>0</v>
      </c>
      <c r="P262" s="68">
        <f t="shared" si="116"/>
        <v>40</v>
      </c>
      <c r="Q262" s="68">
        <f t="shared" si="116"/>
        <v>0</v>
      </c>
    </row>
    <row r="263" spans="1:17" ht="21.75" customHeight="1">
      <c r="A263" s="70" t="s">
        <v>302</v>
      </c>
      <c r="B263" s="74" t="s">
        <v>127</v>
      </c>
      <c r="C263" s="74" t="s">
        <v>123</v>
      </c>
      <c r="D263" s="83" t="s">
        <v>339</v>
      </c>
      <c r="E263" s="74"/>
      <c r="F263" s="68">
        <f t="shared" si="116"/>
        <v>40</v>
      </c>
      <c r="G263" s="68">
        <f t="shared" si="116"/>
        <v>0</v>
      </c>
      <c r="H263" s="68">
        <f t="shared" si="116"/>
        <v>40</v>
      </c>
      <c r="I263" s="68">
        <f t="shared" si="116"/>
        <v>0</v>
      </c>
      <c r="J263" s="68">
        <f t="shared" si="116"/>
        <v>40</v>
      </c>
      <c r="K263" s="68">
        <f t="shared" si="116"/>
        <v>0</v>
      </c>
      <c r="L263" s="68">
        <f t="shared" si="116"/>
        <v>40</v>
      </c>
      <c r="M263" s="68">
        <f t="shared" si="116"/>
        <v>0</v>
      </c>
      <c r="N263" s="68">
        <f t="shared" si="116"/>
        <v>40</v>
      </c>
      <c r="O263" s="68">
        <f t="shared" si="116"/>
        <v>0</v>
      </c>
      <c r="P263" s="68">
        <f t="shared" si="116"/>
        <v>40</v>
      </c>
      <c r="Q263" s="68">
        <f t="shared" si="116"/>
        <v>0</v>
      </c>
    </row>
    <row r="264" spans="1:17" ht="45" customHeight="1">
      <c r="A264" s="70" t="s">
        <v>92</v>
      </c>
      <c r="B264" s="74" t="s">
        <v>127</v>
      </c>
      <c r="C264" s="74" t="s">
        <v>123</v>
      </c>
      <c r="D264" s="83" t="s">
        <v>34</v>
      </c>
      <c r="E264" s="74" t="s">
        <v>176</v>
      </c>
      <c r="F264" s="68">
        <f>G264+H264+I264</f>
        <v>40</v>
      </c>
      <c r="G264" s="68"/>
      <c r="H264" s="68">
        <v>40</v>
      </c>
      <c r="I264" s="68"/>
      <c r="J264" s="68">
        <f>K264+L264+M264</f>
        <v>40</v>
      </c>
      <c r="K264" s="68"/>
      <c r="L264" s="68">
        <v>40</v>
      </c>
      <c r="M264" s="68"/>
      <c r="N264" s="68">
        <f>O264+P264+Q264</f>
        <v>40</v>
      </c>
      <c r="O264" s="68"/>
      <c r="P264" s="68">
        <v>40</v>
      </c>
      <c r="Q264" s="68"/>
    </row>
    <row r="265" spans="1:17" ht="18.75">
      <c r="A265" s="69" t="s">
        <v>411</v>
      </c>
      <c r="B265" s="75" t="s">
        <v>127</v>
      </c>
      <c r="C265" s="75" t="s">
        <v>122</v>
      </c>
      <c r="D265" s="133"/>
      <c r="E265" s="75"/>
      <c r="F265" s="71">
        <f aca="true" t="shared" si="117" ref="F265:Q268">F266</f>
        <v>1819.6</v>
      </c>
      <c r="G265" s="71">
        <f t="shared" si="117"/>
        <v>1637.6</v>
      </c>
      <c r="H265" s="71">
        <f t="shared" si="117"/>
        <v>0</v>
      </c>
      <c r="I265" s="71">
        <f t="shared" si="117"/>
        <v>182</v>
      </c>
      <c r="J265" s="71">
        <f t="shared" si="117"/>
        <v>1819.6</v>
      </c>
      <c r="K265" s="71">
        <f t="shared" si="117"/>
        <v>1637.6</v>
      </c>
      <c r="L265" s="71">
        <f t="shared" si="117"/>
        <v>0</v>
      </c>
      <c r="M265" s="71">
        <f t="shared" si="117"/>
        <v>182</v>
      </c>
      <c r="N265" s="71">
        <f t="shared" si="117"/>
        <v>1959.9</v>
      </c>
      <c r="O265" s="68">
        <f t="shared" si="117"/>
        <v>1763.9</v>
      </c>
      <c r="P265" s="68">
        <f t="shared" si="117"/>
        <v>0</v>
      </c>
      <c r="Q265" s="68">
        <f t="shared" si="117"/>
        <v>196</v>
      </c>
    </row>
    <row r="266" spans="1:17" ht="65.25" customHeight="1">
      <c r="A266" s="70" t="s">
        <v>568</v>
      </c>
      <c r="B266" s="74" t="s">
        <v>127</v>
      </c>
      <c r="C266" s="74" t="s">
        <v>122</v>
      </c>
      <c r="D266" s="83" t="s">
        <v>412</v>
      </c>
      <c r="E266" s="74"/>
      <c r="F266" s="68">
        <f t="shared" si="117"/>
        <v>1819.6</v>
      </c>
      <c r="G266" s="68">
        <f t="shared" si="117"/>
        <v>1637.6</v>
      </c>
      <c r="H266" s="68">
        <f t="shared" si="117"/>
        <v>0</v>
      </c>
      <c r="I266" s="68">
        <f t="shared" si="117"/>
        <v>182</v>
      </c>
      <c r="J266" s="68">
        <f t="shared" si="117"/>
        <v>1819.6</v>
      </c>
      <c r="K266" s="68">
        <f t="shared" si="117"/>
        <v>1637.6</v>
      </c>
      <c r="L266" s="68">
        <f t="shared" si="117"/>
        <v>0</v>
      </c>
      <c r="M266" s="68">
        <f t="shared" si="117"/>
        <v>182</v>
      </c>
      <c r="N266" s="68">
        <f t="shared" si="117"/>
        <v>1959.9</v>
      </c>
      <c r="O266" s="68">
        <f t="shared" si="117"/>
        <v>1763.9</v>
      </c>
      <c r="P266" s="68">
        <f t="shared" si="117"/>
        <v>0</v>
      </c>
      <c r="Q266" s="68">
        <f t="shared" si="117"/>
        <v>196</v>
      </c>
    </row>
    <row r="267" spans="1:17" ht="45" customHeight="1">
      <c r="A267" s="127" t="s">
        <v>512</v>
      </c>
      <c r="B267" s="74" t="s">
        <v>127</v>
      </c>
      <c r="C267" s="74" t="s">
        <v>122</v>
      </c>
      <c r="D267" s="83" t="s">
        <v>414</v>
      </c>
      <c r="E267" s="74"/>
      <c r="F267" s="68">
        <f t="shared" si="117"/>
        <v>1819.6</v>
      </c>
      <c r="G267" s="68">
        <f t="shared" si="117"/>
        <v>1637.6</v>
      </c>
      <c r="H267" s="68">
        <f t="shared" si="117"/>
        <v>0</v>
      </c>
      <c r="I267" s="68">
        <f t="shared" si="117"/>
        <v>182</v>
      </c>
      <c r="J267" s="68">
        <f t="shared" si="117"/>
        <v>1819.6</v>
      </c>
      <c r="K267" s="68">
        <f t="shared" si="117"/>
        <v>1637.6</v>
      </c>
      <c r="L267" s="68">
        <f t="shared" si="117"/>
        <v>0</v>
      </c>
      <c r="M267" s="68">
        <f t="shared" si="117"/>
        <v>182</v>
      </c>
      <c r="N267" s="68">
        <f t="shared" si="117"/>
        <v>1959.9</v>
      </c>
      <c r="O267" s="68">
        <f t="shared" si="117"/>
        <v>1763.9</v>
      </c>
      <c r="P267" s="68">
        <f t="shared" si="117"/>
        <v>0</v>
      </c>
      <c r="Q267" s="68">
        <f t="shared" si="117"/>
        <v>196</v>
      </c>
    </row>
    <row r="268" spans="1:17" ht="48.75" customHeight="1">
      <c r="A268" s="70" t="s">
        <v>413</v>
      </c>
      <c r="B268" s="74" t="s">
        <v>127</v>
      </c>
      <c r="C268" s="74" t="s">
        <v>122</v>
      </c>
      <c r="D268" s="83" t="s">
        <v>415</v>
      </c>
      <c r="E268" s="74"/>
      <c r="F268" s="68">
        <f t="shared" si="117"/>
        <v>1819.6</v>
      </c>
      <c r="G268" s="68">
        <f t="shared" si="117"/>
        <v>1637.6</v>
      </c>
      <c r="H268" s="68">
        <f t="shared" si="117"/>
        <v>0</v>
      </c>
      <c r="I268" s="68">
        <f t="shared" si="117"/>
        <v>182</v>
      </c>
      <c r="J268" s="68">
        <f t="shared" si="117"/>
        <v>1819.6</v>
      </c>
      <c r="K268" s="68">
        <f t="shared" si="117"/>
        <v>1637.6</v>
      </c>
      <c r="L268" s="68">
        <f t="shared" si="117"/>
        <v>0</v>
      </c>
      <c r="M268" s="68">
        <f t="shared" si="117"/>
        <v>182</v>
      </c>
      <c r="N268" s="68">
        <f t="shared" si="117"/>
        <v>1959.9</v>
      </c>
      <c r="O268" s="68">
        <f t="shared" si="117"/>
        <v>1763.9</v>
      </c>
      <c r="P268" s="68">
        <f t="shared" si="117"/>
        <v>0</v>
      </c>
      <c r="Q268" s="68">
        <f t="shared" si="117"/>
        <v>196</v>
      </c>
    </row>
    <row r="269" spans="1:17" ht="36.75" customHeight="1">
      <c r="A269" s="70" t="s">
        <v>92</v>
      </c>
      <c r="B269" s="74" t="s">
        <v>127</v>
      </c>
      <c r="C269" s="74" t="s">
        <v>122</v>
      </c>
      <c r="D269" s="83" t="s">
        <v>415</v>
      </c>
      <c r="E269" s="74" t="s">
        <v>176</v>
      </c>
      <c r="F269" s="68">
        <f>G269+H269+I269</f>
        <v>1819.6</v>
      </c>
      <c r="G269" s="68">
        <v>1637.6</v>
      </c>
      <c r="H269" s="68"/>
      <c r="I269" s="68">
        <v>182</v>
      </c>
      <c r="J269" s="68">
        <f>K269+M269+L269</f>
        <v>1819.6</v>
      </c>
      <c r="K269" s="68">
        <v>1637.6</v>
      </c>
      <c r="L269" s="68"/>
      <c r="M269" s="68">
        <v>182</v>
      </c>
      <c r="N269" s="68">
        <f>O269+Q269+P269</f>
        <v>1959.9</v>
      </c>
      <c r="O269" s="88">
        <v>1763.9</v>
      </c>
      <c r="P269" s="88"/>
      <c r="Q269" s="88">
        <v>196</v>
      </c>
    </row>
    <row r="270" spans="1:17" ht="27.75" customHeight="1">
      <c r="A270" s="69" t="s">
        <v>139</v>
      </c>
      <c r="B270" s="75" t="s">
        <v>135</v>
      </c>
      <c r="C270" s="75" t="s">
        <v>395</v>
      </c>
      <c r="D270" s="75"/>
      <c r="E270" s="75"/>
      <c r="F270" s="71">
        <f aca="true" t="shared" si="118" ref="F270:Q272">F271</f>
        <v>610.3</v>
      </c>
      <c r="G270" s="71">
        <f t="shared" si="118"/>
        <v>210.3</v>
      </c>
      <c r="H270" s="71">
        <f t="shared" si="118"/>
        <v>400</v>
      </c>
      <c r="I270" s="71">
        <f t="shared" si="118"/>
        <v>0</v>
      </c>
      <c r="J270" s="71">
        <f t="shared" si="118"/>
        <v>3753.1000000000004</v>
      </c>
      <c r="K270" s="71">
        <f t="shared" si="118"/>
        <v>3210.3</v>
      </c>
      <c r="L270" s="71">
        <f t="shared" si="118"/>
        <v>542.8</v>
      </c>
      <c r="M270" s="71">
        <f t="shared" si="118"/>
        <v>0</v>
      </c>
      <c r="N270" s="71">
        <f t="shared" si="118"/>
        <v>859.8</v>
      </c>
      <c r="O270" s="68">
        <f t="shared" si="118"/>
        <v>209.8</v>
      </c>
      <c r="P270" s="68">
        <f t="shared" si="118"/>
        <v>650</v>
      </c>
      <c r="Q270" s="68">
        <f t="shared" si="118"/>
        <v>0</v>
      </c>
    </row>
    <row r="271" spans="1:17" ht="33" customHeight="1">
      <c r="A271" s="69" t="s">
        <v>162</v>
      </c>
      <c r="B271" s="75" t="s">
        <v>135</v>
      </c>
      <c r="C271" s="75" t="s">
        <v>127</v>
      </c>
      <c r="D271" s="75"/>
      <c r="E271" s="75"/>
      <c r="F271" s="71">
        <f t="shared" si="118"/>
        <v>610.3</v>
      </c>
      <c r="G271" s="71">
        <f t="shared" si="118"/>
        <v>210.3</v>
      </c>
      <c r="H271" s="71">
        <f t="shared" si="118"/>
        <v>400</v>
      </c>
      <c r="I271" s="71">
        <f t="shared" si="118"/>
        <v>0</v>
      </c>
      <c r="J271" s="71">
        <f t="shared" si="118"/>
        <v>3753.1000000000004</v>
      </c>
      <c r="K271" s="71">
        <f t="shared" si="118"/>
        <v>3210.3</v>
      </c>
      <c r="L271" s="71">
        <f t="shared" si="118"/>
        <v>542.8</v>
      </c>
      <c r="M271" s="71">
        <f t="shared" si="118"/>
        <v>0</v>
      </c>
      <c r="N271" s="71">
        <f t="shared" si="118"/>
        <v>859.8</v>
      </c>
      <c r="O271" s="68">
        <f t="shared" si="118"/>
        <v>209.8</v>
      </c>
      <c r="P271" s="68">
        <f t="shared" si="118"/>
        <v>650</v>
      </c>
      <c r="Q271" s="68">
        <f t="shared" si="118"/>
        <v>0</v>
      </c>
    </row>
    <row r="272" spans="1:17" ht="60.75" customHeight="1">
      <c r="A272" s="70" t="s">
        <v>459</v>
      </c>
      <c r="B272" s="74" t="s">
        <v>135</v>
      </c>
      <c r="C272" s="74" t="s">
        <v>127</v>
      </c>
      <c r="D272" s="74" t="s">
        <v>249</v>
      </c>
      <c r="E272" s="74"/>
      <c r="F272" s="68">
        <f t="shared" si="118"/>
        <v>610.3</v>
      </c>
      <c r="G272" s="68">
        <f t="shared" si="118"/>
        <v>210.3</v>
      </c>
      <c r="H272" s="68">
        <f t="shared" si="118"/>
        <v>400</v>
      </c>
      <c r="I272" s="68">
        <f t="shared" si="118"/>
        <v>0</v>
      </c>
      <c r="J272" s="68">
        <f t="shared" si="118"/>
        <v>3753.1000000000004</v>
      </c>
      <c r="K272" s="68">
        <f t="shared" si="118"/>
        <v>3210.3</v>
      </c>
      <c r="L272" s="68">
        <f t="shared" si="118"/>
        <v>542.8</v>
      </c>
      <c r="M272" s="68">
        <f t="shared" si="118"/>
        <v>0</v>
      </c>
      <c r="N272" s="68">
        <f t="shared" si="118"/>
        <v>859.8</v>
      </c>
      <c r="O272" s="68">
        <f t="shared" si="118"/>
        <v>209.8</v>
      </c>
      <c r="P272" s="68">
        <f t="shared" si="118"/>
        <v>650</v>
      </c>
      <c r="Q272" s="68">
        <f t="shared" si="118"/>
        <v>0</v>
      </c>
    </row>
    <row r="273" spans="1:17" ht="63" customHeight="1">
      <c r="A273" s="70" t="s">
        <v>358</v>
      </c>
      <c r="B273" s="74" t="s">
        <v>135</v>
      </c>
      <c r="C273" s="74" t="s">
        <v>127</v>
      </c>
      <c r="D273" s="74" t="s">
        <v>12</v>
      </c>
      <c r="E273" s="74"/>
      <c r="F273" s="68">
        <f aca="true" t="shared" si="119" ref="F273:Q273">F274+F277+F282+F280</f>
        <v>610.3</v>
      </c>
      <c r="G273" s="68">
        <f t="shared" si="119"/>
        <v>210.3</v>
      </c>
      <c r="H273" s="68">
        <f t="shared" si="119"/>
        <v>400</v>
      </c>
      <c r="I273" s="68">
        <f t="shared" si="119"/>
        <v>0</v>
      </c>
      <c r="J273" s="68">
        <f t="shared" si="119"/>
        <v>3753.1000000000004</v>
      </c>
      <c r="K273" s="68">
        <f t="shared" si="119"/>
        <v>3210.3</v>
      </c>
      <c r="L273" s="68">
        <f t="shared" si="119"/>
        <v>542.8</v>
      </c>
      <c r="M273" s="68">
        <f t="shared" si="119"/>
        <v>0</v>
      </c>
      <c r="N273" s="68">
        <f t="shared" si="119"/>
        <v>859.8</v>
      </c>
      <c r="O273" s="68">
        <f t="shared" si="119"/>
        <v>209.8</v>
      </c>
      <c r="P273" s="68">
        <f t="shared" si="119"/>
        <v>650</v>
      </c>
      <c r="Q273" s="68">
        <f t="shared" si="119"/>
        <v>0</v>
      </c>
    </row>
    <row r="274" spans="1:17" ht="42.75" customHeight="1">
      <c r="A274" s="70" t="s">
        <v>85</v>
      </c>
      <c r="B274" s="74" t="s">
        <v>135</v>
      </c>
      <c r="C274" s="74" t="s">
        <v>127</v>
      </c>
      <c r="D274" s="74" t="s">
        <v>84</v>
      </c>
      <c r="E274" s="74"/>
      <c r="F274" s="68">
        <f aca="true" t="shared" si="120" ref="F274:Q275">F275</f>
        <v>100</v>
      </c>
      <c r="G274" s="68">
        <f t="shared" si="120"/>
        <v>0</v>
      </c>
      <c r="H274" s="68">
        <f t="shared" si="120"/>
        <v>100</v>
      </c>
      <c r="I274" s="68">
        <f t="shared" si="120"/>
        <v>0</v>
      </c>
      <c r="J274" s="68">
        <f t="shared" si="120"/>
        <v>150</v>
      </c>
      <c r="K274" s="68">
        <f t="shared" si="120"/>
        <v>0</v>
      </c>
      <c r="L274" s="68">
        <f t="shared" si="120"/>
        <v>150</v>
      </c>
      <c r="M274" s="68">
        <f t="shared" si="120"/>
        <v>0</v>
      </c>
      <c r="N274" s="68">
        <f t="shared" si="120"/>
        <v>150</v>
      </c>
      <c r="O274" s="68">
        <f t="shared" si="120"/>
        <v>0</v>
      </c>
      <c r="P274" s="68">
        <f t="shared" si="120"/>
        <v>150</v>
      </c>
      <c r="Q274" s="68">
        <f t="shared" si="120"/>
        <v>0</v>
      </c>
    </row>
    <row r="275" spans="1:17" ht="28.5" customHeight="1">
      <c r="A275" s="70" t="s">
        <v>380</v>
      </c>
      <c r="B275" s="74" t="s">
        <v>135</v>
      </c>
      <c r="C275" s="74" t="s">
        <v>127</v>
      </c>
      <c r="D275" s="74" t="s">
        <v>382</v>
      </c>
      <c r="E275" s="74"/>
      <c r="F275" s="68">
        <f>F276</f>
        <v>100</v>
      </c>
      <c r="G275" s="68">
        <f>G276</f>
        <v>0</v>
      </c>
      <c r="H275" s="68">
        <f>H276</f>
        <v>100</v>
      </c>
      <c r="I275" s="68">
        <f t="shared" si="120"/>
        <v>0</v>
      </c>
      <c r="J275" s="68">
        <f t="shared" si="120"/>
        <v>150</v>
      </c>
      <c r="K275" s="68">
        <f t="shared" si="120"/>
        <v>0</v>
      </c>
      <c r="L275" s="68">
        <f t="shared" si="120"/>
        <v>150</v>
      </c>
      <c r="M275" s="68">
        <f t="shared" si="120"/>
        <v>0</v>
      </c>
      <c r="N275" s="68">
        <f t="shared" si="120"/>
        <v>150</v>
      </c>
      <c r="O275" s="68">
        <f t="shared" si="120"/>
        <v>0</v>
      </c>
      <c r="P275" s="68">
        <f t="shared" si="120"/>
        <v>150</v>
      </c>
      <c r="Q275" s="68">
        <f t="shared" si="120"/>
        <v>0</v>
      </c>
    </row>
    <row r="276" spans="1:17" ht="40.5" customHeight="1">
      <c r="A276" s="70" t="s">
        <v>92</v>
      </c>
      <c r="B276" s="74" t="s">
        <v>135</v>
      </c>
      <c r="C276" s="74" t="s">
        <v>127</v>
      </c>
      <c r="D276" s="74" t="s">
        <v>382</v>
      </c>
      <c r="E276" s="74" t="s">
        <v>176</v>
      </c>
      <c r="F276" s="68">
        <f>G276+H276+I276</f>
        <v>100</v>
      </c>
      <c r="G276" s="68"/>
      <c r="H276" s="68">
        <v>100</v>
      </c>
      <c r="I276" s="68"/>
      <c r="J276" s="68">
        <f>K276+L276+M276</f>
        <v>150</v>
      </c>
      <c r="K276" s="68"/>
      <c r="L276" s="68">
        <v>150</v>
      </c>
      <c r="M276" s="68"/>
      <c r="N276" s="68">
        <f>O276+P276+Q276</f>
        <v>150</v>
      </c>
      <c r="O276" s="68"/>
      <c r="P276" s="68">
        <v>150</v>
      </c>
      <c r="Q276" s="68"/>
    </row>
    <row r="277" spans="1:17" ht="48.75" customHeight="1">
      <c r="A277" s="70" t="s">
        <v>14</v>
      </c>
      <c r="B277" s="74" t="s">
        <v>135</v>
      </c>
      <c r="C277" s="74" t="s">
        <v>127</v>
      </c>
      <c r="D277" s="74" t="s">
        <v>13</v>
      </c>
      <c r="E277" s="74"/>
      <c r="F277" s="68">
        <f aca="true" t="shared" si="121" ref="F277:Q278">F278</f>
        <v>300</v>
      </c>
      <c r="G277" s="68">
        <f t="shared" si="121"/>
        <v>0</v>
      </c>
      <c r="H277" s="68">
        <f t="shared" si="121"/>
        <v>300</v>
      </c>
      <c r="I277" s="68">
        <f t="shared" si="121"/>
        <v>0</v>
      </c>
      <c r="J277" s="68">
        <f t="shared" si="121"/>
        <v>300</v>
      </c>
      <c r="K277" s="68">
        <f t="shared" si="121"/>
        <v>0</v>
      </c>
      <c r="L277" s="68">
        <f t="shared" si="121"/>
        <v>300</v>
      </c>
      <c r="M277" s="68">
        <f t="shared" si="121"/>
        <v>0</v>
      </c>
      <c r="N277" s="68">
        <f t="shared" si="121"/>
        <v>500</v>
      </c>
      <c r="O277" s="68">
        <f t="shared" si="121"/>
        <v>0</v>
      </c>
      <c r="P277" s="68">
        <f t="shared" si="121"/>
        <v>500</v>
      </c>
      <c r="Q277" s="68">
        <f t="shared" si="121"/>
        <v>0</v>
      </c>
    </row>
    <row r="278" spans="1:17" ht="42.75" customHeight="1">
      <c r="A278" s="70" t="s">
        <v>214</v>
      </c>
      <c r="B278" s="74" t="s">
        <v>135</v>
      </c>
      <c r="C278" s="74" t="s">
        <v>127</v>
      </c>
      <c r="D278" s="74" t="s">
        <v>30</v>
      </c>
      <c r="E278" s="74"/>
      <c r="F278" s="68">
        <f t="shared" si="121"/>
        <v>300</v>
      </c>
      <c r="G278" s="68">
        <f t="shared" si="121"/>
        <v>0</v>
      </c>
      <c r="H278" s="68">
        <f t="shared" si="121"/>
        <v>300</v>
      </c>
      <c r="I278" s="68">
        <f t="shared" si="121"/>
        <v>0</v>
      </c>
      <c r="J278" s="68">
        <f t="shared" si="121"/>
        <v>300</v>
      </c>
      <c r="K278" s="68">
        <f t="shared" si="121"/>
        <v>0</v>
      </c>
      <c r="L278" s="68">
        <f t="shared" si="121"/>
        <v>300</v>
      </c>
      <c r="M278" s="68">
        <f t="shared" si="121"/>
        <v>0</v>
      </c>
      <c r="N278" s="68">
        <f t="shared" si="121"/>
        <v>500</v>
      </c>
      <c r="O278" s="68">
        <f t="shared" si="121"/>
        <v>0</v>
      </c>
      <c r="P278" s="68">
        <f t="shared" si="121"/>
        <v>500</v>
      </c>
      <c r="Q278" s="68">
        <f t="shared" si="121"/>
        <v>0</v>
      </c>
    </row>
    <row r="279" spans="1:17" ht="45" customHeight="1">
      <c r="A279" s="70" t="s">
        <v>92</v>
      </c>
      <c r="B279" s="74" t="s">
        <v>135</v>
      </c>
      <c r="C279" s="74" t="s">
        <v>127</v>
      </c>
      <c r="D279" s="74" t="s">
        <v>30</v>
      </c>
      <c r="E279" s="74" t="s">
        <v>176</v>
      </c>
      <c r="F279" s="68">
        <f>G279+H279+I279</f>
        <v>300</v>
      </c>
      <c r="G279" s="68"/>
      <c r="H279" s="68">
        <v>300</v>
      </c>
      <c r="I279" s="68"/>
      <c r="J279" s="68">
        <f>K279+L279+M279</f>
        <v>300</v>
      </c>
      <c r="K279" s="68"/>
      <c r="L279" s="68">
        <v>300</v>
      </c>
      <c r="M279" s="68"/>
      <c r="N279" s="68">
        <f>O279+P279+Q279</f>
        <v>500</v>
      </c>
      <c r="O279" s="76"/>
      <c r="P279" s="76">
        <v>500</v>
      </c>
      <c r="Q279" s="76"/>
    </row>
    <row r="280" spans="1:17" ht="42.75" customHeight="1">
      <c r="A280" s="85" t="s">
        <v>673</v>
      </c>
      <c r="B280" s="74" t="s">
        <v>135</v>
      </c>
      <c r="C280" s="74" t="s">
        <v>127</v>
      </c>
      <c r="D280" s="74" t="s">
        <v>703</v>
      </c>
      <c r="E280" s="74"/>
      <c r="F280" s="68">
        <f aca="true" t="shared" si="122" ref="F280:Q280">F281</f>
        <v>0</v>
      </c>
      <c r="G280" s="68">
        <f t="shared" si="122"/>
        <v>0</v>
      </c>
      <c r="H280" s="68">
        <f t="shared" si="122"/>
        <v>0</v>
      </c>
      <c r="I280" s="68">
        <f t="shared" si="122"/>
        <v>0</v>
      </c>
      <c r="J280" s="68">
        <f t="shared" si="122"/>
        <v>3092.8</v>
      </c>
      <c r="K280" s="68">
        <f t="shared" si="122"/>
        <v>3000</v>
      </c>
      <c r="L280" s="68">
        <f t="shared" si="122"/>
        <v>92.8</v>
      </c>
      <c r="M280" s="68">
        <f t="shared" si="122"/>
        <v>0</v>
      </c>
      <c r="N280" s="68">
        <f t="shared" si="122"/>
        <v>0</v>
      </c>
      <c r="O280" s="68">
        <f t="shared" si="122"/>
        <v>0</v>
      </c>
      <c r="P280" s="68">
        <f t="shared" si="122"/>
        <v>0</v>
      </c>
      <c r="Q280" s="68">
        <f t="shared" si="122"/>
        <v>0</v>
      </c>
    </row>
    <row r="281" spans="1:17" ht="45.75" customHeight="1">
      <c r="A281" s="70" t="s">
        <v>92</v>
      </c>
      <c r="B281" s="74" t="s">
        <v>135</v>
      </c>
      <c r="C281" s="74" t="s">
        <v>127</v>
      </c>
      <c r="D281" s="74" t="s">
        <v>703</v>
      </c>
      <c r="E281" s="74" t="s">
        <v>176</v>
      </c>
      <c r="F281" s="68">
        <f>G281+H281+I281</f>
        <v>0</v>
      </c>
      <c r="G281" s="68"/>
      <c r="H281" s="68"/>
      <c r="I281" s="68"/>
      <c r="J281" s="68">
        <f>K281+L281</f>
        <v>3092.8</v>
      </c>
      <c r="K281" s="68">
        <v>3000</v>
      </c>
      <c r="L281" s="68">
        <v>92.8</v>
      </c>
      <c r="M281" s="68"/>
      <c r="N281" s="68">
        <f>O281+P281+Q281</f>
        <v>0</v>
      </c>
      <c r="O281" s="76"/>
      <c r="P281" s="76"/>
      <c r="Q281" s="76"/>
    </row>
    <row r="282" spans="1:17" ht="60.75" customHeight="1">
      <c r="A282" s="70" t="s">
        <v>463</v>
      </c>
      <c r="B282" s="74" t="s">
        <v>135</v>
      </c>
      <c r="C282" s="74" t="s">
        <v>127</v>
      </c>
      <c r="D282" s="74" t="s">
        <v>15</v>
      </c>
      <c r="E282" s="74"/>
      <c r="F282" s="68">
        <f aca="true" t="shared" si="123" ref="F282:Q282">F283</f>
        <v>210.3</v>
      </c>
      <c r="G282" s="68">
        <f t="shared" si="123"/>
        <v>210.3</v>
      </c>
      <c r="H282" s="68">
        <f t="shared" si="123"/>
        <v>0</v>
      </c>
      <c r="I282" s="68">
        <f t="shared" si="123"/>
        <v>0</v>
      </c>
      <c r="J282" s="68">
        <f t="shared" si="123"/>
        <v>210.3</v>
      </c>
      <c r="K282" s="68">
        <f t="shared" si="123"/>
        <v>210.3</v>
      </c>
      <c r="L282" s="68">
        <f t="shared" si="123"/>
        <v>0</v>
      </c>
      <c r="M282" s="68">
        <f t="shared" si="123"/>
        <v>0</v>
      </c>
      <c r="N282" s="68">
        <f t="shared" si="123"/>
        <v>209.8</v>
      </c>
      <c r="O282" s="68">
        <f t="shared" si="123"/>
        <v>209.8</v>
      </c>
      <c r="P282" s="68">
        <f t="shared" si="123"/>
        <v>0</v>
      </c>
      <c r="Q282" s="68">
        <f t="shared" si="123"/>
        <v>0</v>
      </c>
    </row>
    <row r="283" spans="1:17" ht="99.75" customHeight="1">
      <c r="A283" s="70" t="s">
        <v>433</v>
      </c>
      <c r="B283" s="74" t="s">
        <v>135</v>
      </c>
      <c r="C283" s="74" t="s">
        <v>127</v>
      </c>
      <c r="D283" s="74" t="s">
        <v>434</v>
      </c>
      <c r="E283" s="74"/>
      <c r="F283" s="68">
        <f aca="true" t="shared" si="124" ref="F283:Q283">F284+F285</f>
        <v>210.3</v>
      </c>
      <c r="G283" s="68">
        <f t="shared" si="124"/>
        <v>210.3</v>
      </c>
      <c r="H283" s="68">
        <f t="shared" si="124"/>
        <v>0</v>
      </c>
      <c r="I283" s="68">
        <f t="shared" si="124"/>
        <v>0</v>
      </c>
      <c r="J283" s="68">
        <f t="shared" si="124"/>
        <v>210.3</v>
      </c>
      <c r="K283" s="68">
        <f t="shared" si="124"/>
        <v>210.3</v>
      </c>
      <c r="L283" s="68">
        <f t="shared" si="124"/>
        <v>0</v>
      </c>
      <c r="M283" s="68">
        <f t="shared" si="124"/>
        <v>0</v>
      </c>
      <c r="N283" s="68">
        <f t="shared" si="124"/>
        <v>209.8</v>
      </c>
      <c r="O283" s="68">
        <f t="shared" si="124"/>
        <v>209.8</v>
      </c>
      <c r="P283" s="68">
        <f t="shared" si="124"/>
        <v>0</v>
      </c>
      <c r="Q283" s="68">
        <f t="shared" si="124"/>
        <v>0</v>
      </c>
    </row>
    <row r="284" spans="1:17" ht="39.75" customHeight="1">
      <c r="A284" s="70" t="s">
        <v>172</v>
      </c>
      <c r="B284" s="74" t="s">
        <v>135</v>
      </c>
      <c r="C284" s="74" t="s">
        <v>127</v>
      </c>
      <c r="D284" s="74" t="s">
        <v>435</v>
      </c>
      <c r="E284" s="74" t="s">
        <v>173</v>
      </c>
      <c r="F284" s="68">
        <f>G284+H284+I284</f>
        <v>160.3</v>
      </c>
      <c r="G284" s="68">
        <v>160.3</v>
      </c>
      <c r="H284" s="68"/>
      <c r="I284" s="68"/>
      <c r="J284" s="68">
        <f>K284+L284+M284</f>
        <v>160.3</v>
      </c>
      <c r="K284" s="68">
        <v>160.3</v>
      </c>
      <c r="L284" s="68"/>
      <c r="M284" s="68"/>
      <c r="N284" s="68">
        <f>O284+P284+Q284</f>
        <v>160.3</v>
      </c>
      <c r="O284" s="68">
        <v>160.3</v>
      </c>
      <c r="P284" s="88"/>
      <c r="Q284" s="88"/>
    </row>
    <row r="285" spans="1:17" ht="46.5" customHeight="1">
      <c r="A285" s="70" t="s">
        <v>92</v>
      </c>
      <c r="B285" s="74" t="s">
        <v>135</v>
      </c>
      <c r="C285" s="74" t="s">
        <v>127</v>
      </c>
      <c r="D285" s="74" t="s">
        <v>435</v>
      </c>
      <c r="E285" s="74" t="s">
        <v>176</v>
      </c>
      <c r="F285" s="68">
        <f>G285+H285+I285</f>
        <v>50</v>
      </c>
      <c r="G285" s="68">
        <v>50</v>
      </c>
      <c r="H285" s="68"/>
      <c r="I285" s="68"/>
      <c r="J285" s="68">
        <f>K285+L285+M285</f>
        <v>50</v>
      </c>
      <c r="K285" s="68">
        <v>50</v>
      </c>
      <c r="L285" s="68"/>
      <c r="M285" s="68"/>
      <c r="N285" s="68">
        <f>O285+P285+Q285</f>
        <v>49.5</v>
      </c>
      <c r="O285" s="68">
        <v>49.5</v>
      </c>
      <c r="P285" s="88"/>
      <c r="Q285" s="88"/>
    </row>
    <row r="286" spans="1:17" ht="18.75">
      <c r="A286" s="69" t="s">
        <v>129</v>
      </c>
      <c r="B286" s="75" t="s">
        <v>128</v>
      </c>
      <c r="C286" s="75" t="s">
        <v>395</v>
      </c>
      <c r="D286" s="133"/>
      <c r="E286" s="75"/>
      <c r="F286" s="71">
        <f>F287+F312+F362+F385+F422</f>
        <v>689125.5000000001</v>
      </c>
      <c r="G286" s="71">
        <f aca="true" t="shared" si="125" ref="G286:Q286">G287+G312+G362+G385+G422</f>
        <v>465082</v>
      </c>
      <c r="H286" s="71">
        <f t="shared" si="125"/>
        <v>224043.5</v>
      </c>
      <c r="I286" s="71">
        <f t="shared" si="125"/>
        <v>0</v>
      </c>
      <c r="J286" s="71">
        <f t="shared" si="125"/>
        <v>656980.0000000001</v>
      </c>
      <c r="K286" s="71">
        <f t="shared" si="125"/>
        <v>423529.70000000007</v>
      </c>
      <c r="L286" s="71">
        <f t="shared" si="125"/>
        <v>233450.30000000002</v>
      </c>
      <c r="M286" s="71">
        <f t="shared" si="125"/>
        <v>0</v>
      </c>
      <c r="N286" s="71">
        <f t="shared" si="125"/>
        <v>606337.1000000001</v>
      </c>
      <c r="O286" s="68">
        <f t="shared" si="125"/>
        <v>372054.80000000005</v>
      </c>
      <c r="P286" s="68">
        <f t="shared" si="125"/>
        <v>234282.3</v>
      </c>
      <c r="Q286" s="68">
        <f t="shared" si="125"/>
        <v>0</v>
      </c>
    </row>
    <row r="287" spans="1:17" ht="18.75">
      <c r="A287" s="69" t="s">
        <v>130</v>
      </c>
      <c r="B287" s="75" t="s">
        <v>128</v>
      </c>
      <c r="C287" s="75" t="s">
        <v>119</v>
      </c>
      <c r="D287" s="133"/>
      <c r="E287" s="75"/>
      <c r="F287" s="71">
        <f aca="true" t="shared" si="126" ref="F287:Q287">F288+F308+F303</f>
        <v>162595</v>
      </c>
      <c r="G287" s="71">
        <f t="shared" si="126"/>
        <v>123386.30000000002</v>
      </c>
      <c r="H287" s="71">
        <f t="shared" si="126"/>
        <v>39208.700000000004</v>
      </c>
      <c r="I287" s="71">
        <f t="shared" si="126"/>
        <v>0</v>
      </c>
      <c r="J287" s="71">
        <f t="shared" si="126"/>
        <v>159404.00000000003</v>
      </c>
      <c r="K287" s="71">
        <f t="shared" si="126"/>
        <v>117996.7</v>
      </c>
      <c r="L287" s="71">
        <f t="shared" si="126"/>
        <v>41407.3</v>
      </c>
      <c r="M287" s="71">
        <f t="shared" si="126"/>
        <v>0</v>
      </c>
      <c r="N287" s="71">
        <f t="shared" si="126"/>
        <v>150412.90000000002</v>
      </c>
      <c r="O287" s="68">
        <f t="shared" si="126"/>
        <v>108660.3</v>
      </c>
      <c r="P287" s="68">
        <f t="shared" si="126"/>
        <v>41752.6</v>
      </c>
      <c r="Q287" s="68">
        <f t="shared" si="126"/>
        <v>0</v>
      </c>
    </row>
    <row r="288" spans="1:17" ht="45" customHeight="1">
      <c r="A288" s="70" t="s">
        <v>491</v>
      </c>
      <c r="B288" s="74" t="s">
        <v>128</v>
      </c>
      <c r="C288" s="74" t="s">
        <v>119</v>
      </c>
      <c r="D288" s="83" t="s">
        <v>280</v>
      </c>
      <c r="E288" s="74"/>
      <c r="F288" s="68">
        <f aca="true" t="shared" si="127" ref="F288:Q288">F289</f>
        <v>162289.2</v>
      </c>
      <c r="G288" s="68">
        <f t="shared" si="127"/>
        <v>123386.30000000002</v>
      </c>
      <c r="H288" s="68">
        <f t="shared" si="127"/>
        <v>38902.9</v>
      </c>
      <c r="I288" s="68">
        <f t="shared" si="127"/>
        <v>0</v>
      </c>
      <c r="J288" s="68">
        <f t="shared" si="127"/>
        <v>149211.80000000002</v>
      </c>
      <c r="K288" s="68">
        <f t="shared" si="127"/>
        <v>108110.3</v>
      </c>
      <c r="L288" s="68">
        <f t="shared" si="127"/>
        <v>41101.5</v>
      </c>
      <c r="M288" s="68">
        <f t="shared" si="127"/>
        <v>0</v>
      </c>
      <c r="N288" s="68">
        <f t="shared" si="127"/>
        <v>149862.80000000002</v>
      </c>
      <c r="O288" s="68">
        <f t="shared" si="127"/>
        <v>108110.3</v>
      </c>
      <c r="P288" s="68">
        <f t="shared" si="127"/>
        <v>41752.5</v>
      </c>
      <c r="Q288" s="68">
        <f t="shared" si="127"/>
        <v>0</v>
      </c>
    </row>
    <row r="289" spans="1:17" ht="24.75" customHeight="1">
      <c r="A289" s="70" t="s">
        <v>192</v>
      </c>
      <c r="B289" s="74" t="s">
        <v>128</v>
      </c>
      <c r="C289" s="74" t="s">
        <v>119</v>
      </c>
      <c r="D289" s="83" t="s">
        <v>286</v>
      </c>
      <c r="E289" s="74"/>
      <c r="F289" s="68">
        <f aca="true" t="shared" si="128" ref="F289:N289">F290+F300+F297</f>
        <v>162289.2</v>
      </c>
      <c r="G289" s="68">
        <f t="shared" si="128"/>
        <v>123386.30000000002</v>
      </c>
      <c r="H289" s="68">
        <f t="shared" si="128"/>
        <v>38902.9</v>
      </c>
      <c r="I289" s="68">
        <f t="shared" si="128"/>
        <v>0</v>
      </c>
      <c r="J289" s="68">
        <f t="shared" si="128"/>
        <v>149211.80000000002</v>
      </c>
      <c r="K289" s="68">
        <f t="shared" si="128"/>
        <v>108110.3</v>
      </c>
      <c r="L289" s="68">
        <f t="shared" si="128"/>
        <v>41101.5</v>
      </c>
      <c r="M289" s="68">
        <f t="shared" si="128"/>
        <v>0</v>
      </c>
      <c r="N289" s="68">
        <f t="shared" si="128"/>
        <v>149862.80000000002</v>
      </c>
      <c r="O289" s="68">
        <f>O290+O300</f>
        <v>108110.3</v>
      </c>
      <c r="P289" s="68">
        <f>P290+P300</f>
        <v>41752.5</v>
      </c>
      <c r="Q289" s="68">
        <f>Q290+Q300</f>
        <v>0</v>
      </c>
    </row>
    <row r="290" spans="1:17" ht="62.25" customHeight="1">
      <c r="A290" s="70" t="s">
        <v>291</v>
      </c>
      <c r="B290" s="74" t="s">
        <v>128</v>
      </c>
      <c r="C290" s="74" t="s">
        <v>119</v>
      </c>
      <c r="D290" s="83" t="s">
        <v>287</v>
      </c>
      <c r="E290" s="74"/>
      <c r="F290" s="68">
        <f aca="true" t="shared" si="129" ref="F290:Q290">F291+F293+F295</f>
        <v>146964.1</v>
      </c>
      <c r="G290" s="68">
        <f t="shared" si="129"/>
        <v>108516.6</v>
      </c>
      <c r="H290" s="68">
        <f t="shared" si="129"/>
        <v>38447.5</v>
      </c>
      <c r="I290" s="68">
        <f t="shared" si="129"/>
        <v>0</v>
      </c>
      <c r="J290" s="68">
        <f t="shared" si="129"/>
        <v>149068.2</v>
      </c>
      <c r="K290" s="68">
        <f t="shared" si="129"/>
        <v>107966.7</v>
      </c>
      <c r="L290" s="68">
        <f t="shared" si="129"/>
        <v>41101.5</v>
      </c>
      <c r="M290" s="68">
        <f t="shared" si="129"/>
        <v>0</v>
      </c>
      <c r="N290" s="68">
        <f t="shared" si="129"/>
        <v>149719.2</v>
      </c>
      <c r="O290" s="68">
        <f t="shared" si="129"/>
        <v>107966.7</v>
      </c>
      <c r="P290" s="68">
        <f t="shared" si="129"/>
        <v>41752.5</v>
      </c>
      <c r="Q290" s="68">
        <f t="shared" si="129"/>
        <v>0</v>
      </c>
    </row>
    <row r="291" spans="1:17" ht="18.75">
      <c r="A291" s="70" t="s">
        <v>131</v>
      </c>
      <c r="B291" s="74" t="s">
        <v>128</v>
      </c>
      <c r="C291" s="74" t="s">
        <v>119</v>
      </c>
      <c r="D291" s="83" t="s">
        <v>16</v>
      </c>
      <c r="E291" s="74"/>
      <c r="F291" s="68">
        <f aca="true" t="shared" si="130" ref="F291:Q291">F292</f>
        <v>31077.5</v>
      </c>
      <c r="G291" s="68">
        <f t="shared" si="130"/>
        <v>0</v>
      </c>
      <c r="H291" s="68">
        <f t="shared" si="130"/>
        <v>31077.5</v>
      </c>
      <c r="I291" s="68">
        <f t="shared" si="130"/>
        <v>0</v>
      </c>
      <c r="J291" s="68">
        <f t="shared" si="130"/>
        <v>33731.5</v>
      </c>
      <c r="K291" s="68">
        <f t="shared" si="130"/>
        <v>0</v>
      </c>
      <c r="L291" s="68">
        <f t="shared" si="130"/>
        <v>33731.5</v>
      </c>
      <c r="M291" s="68">
        <f t="shared" si="130"/>
        <v>0</v>
      </c>
      <c r="N291" s="68">
        <f t="shared" si="130"/>
        <v>34382.5</v>
      </c>
      <c r="O291" s="68">
        <f t="shared" si="130"/>
        <v>0</v>
      </c>
      <c r="P291" s="68">
        <f t="shared" si="130"/>
        <v>34382.5</v>
      </c>
      <c r="Q291" s="68">
        <f t="shared" si="130"/>
        <v>0</v>
      </c>
    </row>
    <row r="292" spans="1:17" ht="25.5" customHeight="1">
      <c r="A292" s="70" t="s">
        <v>188</v>
      </c>
      <c r="B292" s="74" t="s">
        <v>128</v>
      </c>
      <c r="C292" s="74" t="s">
        <v>119</v>
      </c>
      <c r="D292" s="83" t="s">
        <v>16</v>
      </c>
      <c r="E292" s="74" t="s">
        <v>187</v>
      </c>
      <c r="F292" s="68">
        <f>G292+H292+I292</f>
        <v>31077.5</v>
      </c>
      <c r="G292" s="68"/>
      <c r="H292" s="68">
        <v>31077.5</v>
      </c>
      <c r="I292" s="68"/>
      <c r="J292" s="68">
        <f>K292+L292+M292</f>
        <v>33731.5</v>
      </c>
      <c r="K292" s="68"/>
      <c r="L292" s="68">
        <v>33731.5</v>
      </c>
      <c r="M292" s="68"/>
      <c r="N292" s="68">
        <f>O292+P292+Q292</f>
        <v>34382.5</v>
      </c>
      <c r="O292" s="88"/>
      <c r="P292" s="68">
        <v>34382.5</v>
      </c>
      <c r="Q292" s="88"/>
    </row>
    <row r="293" spans="1:17" ht="60" customHeight="1">
      <c r="A293" s="70" t="s">
        <v>446</v>
      </c>
      <c r="B293" s="74" t="s">
        <v>128</v>
      </c>
      <c r="C293" s="74" t="s">
        <v>119</v>
      </c>
      <c r="D293" s="74" t="s">
        <v>442</v>
      </c>
      <c r="E293" s="74"/>
      <c r="F293" s="68">
        <f aca="true" t="shared" si="131" ref="F293:Q293">F294</f>
        <v>7370</v>
      </c>
      <c r="G293" s="68">
        <f t="shared" si="131"/>
        <v>0</v>
      </c>
      <c r="H293" s="68">
        <f t="shared" si="131"/>
        <v>7370</v>
      </c>
      <c r="I293" s="68">
        <f t="shared" si="131"/>
        <v>0</v>
      </c>
      <c r="J293" s="68">
        <f t="shared" si="131"/>
        <v>7370</v>
      </c>
      <c r="K293" s="68">
        <f t="shared" si="131"/>
        <v>0</v>
      </c>
      <c r="L293" s="68">
        <f t="shared" si="131"/>
        <v>7370</v>
      </c>
      <c r="M293" s="68">
        <f t="shared" si="131"/>
        <v>0</v>
      </c>
      <c r="N293" s="68">
        <f t="shared" si="131"/>
        <v>7370</v>
      </c>
      <c r="O293" s="68">
        <f t="shared" si="131"/>
        <v>0</v>
      </c>
      <c r="P293" s="68">
        <f t="shared" si="131"/>
        <v>7370</v>
      </c>
      <c r="Q293" s="68">
        <f t="shared" si="131"/>
        <v>0</v>
      </c>
    </row>
    <row r="294" spans="1:17" ht="24.75" customHeight="1">
      <c r="A294" s="70" t="s">
        <v>188</v>
      </c>
      <c r="B294" s="74" t="s">
        <v>128</v>
      </c>
      <c r="C294" s="74" t="s">
        <v>119</v>
      </c>
      <c r="D294" s="74" t="s">
        <v>442</v>
      </c>
      <c r="E294" s="74" t="s">
        <v>187</v>
      </c>
      <c r="F294" s="68">
        <f>G294+H294+I294</f>
        <v>7370</v>
      </c>
      <c r="G294" s="68"/>
      <c r="H294" s="68">
        <v>7370</v>
      </c>
      <c r="I294" s="68"/>
      <c r="J294" s="68">
        <f>K294+L294+M294</f>
        <v>7370</v>
      </c>
      <c r="K294" s="68"/>
      <c r="L294" s="68">
        <v>7370</v>
      </c>
      <c r="M294" s="68"/>
      <c r="N294" s="68">
        <f>O294+P294+Q294</f>
        <v>7370</v>
      </c>
      <c r="O294" s="88"/>
      <c r="P294" s="93">
        <v>7370</v>
      </c>
      <c r="Q294" s="88"/>
    </row>
    <row r="295" spans="1:17" ht="121.5" customHeight="1">
      <c r="A295" s="127" t="s">
        <v>323</v>
      </c>
      <c r="B295" s="74" t="s">
        <v>128</v>
      </c>
      <c r="C295" s="74" t="s">
        <v>119</v>
      </c>
      <c r="D295" s="83" t="s">
        <v>70</v>
      </c>
      <c r="E295" s="74"/>
      <c r="F295" s="68">
        <f aca="true" t="shared" si="132" ref="F295:Q295">F296</f>
        <v>108516.6</v>
      </c>
      <c r="G295" s="68">
        <f t="shared" si="132"/>
        <v>108516.6</v>
      </c>
      <c r="H295" s="68">
        <f t="shared" si="132"/>
        <v>0</v>
      </c>
      <c r="I295" s="68">
        <f t="shared" si="132"/>
        <v>0</v>
      </c>
      <c r="J295" s="68">
        <f t="shared" si="132"/>
        <v>107966.7</v>
      </c>
      <c r="K295" s="68">
        <f t="shared" si="132"/>
        <v>107966.7</v>
      </c>
      <c r="L295" s="68">
        <f t="shared" si="132"/>
        <v>0</v>
      </c>
      <c r="M295" s="68">
        <f t="shared" si="132"/>
        <v>0</v>
      </c>
      <c r="N295" s="68">
        <f t="shared" si="132"/>
        <v>107966.7</v>
      </c>
      <c r="O295" s="68">
        <f t="shared" si="132"/>
        <v>107966.7</v>
      </c>
      <c r="P295" s="68">
        <f t="shared" si="132"/>
        <v>0</v>
      </c>
      <c r="Q295" s="68">
        <f t="shared" si="132"/>
        <v>0</v>
      </c>
    </row>
    <row r="296" spans="1:17" ht="18.75">
      <c r="A296" s="70" t="s">
        <v>188</v>
      </c>
      <c r="B296" s="74" t="s">
        <v>128</v>
      </c>
      <c r="C296" s="74" t="s">
        <v>119</v>
      </c>
      <c r="D296" s="83" t="s">
        <v>70</v>
      </c>
      <c r="E296" s="74" t="s">
        <v>187</v>
      </c>
      <c r="F296" s="68">
        <f>G296+H296+I296</f>
        <v>108516.6</v>
      </c>
      <c r="G296" s="68">
        <v>108516.6</v>
      </c>
      <c r="H296" s="68"/>
      <c r="I296" s="68"/>
      <c r="J296" s="68">
        <f>K296+L296+M296</f>
        <v>107966.7</v>
      </c>
      <c r="K296" s="68">
        <v>107966.7</v>
      </c>
      <c r="L296" s="68"/>
      <c r="M296" s="68"/>
      <c r="N296" s="68">
        <f>O296+P296+Q296</f>
        <v>107966.7</v>
      </c>
      <c r="O296" s="90">
        <v>107966.7</v>
      </c>
      <c r="P296" s="88"/>
      <c r="Q296" s="88"/>
    </row>
    <row r="297" spans="1:17" ht="24.75" customHeight="1">
      <c r="A297" s="70" t="s">
        <v>641</v>
      </c>
      <c r="B297" s="74" t="s">
        <v>128</v>
      </c>
      <c r="C297" s="74" t="s">
        <v>119</v>
      </c>
      <c r="D297" s="83" t="s">
        <v>643</v>
      </c>
      <c r="E297" s="74"/>
      <c r="F297" s="68">
        <f aca="true" t="shared" si="133" ref="F297:Q298">F298</f>
        <v>15181.5</v>
      </c>
      <c r="G297" s="68">
        <f t="shared" si="133"/>
        <v>14726.1</v>
      </c>
      <c r="H297" s="68">
        <f t="shared" si="133"/>
        <v>455.4</v>
      </c>
      <c r="I297" s="68">
        <f t="shared" si="133"/>
        <v>0</v>
      </c>
      <c r="J297" s="68">
        <f t="shared" si="133"/>
        <v>0</v>
      </c>
      <c r="K297" s="68">
        <f t="shared" si="133"/>
        <v>0</v>
      </c>
      <c r="L297" s="68">
        <f t="shared" si="133"/>
        <v>0</v>
      </c>
      <c r="M297" s="68">
        <f t="shared" si="133"/>
        <v>0</v>
      </c>
      <c r="N297" s="68">
        <f t="shared" si="133"/>
        <v>0</v>
      </c>
      <c r="O297" s="68">
        <f t="shared" si="133"/>
        <v>0</v>
      </c>
      <c r="P297" s="68">
        <f t="shared" si="133"/>
        <v>0</v>
      </c>
      <c r="Q297" s="68">
        <f t="shared" si="133"/>
        <v>0</v>
      </c>
    </row>
    <row r="298" spans="1:17" ht="46.5" customHeight="1">
      <c r="A298" s="70" t="s">
        <v>642</v>
      </c>
      <c r="B298" s="74" t="s">
        <v>128</v>
      </c>
      <c r="C298" s="74" t="s">
        <v>119</v>
      </c>
      <c r="D298" s="83" t="s">
        <v>694</v>
      </c>
      <c r="E298" s="74"/>
      <c r="F298" s="68">
        <f t="shared" si="133"/>
        <v>15181.5</v>
      </c>
      <c r="G298" s="68">
        <f t="shared" si="133"/>
        <v>14726.1</v>
      </c>
      <c r="H298" s="68">
        <f t="shared" si="133"/>
        <v>455.4</v>
      </c>
      <c r="I298" s="68">
        <f t="shared" si="133"/>
        <v>0</v>
      </c>
      <c r="J298" s="68">
        <f t="shared" si="133"/>
        <v>0</v>
      </c>
      <c r="K298" s="68">
        <f t="shared" si="133"/>
        <v>0</v>
      </c>
      <c r="L298" s="68">
        <f t="shared" si="133"/>
        <v>0</v>
      </c>
      <c r="M298" s="68">
        <f t="shared" si="133"/>
        <v>0</v>
      </c>
      <c r="N298" s="68">
        <f t="shared" si="133"/>
        <v>0</v>
      </c>
      <c r="O298" s="68">
        <f t="shared" si="133"/>
        <v>0</v>
      </c>
      <c r="P298" s="68">
        <f t="shared" si="133"/>
        <v>0</v>
      </c>
      <c r="Q298" s="68">
        <f t="shared" si="133"/>
        <v>0</v>
      </c>
    </row>
    <row r="299" spans="1:17" ht="18.75">
      <c r="A299" s="70" t="s">
        <v>188</v>
      </c>
      <c r="B299" s="74" t="s">
        <v>128</v>
      </c>
      <c r="C299" s="74" t="s">
        <v>119</v>
      </c>
      <c r="D299" s="83" t="s">
        <v>694</v>
      </c>
      <c r="E299" s="74" t="s">
        <v>187</v>
      </c>
      <c r="F299" s="68">
        <f>G299+H299+I299</f>
        <v>15181.5</v>
      </c>
      <c r="G299" s="68">
        <f>9709.7+5016.4</f>
        <v>14726.1</v>
      </c>
      <c r="H299" s="68">
        <f>300.3+155.1</f>
        <v>455.4</v>
      </c>
      <c r="I299" s="68"/>
      <c r="J299" s="68">
        <v>0</v>
      </c>
      <c r="K299" s="68"/>
      <c r="L299" s="68"/>
      <c r="M299" s="68"/>
      <c r="N299" s="68">
        <v>0</v>
      </c>
      <c r="O299" s="88"/>
      <c r="P299" s="88"/>
      <c r="Q299" s="88"/>
    </row>
    <row r="300" spans="1:17" ht="65.25" customHeight="1">
      <c r="A300" s="70" t="s">
        <v>288</v>
      </c>
      <c r="B300" s="74" t="s">
        <v>128</v>
      </c>
      <c r="C300" s="74" t="s">
        <v>119</v>
      </c>
      <c r="D300" s="83" t="s">
        <v>87</v>
      </c>
      <c r="E300" s="74"/>
      <c r="F300" s="68">
        <f aca="true" t="shared" si="134" ref="F300:Q301">F301</f>
        <v>143.6</v>
      </c>
      <c r="G300" s="68">
        <f t="shared" si="134"/>
        <v>143.6</v>
      </c>
      <c r="H300" s="68">
        <f t="shared" si="134"/>
        <v>0</v>
      </c>
      <c r="I300" s="68">
        <f t="shared" si="134"/>
        <v>0</v>
      </c>
      <c r="J300" s="68">
        <f t="shared" si="134"/>
        <v>143.6</v>
      </c>
      <c r="K300" s="68">
        <f t="shared" si="134"/>
        <v>143.6</v>
      </c>
      <c r="L300" s="68">
        <f t="shared" si="134"/>
        <v>0</v>
      </c>
      <c r="M300" s="68">
        <f t="shared" si="134"/>
        <v>0</v>
      </c>
      <c r="N300" s="68">
        <f t="shared" si="134"/>
        <v>143.6</v>
      </c>
      <c r="O300" s="68">
        <f t="shared" si="134"/>
        <v>143.6</v>
      </c>
      <c r="P300" s="68">
        <f t="shared" si="134"/>
        <v>0</v>
      </c>
      <c r="Q300" s="68">
        <f t="shared" si="134"/>
        <v>0</v>
      </c>
    </row>
    <row r="301" spans="1:17" ht="81" customHeight="1">
      <c r="A301" s="70" t="s">
        <v>97</v>
      </c>
      <c r="B301" s="74" t="s">
        <v>128</v>
      </c>
      <c r="C301" s="74" t="s">
        <v>119</v>
      </c>
      <c r="D301" s="83" t="s">
        <v>78</v>
      </c>
      <c r="E301" s="74"/>
      <c r="F301" s="68">
        <f t="shared" si="134"/>
        <v>143.6</v>
      </c>
      <c r="G301" s="68">
        <f t="shared" si="134"/>
        <v>143.6</v>
      </c>
      <c r="H301" s="68">
        <f t="shared" si="134"/>
        <v>0</v>
      </c>
      <c r="I301" s="68">
        <f t="shared" si="134"/>
        <v>0</v>
      </c>
      <c r="J301" s="68">
        <f t="shared" si="134"/>
        <v>143.6</v>
      </c>
      <c r="K301" s="68">
        <f t="shared" si="134"/>
        <v>143.6</v>
      </c>
      <c r="L301" s="68">
        <f t="shared" si="134"/>
        <v>0</v>
      </c>
      <c r="M301" s="68">
        <f t="shared" si="134"/>
        <v>0</v>
      </c>
      <c r="N301" s="68">
        <f t="shared" si="134"/>
        <v>143.6</v>
      </c>
      <c r="O301" s="68">
        <f t="shared" si="134"/>
        <v>143.6</v>
      </c>
      <c r="P301" s="68">
        <f t="shared" si="134"/>
        <v>0</v>
      </c>
      <c r="Q301" s="68">
        <f t="shared" si="134"/>
        <v>0</v>
      </c>
    </row>
    <row r="302" spans="1:17" ht="18.75">
      <c r="A302" s="70" t="s">
        <v>188</v>
      </c>
      <c r="B302" s="74" t="s">
        <v>128</v>
      </c>
      <c r="C302" s="74" t="s">
        <v>119</v>
      </c>
      <c r="D302" s="83" t="s">
        <v>78</v>
      </c>
      <c r="E302" s="74" t="s">
        <v>187</v>
      </c>
      <c r="F302" s="68">
        <f>G302+H302+I302</f>
        <v>143.6</v>
      </c>
      <c r="G302" s="68">
        <v>143.6</v>
      </c>
      <c r="H302" s="68"/>
      <c r="I302" s="68"/>
      <c r="J302" s="68">
        <f>K302+L302+M302</f>
        <v>143.6</v>
      </c>
      <c r="K302" s="68">
        <v>143.6</v>
      </c>
      <c r="L302" s="68"/>
      <c r="M302" s="68"/>
      <c r="N302" s="68">
        <f>O302+P302+Q302</f>
        <v>143.6</v>
      </c>
      <c r="O302" s="88">
        <v>143.6</v>
      </c>
      <c r="P302" s="88"/>
      <c r="Q302" s="88"/>
    </row>
    <row r="303" spans="1:17" ht="64.5" customHeight="1">
      <c r="A303" s="70" t="s">
        <v>527</v>
      </c>
      <c r="B303" s="74" t="s">
        <v>128</v>
      </c>
      <c r="C303" s="74" t="s">
        <v>119</v>
      </c>
      <c r="D303" s="83" t="s">
        <v>243</v>
      </c>
      <c r="E303" s="74"/>
      <c r="F303" s="68">
        <f aca="true" t="shared" si="135" ref="F303:Q306">F304</f>
        <v>0</v>
      </c>
      <c r="G303" s="68">
        <f t="shared" si="135"/>
        <v>0</v>
      </c>
      <c r="H303" s="68">
        <f t="shared" si="135"/>
        <v>0</v>
      </c>
      <c r="I303" s="68">
        <f t="shared" si="135"/>
        <v>0</v>
      </c>
      <c r="J303" s="68">
        <f t="shared" si="135"/>
        <v>0</v>
      </c>
      <c r="K303" s="68">
        <f t="shared" si="135"/>
        <v>0</v>
      </c>
      <c r="L303" s="68">
        <f t="shared" si="135"/>
        <v>0</v>
      </c>
      <c r="M303" s="68">
        <f t="shared" si="135"/>
        <v>0</v>
      </c>
      <c r="N303" s="68">
        <f t="shared" si="135"/>
        <v>550.1</v>
      </c>
      <c r="O303" s="68">
        <f t="shared" si="135"/>
        <v>550</v>
      </c>
      <c r="P303" s="68">
        <f t="shared" si="135"/>
        <v>0.1</v>
      </c>
      <c r="Q303" s="68">
        <f t="shared" si="135"/>
        <v>0</v>
      </c>
    </row>
    <row r="304" spans="1:17" ht="45" customHeight="1">
      <c r="A304" s="70" t="s">
        <v>406</v>
      </c>
      <c r="B304" s="74" t="s">
        <v>128</v>
      </c>
      <c r="C304" s="74" t="s">
        <v>119</v>
      </c>
      <c r="D304" s="83" t="s">
        <v>63</v>
      </c>
      <c r="E304" s="74"/>
      <c r="F304" s="68">
        <f t="shared" si="135"/>
        <v>0</v>
      </c>
      <c r="G304" s="68">
        <f t="shared" si="135"/>
        <v>0</v>
      </c>
      <c r="H304" s="68">
        <f t="shared" si="135"/>
        <v>0</v>
      </c>
      <c r="I304" s="68">
        <f t="shared" si="135"/>
        <v>0</v>
      </c>
      <c r="J304" s="68">
        <f t="shared" si="135"/>
        <v>0</v>
      </c>
      <c r="K304" s="68">
        <f t="shared" si="135"/>
        <v>0</v>
      </c>
      <c r="L304" s="68">
        <f t="shared" si="135"/>
        <v>0</v>
      </c>
      <c r="M304" s="68">
        <f t="shared" si="135"/>
        <v>0</v>
      </c>
      <c r="N304" s="68">
        <f t="shared" si="135"/>
        <v>550.1</v>
      </c>
      <c r="O304" s="68">
        <f t="shared" si="135"/>
        <v>550</v>
      </c>
      <c r="P304" s="68">
        <f t="shared" si="135"/>
        <v>0.1</v>
      </c>
      <c r="Q304" s="68">
        <f t="shared" si="135"/>
        <v>0</v>
      </c>
    </row>
    <row r="305" spans="1:17" ht="82.5" customHeight="1">
      <c r="A305" s="70" t="s">
        <v>653</v>
      </c>
      <c r="B305" s="74" t="s">
        <v>128</v>
      </c>
      <c r="C305" s="74" t="s">
        <v>119</v>
      </c>
      <c r="D305" s="74" t="s">
        <v>652</v>
      </c>
      <c r="E305" s="74"/>
      <c r="F305" s="68">
        <f t="shared" si="135"/>
        <v>0</v>
      </c>
      <c r="G305" s="68">
        <f t="shared" si="135"/>
        <v>0</v>
      </c>
      <c r="H305" s="68">
        <f t="shared" si="135"/>
        <v>0</v>
      </c>
      <c r="I305" s="68">
        <f t="shared" si="135"/>
        <v>0</v>
      </c>
      <c r="J305" s="68">
        <f t="shared" si="135"/>
        <v>0</v>
      </c>
      <c r="K305" s="68">
        <f t="shared" si="135"/>
        <v>0</v>
      </c>
      <c r="L305" s="68">
        <f t="shared" si="135"/>
        <v>0</v>
      </c>
      <c r="M305" s="68">
        <f t="shared" si="135"/>
        <v>0</v>
      </c>
      <c r="N305" s="68">
        <f t="shared" si="135"/>
        <v>550.1</v>
      </c>
      <c r="O305" s="68">
        <f t="shared" si="135"/>
        <v>550</v>
      </c>
      <c r="P305" s="68">
        <f t="shared" si="135"/>
        <v>0.1</v>
      </c>
      <c r="Q305" s="68">
        <f t="shared" si="135"/>
        <v>0</v>
      </c>
    </row>
    <row r="306" spans="1:17" ht="69" customHeight="1">
      <c r="A306" s="85" t="s">
        <v>674</v>
      </c>
      <c r="B306" s="74" t="s">
        <v>128</v>
      </c>
      <c r="C306" s="74" t="s">
        <v>119</v>
      </c>
      <c r="D306" s="83" t="s">
        <v>699</v>
      </c>
      <c r="E306" s="74"/>
      <c r="F306" s="68">
        <f t="shared" si="135"/>
        <v>0</v>
      </c>
      <c r="G306" s="68">
        <f t="shared" si="135"/>
        <v>0</v>
      </c>
      <c r="H306" s="68">
        <f t="shared" si="135"/>
        <v>0</v>
      </c>
      <c r="I306" s="68">
        <f t="shared" si="135"/>
        <v>0</v>
      </c>
      <c r="J306" s="68">
        <f t="shared" si="135"/>
        <v>0</v>
      </c>
      <c r="K306" s="68">
        <f t="shared" si="135"/>
        <v>0</v>
      </c>
      <c r="L306" s="68">
        <f t="shared" si="135"/>
        <v>0</v>
      </c>
      <c r="M306" s="68">
        <f t="shared" si="135"/>
        <v>0</v>
      </c>
      <c r="N306" s="68">
        <f t="shared" si="135"/>
        <v>550.1</v>
      </c>
      <c r="O306" s="68">
        <f t="shared" si="135"/>
        <v>550</v>
      </c>
      <c r="P306" s="68">
        <f t="shared" si="135"/>
        <v>0.1</v>
      </c>
      <c r="Q306" s="68">
        <f t="shared" si="135"/>
        <v>0</v>
      </c>
    </row>
    <row r="307" spans="1:17" ht="24.75" customHeight="1">
      <c r="A307" s="70" t="s">
        <v>188</v>
      </c>
      <c r="B307" s="74" t="s">
        <v>128</v>
      </c>
      <c r="C307" s="74" t="s">
        <v>119</v>
      </c>
      <c r="D307" s="83" t="s">
        <v>699</v>
      </c>
      <c r="E307" s="74" t="s">
        <v>187</v>
      </c>
      <c r="F307" s="68">
        <f>G307+H307+I307</f>
        <v>0</v>
      </c>
      <c r="G307" s="68"/>
      <c r="H307" s="68"/>
      <c r="I307" s="68"/>
      <c r="J307" s="68">
        <f>K307+L307+M307</f>
        <v>0</v>
      </c>
      <c r="K307" s="68"/>
      <c r="L307" s="68"/>
      <c r="M307" s="68"/>
      <c r="N307" s="68">
        <f>O307+P307+Q307</f>
        <v>550.1</v>
      </c>
      <c r="O307" s="87">
        <v>550</v>
      </c>
      <c r="P307" s="87">
        <v>0.1</v>
      </c>
      <c r="Q307" s="87"/>
    </row>
    <row r="308" spans="1:17" ht="66.75" customHeight="1">
      <c r="A308" s="70" t="s">
        <v>599</v>
      </c>
      <c r="B308" s="74" t="s">
        <v>128</v>
      </c>
      <c r="C308" s="74" t="s">
        <v>119</v>
      </c>
      <c r="D308" s="83" t="s">
        <v>101</v>
      </c>
      <c r="E308" s="74"/>
      <c r="F308" s="68">
        <f aca="true" t="shared" si="136" ref="F308:Q310">F309</f>
        <v>305.8</v>
      </c>
      <c r="G308" s="68">
        <f t="shared" si="136"/>
        <v>0</v>
      </c>
      <c r="H308" s="68">
        <f t="shared" si="136"/>
        <v>305.8</v>
      </c>
      <c r="I308" s="68">
        <f t="shared" si="136"/>
        <v>0</v>
      </c>
      <c r="J308" s="68">
        <f t="shared" si="136"/>
        <v>10192.199999999999</v>
      </c>
      <c r="K308" s="68">
        <f t="shared" si="136"/>
        <v>9886.4</v>
      </c>
      <c r="L308" s="68">
        <f t="shared" si="136"/>
        <v>305.8</v>
      </c>
      <c r="M308" s="68">
        <f t="shared" si="136"/>
        <v>0</v>
      </c>
      <c r="N308" s="68">
        <f t="shared" si="136"/>
        <v>0</v>
      </c>
      <c r="O308" s="68">
        <f t="shared" si="136"/>
        <v>0</v>
      </c>
      <c r="P308" s="68">
        <f t="shared" si="136"/>
        <v>0</v>
      </c>
      <c r="Q308" s="68">
        <f t="shared" si="136"/>
        <v>0</v>
      </c>
    </row>
    <row r="309" spans="1:17" ht="44.25" customHeight="1">
      <c r="A309" s="70" t="s">
        <v>696</v>
      </c>
      <c r="B309" s="74" t="s">
        <v>128</v>
      </c>
      <c r="C309" s="74" t="s">
        <v>119</v>
      </c>
      <c r="D309" s="83" t="s">
        <v>695</v>
      </c>
      <c r="E309" s="74"/>
      <c r="F309" s="68">
        <f t="shared" si="136"/>
        <v>305.8</v>
      </c>
      <c r="G309" s="68">
        <f t="shared" si="136"/>
        <v>0</v>
      </c>
      <c r="H309" s="68">
        <f t="shared" si="136"/>
        <v>305.8</v>
      </c>
      <c r="I309" s="68">
        <f t="shared" si="136"/>
        <v>0</v>
      </c>
      <c r="J309" s="68">
        <f t="shared" si="136"/>
        <v>10192.199999999999</v>
      </c>
      <c r="K309" s="68">
        <f t="shared" si="136"/>
        <v>9886.4</v>
      </c>
      <c r="L309" s="68">
        <f t="shared" si="136"/>
        <v>305.8</v>
      </c>
      <c r="M309" s="68">
        <f t="shared" si="136"/>
        <v>0</v>
      </c>
      <c r="N309" s="68">
        <f t="shared" si="136"/>
        <v>0</v>
      </c>
      <c r="O309" s="68">
        <f t="shared" si="136"/>
        <v>0</v>
      </c>
      <c r="P309" s="68">
        <f t="shared" si="136"/>
        <v>0</v>
      </c>
      <c r="Q309" s="68">
        <f t="shared" si="136"/>
        <v>0</v>
      </c>
    </row>
    <row r="310" spans="1:17" ht="42.75" customHeight="1">
      <c r="A310" s="85" t="s">
        <v>697</v>
      </c>
      <c r="B310" s="74" t="s">
        <v>128</v>
      </c>
      <c r="C310" s="74" t="s">
        <v>119</v>
      </c>
      <c r="D310" s="83" t="s">
        <v>698</v>
      </c>
      <c r="E310" s="74"/>
      <c r="F310" s="68">
        <f t="shared" si="136"/>
        <v>305.8</v>
      </c>
      <c r="G310" s="68">
        <f t="shared" si="136"/>
        <v>0</v>
      </c>
      <c r="H310" s="68">
        <f t="shared" si="136"/>
        <v>305.8</v>
      </c>
      <c r="I310" s="68">
        <f t="shared" si="136"/>
        <v>0</v>
      </c>
      <c r="J310" s="68">
        <f t="shared" si="136"/>
        <v>10192.199999999999</v>
      </c>
      <c r="K310" s="68">
        <f t="shared" si="136"/>
        <v>9886.4</v>
      </c>
      <c r="L310" s="68">
        <f t="shared" si="136"/>
        <v>305.8</v>
      </c>
      <c r="M310" s="68">
        <f t="shared" si="136"/>
        <v>0</v>
      </c>
      <c r="N310" s="68">
        <f t="shared" si="136"/>
        <v>0</v>
      </c>
      <c r="O310" s="68">
        <f t="shared" si="136"/>
        <v>0</v>
      </c>
      <c r="P310" s="68">
        <f t="shared" si="136"/>
        <v>0</v>
      </c>
      <c r="Q310" s="68">
        <f t="shared" si="136"/>
        <v>0</v>
      </c>
    </row>
    <row r="311" spans="1:17" ht="18.75">
      <c r="A311" s="70" t="s">
        <v>188</v>
      </c>
      <c r="B311" s="74" t="s">
        <v>128</v>
      </c>
      <c r="C311" s="74" t="s">
        <v>119</v>
      </c>
      <c r="D311" s="83" t="s">
        <v>698</v>
      </c>
      <c r="E311" s="74" t="s">
        <v>187</v>
      </c>
      <c r="F311" s="68">
        <f>G311+H311+I311</f>
        <v>305.8</v>
      </c>
      <c r="G311" s="68"/>
      <c r="H311" s="68">
        <v>305.8</v>
      </c>
      <c r="I311" s="68"/>
      <c r="J311" s="68">
        <f>K311+L311+M311</f>
        <v>10192.199999999999</v>
      </c>
      <c r="K311" s="68">
        <v>9886.4</v>
      </c>
      <c r="L311" s="68">
        <v>305.8</v>
      </c>
      <c r="M311" s="68"/>
      <c r="N311" s="68">
        <f>O311+P311+Q311</f>
        <v>0</v>
      </c>
      <c r="O311" s="88"/>
      <c r="P311" s="88"/>
      <c r="Q311" s="88"/>
    </row>
    <row r="312" spans="1:17" ht="18.75">
      <c r="A312" s="69" t="s">
        <v>108</v>
      </c>
      <c r="B312" s="75" t="s">
        <v>128</v>
      </c>
      <c r="C312" s="75" t="s">
        <v>123</v>
      </c>
      <c r="D312" s="75"/>
      <c r="E312" s="75"/>
      <c r="F312" s="71">
        <f aca="true" t="shared" si="137" ref="F312:Q312">F321+F313</f>
        <v>431422.1000000001</v>
      </c>
      <c r="G312" s="71">
        <f t="shared" si="137"/>
        <v>334952.2</v>
      </c>
      <c r="H312" s="71">
        <f t="shared" si="137"/>
        <v>96469.89999999998</v>
      </c>
      <c r="I312" s="71">
        <f t="shared" si="137"/>
        <v>0</v>
      </c>
      <c r="J312" s="71">
        <f t="shared" si="137"/>
        <v>405457.60000000003</v>
      </c>
      <c r="K312" s="71">
        <f t="shared" si="137"/>
        <v>303941.80000000005</v>
      </c>
      <c r="L312" s="71">
        <f t="shared" si="137"/>
        <v>101515.80000000002</v>
      </c>
      <c r="M312" s="71">
        <f t="shared" si="137"/>
        <v>0</v>
      </c>
      <c r="N312" s="71">
        <f t="shared" si="137"/>
        <v>363500.20000000007</v>
      </c>
      <c r="O312" s="68">
        <f t="shared" si="137"/>
        <v>261803.30000000002</v>
      </c>
      <c r="P312" s="68">
        <f t="shared" si="137"/>
        <v>101696.89999999998</v>
      </c>
      <c r="Q312" s="68">
        <f t="shared" si="137"/>
        <v>0</v>
      </c>
    </row>
    <row r="313" spans="1:17" ht="62.25" customHeight="1">
      <c r="A313" s="70" t="s">
        <v>459</v>
      </c>
      <c r="B313" s="74" t="s">
        <v>128</v>
      </c>
      <c r="C313" s="74" t="s">
        <v>123</v>
      </c>
      <c r="D313" s="74" t="s">
        <v>249</v>
      </c>
      <c r="E313" s="74"/>
      <c r="F313" s="68">
        <f aca="true" t="shared" si="138" ref="F313:Q313">F314</f>
        <v>280</v>
      </c>
      <c r="G313" s="68">
        <f t="shared" si="138"/>
        <v>0</v>
      </c>
      <c r="H313" s="68">
        <f t="shared" si="138"/>
        <v>280</v>
      </c>
      <c r="I313" s="68">
        <f t="shared" si="138"/>
        <v>0</v>
      </c>
      <c r="J313" s="68">
        <f t="shared" si="138"/>
        <v>280</v>
      </c>
      <c r="K313" s="68">
        <f t="shared" si="138"/>
        <v>0</v>
      </c>
      <c r="L313" s="68">
        <f t="shared" si="138"/>
        <v>280</v>
      </c>
      <c r="M313" s="68">
        <f t="shared" si="138"/>
        <v>0</v>
      </c>
      <c r="N313" s="68">
        <f t="shared" si="138"/>
        <v>280</v>
      </c>
      <c r="O313" s="68">
        <f t="shared" si="138"/>
        <v>0</v>
      </c>
      <c r="P313" s="68">
        <f t="shared" si="138"/>
        <v>280</v>
      </c>
      <c r="Q313" s="68">
        <f t="shared" si="138"/>
        <v>0</v>
      </c>
    </row>
    <row r="314" spans="1:17" ht="41.25" customHeight="1">
      <c r="A314" s="70" t="s">
        <v>460</v>
      </c>
      <c r="B314" s="74" t="s">
        <v>128</v>
      </c>
      <c r="C314" s="74" t="s">
        <v>123</v>
      </c>
      <c r="D314" s="74" t="s">
        <v>250</v>
      </c>
      <c r="E314" s="74"/>
      <c r="F314" s="68">
        <f aca="true" t="shared" si="139" ref="F314:Q314">F315+F318</f>
        <v>280</v>
      </c>
      <c r="G314" s="68">
        <f t="shared" si="139"/>
        <v>0</v>
      </c>
      <c r="H314" s="68">
        <f t="shared" si="139"/>
        <v>280</v>
      </c>
      <c r="I314" s="68">
        <f t="shared" si="139"/>
        <v>0</v>
      </c>
      <c r="J314" s="68">
        <f t="shared" si="139"/>
        <v>280</v>
      </c>
      <c r="K314" s="68">
        <f t="shared" si="139"/>
        <v>0</v>
      </c>
      <c r="L314" s="68">
        <f t="shared" si="139"/>
        <v>280</v>
      </c>
      <c r="M314" s="68">
        <f t="shared" si="139"/>
        <v>0</v>
      </c>
      <c r="N314" s="68">
        <f t="shared" si="139"/>
        <v>280</v>
      </c>
      <c r="O314" s="68">
        <f t="shared" si="139"/>
        <v>0</v>
      </c>
      <c r="P314" s="68">
        <f t="shared" si="139"/>
        <v>280</v>
      </c>
      <c r="Q314" s="68">
        <f t="shared" si="139"/>
        <v>0</v>
      </c>
    </row>
    <row r="315" spans="1:17" ht="43.5" customHeight="1">
      <c r="A315" s="70" t="s">
        <v>373</v>
      </c>
      <c r="B315" s="74" t="s">
        <v>128</v>
      </c>
      <c r="C315" s="74" t="s">
        <v>123</v>
      </c>
      <c r="D315" s="74" t="s">
        <v>374</v>
      </c>
      <c r="E315" s="74"/>
      <c r="F315" s="68">
        <f aca="true" t="shared" si="140" ref="F315:Q316">F316</f>
        <v>80</v>
      </c>
      <c r="G315" s="68">
        <f t="shared" si="140"/>
        <v>0</v>
      </c>
      <c r="H315" s="68">
        <f t="shared" si="140"/>
        <v>80</v>
      </c>
      <c r="I315" s="68">
        <f t="shared" si="140"/>
        <v>0</v>
      </c>
      <c r="J315" s="68">
        <f t="shared" si="140"/>
        <v>80</v>
      </c>
      <c r="K315" s="68">
        <f t="shared" si="140"/>
        <v>0</v>
      </c>
      <c r="L315" s="68">
        <f t="shared" si="140"/>
        <v>80</v>
      </c>
      <c r="M315" s="68">
        <f t="shared" si="140"/>
        <v>0</v>
      </c>
      <c r="N315" s="68">
        <f t="shared" si="140"/>
        <v>80</v>
      </c>
      <c r="O315" s="68">
        <f t="shared" si="140"/>
        <v>0</v>
      </c>
      <c r="P315" s="68">
        <f t="shared" si="140"/>
        <v>80</v>
      </c>
      <c r="Q315" s="68">
        <f t="shared" si="140"/>
        <v>0</v>
      </c>
    </row>
    <row r="316" spans="1:17" ht="19.5" customHeight="1">
      <c r="A316" s="70" t="s">
        <v>220</v>
      </c>
      <c r="B316" s="74" t="s">
        <v>128</v>
      </c>
      <c r="C316" s="74" t="s">
        <v>123</v>
      </c>
      <c r="D316" s="74" t="s">
        <v>375</v>
      </c>
      <c r="E316" s="74"/>
      <c r="F316" s="68">
        <f t="shared" si="140"/>
        <v>80</v>
      </c>
      <c r="G316" s="68">
        <f t="shared" si="140"/>
        <v>0</v>
      </c>
      <c r="H316" s="68">
        <f t="shared" si="140"/>
        <v>80</v>
      </c>
      <c r="I316" s="68">
        <f t="shared" si="140"/>
        <v>0</v>
      </c>
      <c r="J316" s="68">
        <f t="shared" si="140"/>
        <v>80</v>
      </c>
      <c r="K316" s="68">
        <f t="shared" si="140"/>
        <v>0</v>
      </c>
      <c r="L316" s="68">
        <f t="shared" si="140"/>
        <v>80</v>
      </c>
      <c r="M316" s="68">
        <f t="shared" si="140"/>
        <v>0</v>
      </c>
      <c r="N316" s="68">
        <f t="shared" si="140"/>
        <v>80</v>
      </c>
      <c r="O316" s="68">
        <f t="shared" si="140"/>
        <v>0</v>
      </c>
      <c r="P316" s="68">
        <f t="shared" si="140"/>
        <v>80</v>
      </c>
      <c r="Q316" s="68">
        <f t="shared" si="140"/>
        <v>0</v>
      </c>
    </row>
    <row r="317" spans="1:17" ht="18.75">
      <c r="A317" s="70" t="s">
        <v>188</v>
      </c>
      <c r="B317" s="74" t="s">
        <v>128</v>
      </c>
      <c r="C317" s="74" t="s">
        <v>123</v>
      </c>
      <c r="D317" s="74" t="s">
        <v>375</v>
      </c>
      <c r="E317" s="74" t="s">
        <v>187</v>
      </c>
      <c r="F317" s="68">
        <f>G317+H317+I317</f>
        <v>80</v>
      </c>
      <c r="G317" s="68"/>
      <c r="H317" s="68">
        <v>80</v>
      </c>
      <c r="I317" s="68"/>
      <c r="J317" s="68">
        <f>K317+L317+M317</f>
        <v>80</v>
      </c>
      <c r="K317" s="68"/>
      <c r="L317" s="68">
        <v>80</v>
      </c>
      <c r="M317" s="68"/>
      <c r="N317" s="68">
        <f>O317+P317+Q317</f>
        <v>80</v>
      </c>
      <c r="O317" s="68"/>
      <c r="P317" s="68">
        <v>80</v>
      </c>
      <c r="Q317" s="68"/>
    </row>
    <row r="318" spans="1:17" ht="42.75" customHeight="1">
      <c r="A318" s="70" t="s">
        <v>407</v>
      </c>
      <c r="B318" s="74" t="s">
        <v>128</v>
      </c>
      <c r="C318" s="74" t="s">
        <v>123</v>
      </c>
      <c r="D318" s="74" t="s">
        <v>371</v>
      </c>
      <c r="E318" s="74"/>
      <c r="F318" s="68">
        <f aca="true" t="shared" si="141" ref="F318:Q319">F319</f>
        <v>200</v>
      </c>
      <c r="G318" s="68">
        <f t="shared" si="141"/>
        <v>0</v>
      </c>
      <c r="H318" s="68">
        <f t="shared" si="141"/>
        <v>200</v>
      </c>
      <c r="I318" s="68">
        <f t="shared" si="141"/>
        <v>0</v>
      </c>
      <c r="J318" s="68">
        <f t="shared" si="141"/>
        <v>200</v>
      </c>
      <c r="K318" s="68">
        <f t="shared" si="141"/>
        <v>0</v>
      </c>
      <c r="L318" s="68">
        <f t="shared" si="141"/>
        <v>200</v>
      </c>
      <c r="M318" s="68">
        <f t="shared" si="141"/>
        <v>0</v>
      </c>
      <c r="N318" s="68">
        <f t="shared" si="141"/>
        <v>200</v>
      </c>
      <c r="O318" s="68">
        <f t="shared" si="141"/>
        <v>0</v>
      </c>
      <c r="P318" s="68">
        <f t="shared" si="141"/>
        <v>200</v>
      </c>
      <c r="Q318" s="68">
        <f t="shared" si="141"/>
        <v>0</v>
      </c>
    </row>
    <row r="319" spans="1:17" ht="22.5" customHeight="1">
      <c r="A319" s="70" t="s">
        <v>220</v>
      </c>
      <c r="B319" s="74" t="s">
        <v>128</v>
      </c>
      <c r="C319" s="74" t="s">
        <v>123</v>
      </c>
      <c r="D319" s="74" t="s">
        <v>372</v>
      </c>
      <c r="E319" s="74"/>
      <c r="F319" s="68">
        <f t="shared" si="141"/>
        <v>200</v>
      </c>
      <c r="G319" s="68">
        <f t="shared" si="141"/>
        <v>0</v>
      </c>
      <c r="H319" s="68">
        <f t="shared" si="141"/>
        <v>200</v>
      </c>
      <c r="I319" s="68">
        <f t="shared" si="141"/>
        <v>0</v>
      </c>
      <c r="J319" s="68">
        <f t="shared" si="141"/>
        <v>200</v>
      </c>
      <c r="K319" s="68">
        <f t="shared" si="141"/>
        <v>0</v>
      </c>
      <c r="L319" s="68">
        <f t="shared" si="141"/>
        <v>200</v>
      </c>
      <c r="M319" s="68">
        <f t="shared" si="141"/>
        <v>0</v>
      </c>
      <c r="N319" s="68">
        <f t="shared" si="141"/>
        <v>200</v>
      </c>
      <c r="O319" s="68">
        <f t="shared" si="141"/>
        <v>0</v>
      </c>
      <c r="P319" s="68">
        <f t="shared" si="141"/>
        <v>200</v>
      </c>
      <c r="Q319" s="68">
        <f t="shared" si="141"/>
        <v>0</v>
      </c>
    </row>
    <row r="320" spans="1:17" ht="29.25" customHeight="1">
      <c r="A320" s="70" t="s">
        <v>188</v>
      </c>
      <c r="B320" s="74" t="s">
        <v>128</v>
      </c>
      <c r="C320" s="74" t="s">
        <v>123</v>
      </c>
      <c r="D320" s="74" t="s">
        <v>372</v>
      </c>
      <c r="E320" s="74" t="s">
        <v>187</v>
      </c>
      <c r="F320" s="68">
        <f>G320+H320+I320</f>
        <v>200</v>
      </c>
      <c r="G320" s="68"/>
      <c r="H320" s="68">
        <v>200</v>
      </c>
      <c r="I320" s="68"/>
      <c r="J320" s="68">
        <f>K320+L320+M320</f>
        <v>200</v>
      </c>
      <c r="K320" s="68"/>
      <c r="L320" s="68">
        <v>200</v>
      </c>
      <c r="M320" s="68"/>
      <c r="N320" s="68">
        <f>O320+P320+Q320</f>
        <v>200</v>
      </c>
      <c r="O320" s="68"/>
      <c r="P320" s="68">
        <v>200</v>
      </c>
      <c r="Q320" s="68"/>
    </row>
    <row r="321" spans="1:17" ht="42.75" customHeight="1">
      <c r="A321" s="70" t="s">
        <v>491</v>
      </c>
      <c r="B321" s="74" t="s">
        <v>128</v>
      </c>
      <c r="C321" s="74" t="s">
        <v>123</v>
      </c>
      <c r="D321" s="83" t="s">
        <v>280</v>
      </c>
      <c r="E321" s="74"/>
      <c r="F321" s="68">
        <f aca="true" t="shared" si="142" ref="F321:Q321">F322</f>
        <v>431142.1000000001</v>
      </c>
      <c r="G321" s="68">
        <f t="shared" si="142"/>
        <v>334952.2</v>
      </c>
      <c r="H321" s="68">
        <f t="shared" si="142"/>
        <v>96189.89999999998</v>
      </c>
      <c r="I321" s="68">
        <f t="shared" si="142"/>
        <v>0</v>
      </c>
      <c r="J321" s="68">
        <f t="shared" si="142"/>
        <v>405177.60000000003</v>
      </c>
      <c r="K321" s="68">
        <f t="shared" si="142"/>
        <v>303941.80000000005</v>
      </c>
      <c r="L321" s="68">
        <f t="shared" si="142"/>
        <v>101235.80000000002</v>
      </c>
      <c r="M321" s="68">
        <f t="shared" si="142"/>
        <v>0</v>
      </c>
      <c r="N321" s="68">
        <f t="shared" si="142"/>
        <v>363220.20000000007</v>
      </c>
      <c r="O321" s="68">
        <f t="shared" si="142"/>
        <v>261803.30000000002</v>
      </c>
      <c r="P321" s="68">
        <f t="shared" si="142"/>
        <v>101416.89999999998</v>
      </c>
      <c r="Q321" s="68">
        <f t="shared" si="142"/>
        <v>0</v>
      </c>
    </row>
    <row r="322" spans="1:17" ht="40.5" customHeight="1">
      <c r="A322" s="128" t="s">
        <v>18</v>
      </c>
      <c r="B322" s="74" t="s">
        <v>128</v>
      </c>
      <c r="C322" s="74" t="s">
        <v>123</v>
      </c>
      <c r="D322" s="83" t="s">
        <v>281</v>
      </c>
      <c r="E322" s="74"/>
      <c r="F322" s="68">
        <f aca="true" t="shared" si="143" ref="F322:Q322">F323+F332+F335+F338+F350+F353+F356+F343+F359</f>
        <v>431142.1000000001</v>
      </c>
      <c r="G322" s="68">
        <f t="shared" si="143"/>
        <v>334952.2</v>
      </c>
      <c r="H322" s="68">
        <f t="shared" si="143"/>
        <v>96189.89999999998</v>
      </c>
      <c r="I322" s="68">
        <f t="shared" si="143"/>
        <v>0</v>
      </c>
      <c r="J322" s="68">
        <f t="shared" si="143"/>
        <v>405177.60000000003</v>
      </c>
      <c r="K322" s="68">
        <f t="shared" si="143"/>
        <v>303941.80000000005</v>
      </c>
      <c r="L322" s="68">
        <f t="shared" si="143"/>
        <v>101235.80000000002</v>
      </c>
      <c r="M322" s="68">
        <f t="shared" si="143"/>
        <v>0</v>
      </c>
      <c r="N322" s="68">
        <f t="shared" si="143"/>
        <v>363220.20000000007</v>
      </c>
      <c r="O322" s="68">
        <f t="shared" si="143"/>
        <v>261803.30000000002</v>
      </c>
      <c r="P322" s="68">
        <f t="shared" si="143"/>
        <v>101416.89999999998</v>
      </c>
      <c r="Q322" s="68">
        <f t="shared" si="143"/>
        <v>0</v>
      </c>
    </row>
    <row r="323" spans="1:17" ht="84.75" customHeight="1">
      <c r="A323" s="128" t="s">
        <v>292</v>
      </c>
      <c r="B323" s="74" t="s">
        <v>128</v>
      </c>
      <c r="C323" s="74" t="s">
        <v>123</v>
      </c>
      <c r="D323" s="83" t="s">
        <v>282</v>
      </c>
      <c r="E323" s="74"/>
      <c r="F323" s="68">
        <f aca="true" t="shared" si="144" ref="F323:Q323">F324+F330+F328+F326</f>
        <v>305480.10000000003</v>
      </c>
      <c r="G323" s="68">
        <f t="shared" si="144"/>
        <v>218872.7</v>
      </c>
      <c r="H323" s="68">
        <f t="shared" si="144"/>
        <v>86607.4</v>
      </c>
      <c r="I323" s="68">
        <f t="shared" si="144"/>
        <v>0</v>
      </c>
      <c r="J323" s="68">
        <f t="shared" si="144"/>
        <v>308092.70000000007</v>
      </c>
      <c r="K323" s="68">
        <f t="shared" si="144"/>
        <v>215431.90000000002</v>
      </c>
      <c r="L323" s="68">
        <f t="shared" si="144"/>
        <v>92660.8</v>
      </c>
      <c r="M323" s="68">
        <f t="shared" si="144"/>
        <v>0</v>
      </c>
      <c r="N323" s="68">
        <f t="shared" si="144"/>
        <v>309577.60000000003</v>
      </c>
      <c r="O323" s="68">
        <f t="shared" si="144"/>
        <v>215431.90000000002</v>
      </c>
      <c r="P323" s="68">
        <f t="shared" si="144"/>
        <v>94145.7</v>
      </c>
      <c r="Q323" s="68">
        <f t="shared" si="144"/>
        <v>0</v>
      </c>
    </row>
    <row r="324" spans="1:17" ht="27.75" customHeight="1">
      <c r="A324" s="70" t="s">
        <v>210</v>
      </c>
      <c r="B324" s="74" t="s">
        <v>128</v>
      </c>
      <c r="C324" s="74" t="s">
        <v>123</v>
      </c>
      <c r="D324" s="83" t="s">
        <v>19</v>
      </c>
      <c r="E324" s="74"/>
      <c r="F324" s="68">
        <f aca="true" t="shared" si="145" ref="F324:Q324">F325</f>
        <v>70882.7</v>
      </c>
      <c r="G324" s="68">
        <f t="shared" si="145"/>
        <v>0</v>
      </c>
      <c r="H324" s="68">
        <f t="shared" si="145"/>
        <v>70882.7</v>
      </c>
      <c r="I324" s="68">
        <f t="shared" si="145"/>
        <v>0</v>
      </c>
      <c r="J324" s="68">
        <f t="shared" si="145"/>
        <v>76936.1</v>
      </c>
      <c r="K324" s="68">
        <f t="shared" si="145"/>
        <v>0</v>
      </c>
      <c r="L324" s="68">
        <f t="shared" si="145"/>
        <v>76936.1</v>
      </c>
      <c r="M324" s="68">
        <f t="shared" si="145"/>
        <v>0</v>
      </c>
      <c r="N324" s="68">
        <f t="shared" si="145"/>
        <v>78421</v>
      </c>
      <c r="O324" s="68">
        <f t="shared" si="145"/>
        <v>0</v>
      </c>
      <c r="P324" s="68">
        <f t="shared" si="145"/>
        <v>78421</v>
      </c>
      <c r="Q324" s="68">
        <f t="shared" si="145"/>
        <v>0</v>
      </c>
    </row>
    <row r="325" spans="1:17" ht="18.75">
      <c r="A325" s="70" t="s">
        <v>188</v>
      </c>
      <c r="B325" s="74" t="s">
        <v>128</v>
      </c>
      <c r="C325" s="74" t="s">
        <v>123</v>
      </c>
      <c r="D325" s="83" t="s">
        <v>19</v>
      </c>
      <c r="E325" s="74" t="s">
        <v>187</v>
      </c>
      <c r="F325" s="68">
        <f>G325+H325+I325</f>
        <v>70882.7</v>
      </c>
      <c r="G325" s="68"/>
      <c r="H325" s="68">
        <v>70882.7</v>
      </c>
      <c r="I325" s="68"/>
      <c r="J325" s="68">
        <f>K325+L325+M325</f>
        <v>76936.1</v>
      </c>
      <c r="K325" s="68"/>
      <c r="L325" s="68">
        <v>76936.1</v>
      </c>
      <c r="M325" s="68"/>
      <c r="N325" s="68">
        <f>O325+P325+Q325</f>
        <v>78421</v>
      </c>
      <c r="O325" s="88"/>
      <c r="P325" s="76">
        <v>78421</v>
      </c>
      <c r="Q325" s="88"/>
    </row>
    <row r="326" spans="1:17" ht="158.25" customHeight="1">
      <c r="A326" s="125" t="s">
        <v>615</v>
      </c>
      <c r="B326" s="74" t="s">
        <v>128</v>
      </c>
      <c r="C326" s="74" t="s">
        <v>123</v>
      </c>
      <c r="D326" s="83" t="s">
        <v>613</v>
      </c>
      <c r="E326" s="74"/>
      <c r="F326" s="68">
        <f aca="true" t="shared" si="146" ref="F326:Q326">F327</f>
        <v>16530.2</v>
      </c>
      <c r="G326" s="68">
        <f t="shared" si="146"/>
        <v>16530.2</v>
      </c>
      <c r="H326" s="68">
        <f t="shared" si="146"/>
        <v>0</v>
      </c>
      <c r="I326" s="68">
        <f t="shared" si="146"/>
        <v>0</v>
      </c>
      <c r="J326" s="68">
        <f t="shared" si="146"/>
        <v>16530.2</v>
      </c>
      <c r="K326" s="68">
        <f t="shared" si="146"/>
        <v>16530.2</v>
      </c>
      <c r="L326" s="68">
        <f t="shared" si="146"/>
        <v>0</v>
      </c>
      <c r="M326" s="68">
        <f t="shared" si="146"/>
        <v>0</v>
      </c>
      <c r="N326" s="68">
        <f t="shared" si="146"/>
        <v>16530.2</v>
      </c>
      <c r="O326" s="68">
        <f t="shared" si="146"/>
        <v>16530.2</v>
      </c>
      <c r="P326" s="68">
        <f t="shared" si="146"/>
        <v>0</v>
      </c>
      <c r="Q326" s="68">
        <f t="shared" si="146"/>
        <v>0</v>
      </c>
    </row>
    <row r="327" spans="1:17" ht="18.75">
      <c r="A327" s="70" t="s">
        <v>188</v>
      </c>
      <c r="B327" s="74" t="s">
        <v>128</v>
      </c>
      <c r="C327" s="74" t="s">
        <v>123</v>
      </c>
      <c r="D327" s="83" t="s">
        <v>613</v>
      </c>
      <c r="E327" s="74" t="s">
        <v>187</v>
      </c>
      <c r="F327" s="68">
        <f>G327+H327+I327</f>
        <v>16530.2</v>
      </c>
      <c r="G327" s="68">
        <v>16530.2</v>
      </c>
      <c r="H327" s="68"/>
      <c r="I327" s="68"/>
      <c r="J327" s="68">
        <f>K327+L327+M327</f>
        <v>16530.2</v>
      </c>
      <c r="K327" s="68">
        <v>16530.2</v>
      </c>
      <c r="L327" s="68"/>
      <c r="M327" s="68"/>
      <c r="N327" s="68">
        <f>O327+P327+Q327</f>
        <v>16530.2</v>
      </c>
      <c r="O327" s="68">
        <v>16530.2</v>
      </c>
      <c r="P327" s="76"/>
      <c r="Q327" s="76"/>
    </row>
    <row r="328" spans="1:17" ht="61.5" customHeight="1">
      <c r="A328" s="70" t="s">
        <v>446</v>
      </c>
      <c r="B328" s="74" t="s">
        <v>128</v>
      </c>
      <c r="C328" s="74" t="s">
        <v>123</v>
      </c>
      <c r="D328" s="74" t="s">
        <v>443</v>
      </c>
      <c r="E328" s="74"/>
      <c r="F328" s="68">
        <f aca="true" t="shared" si="147" ref="F328:Q328">F329</f>
        <v>15724.7</v>
      </c>
      <c r="G328" s="68">
        <f t="shared" si="147"/>
        <v>0</v>
      </c>
      <c r="H328" s="68">
        <f t="shared" si="147"/>
        <v>15724.7</v>
      </c>
      <c r="I328" s="68">
        <f t="shared" si="147"/>
        <v>0</v>
      </c>
      <c r="J328" s="68">
        <f t="shared" si="147"/>
        <v>15724.7</v>
      </c>
      <c r="K328" s="68">
        <f t="shared" si="147"/>
        <v>0</v>
      </c>
      <c r="L328" s="68">
        <f t="shared" si="147"/>
        <v>15724.7</v>
      </c>
      <c r="M328" s="68">
        <f t="shared" si="147"/>
        <v>0</v>
      </c>
      <c r="N328" s="68">
        <f t="shared" si="147"/>
        <v>15724.7</v>
      </c>
      <c r="O328" s="68">
        <f t="shared" si="147"/>
        <v>0</v>
      </c>
      <c r="P328" s="68">
        <f t="shared" si="147"/>
        <v>15724.7</v>
      </c>
      <c r="Q328" s="68">
        <f t="shared" si="147"/>
        <v>0</v>
      </c>
    </row>
    <row r="329" spans="1:17" ht="18.75">
      <c r="A329" s="70" t="s">
        <v>188</v>
      </c>
      <c r="B329" s="74" t="s">
        <v>128</v>
      </c>
      <c r="C329" s="74" t="s">
        <v>123</v>
      </c>
      <c r="D329" s="74" t="s">
        <v>443</v>
      </c>
      <c r="E329" s="74" t="s">
        <v>187</v>
      </c>
      <c r="F329" s="68">
        <f>G329+H329+I329</f>
        <v>15724.7</v>
      </c>
      <c r="G329" s="68"/>
      <c r="H329" s="68">
        <v>15724.7</v>
      </c>
      <c r="I329" s="68"/>
      <c r="J329" s="68">
        <f>K329+L329+M329</f>
        <v>15724.7</v>
      </c>
      <c r="K329" s="68"/>
      <c r="L329" s="68">
        <v>15724.7</v>
      </c>
      <c r="M329" s="68"/>
      <c r="N329" s="68">
        <f>O329+P329+Q329</f>
        <v>15724.7</v>
      </c>
      <c r="O329" s="88"/>
      <c r="P329" s="87">
        <v>15724.7</v>
      </c>
      <c r="Q329" s="88"/>
    </row>
    <row r="330" spans="1:17" ht="48" customHeight="1">
      <c r="A330" s="127" t="s">
        <v>323</v>
      </c>
      <c r="B330" s="74" t="s">
        <v>128</v>
      </c>
      <c r="C330" s="74" t="s">
        <v>123</v>
      </c>
      <c r="D330" s="83" t="s">
        <v>47</v>
      </c>
      <c r="E330" s="74"/>
      <c r="F330" s="68">
        <f aca="true" t="shared" si="148" ref="F330:Q330">F331</f>
        <v>202342.5</v>
      </c>
      <c r="G330" s="68">
        <f t="shared" si="148"/>
        <v>202342.5</v>
      </c>
      <c r="H330" s="68">
        <f t="shared" si="148"/>
        <v>0</v>
      </c>
      <c r="I330" s="68">
        <f t="shared" si="148"/>
        <v>0</v>
      </c>
      <c r="J330" s="68">
        <f t="shared" si="148"/>
        <v>198901.7</v>
      </c>
      <c r="K330" s="68">
        <f t="shared" si="148"/>
        <v>198901.7</v>
      </c>
      <c r="L330" s="68">
        <f t="shared" si="148"/>
        <v>0</v>
      </c>
      <c r="M330" s="68">
        <f t="shared" si="148"/>
        <v>0</v>
      </c>
      <c r="N330" s="68">
        <f t="shared" si="148"/>
        <v>198901.7</v>
      </c>
      <c r="O330" s="68">
        <f t="shared" si="148"/>
        <v>198901.7</v>
      </c>
      <c r="P330" s="68">
        <f t="shared" si="148"/>
        <v>0</v>
      </c>
      <c r="Q330" s="68">
        <f t="shared" si="148"/>
        <v>0</v>
      </c>
    </row>
    <row r="331" spans="1:17" ht="18.75">
      <c r="A331" s="70" t="s">
        <v>188</v>
      </c>
      <c r="B331" s="74" t="s">
        <v>128</v>
      </c>
      <c r="C331" s="74" t="s">
        <v>123</v>
      </c>
      <c r="D331" s="83" t="s">
        <v>47</v>
      </c>
      <c r="E331" s="83">
        <v>610</v>
      </c>
      <c r="F331" s="68">
        <f>G331+H331+I331</f>
        <v>202342.5</v>
      </c>
      <c r="G331" s="68">
        <v>202342.5</v>
      </c>
      <c r="H331" s="68"/>
      <c r="I331" s="68"/>
      <c r="J331" s="68">
        <f>K331+L331+M331</f>
        <v>198901.7</v>
      </c>
      <c r="K331" s="68">
        <v>198901.7</v>
      </c>
      <c r="L331" s="68"/>
      <c r="M331" s="68"/>
      <c r="N331" s="68">
        <f>Q331+P331+O331</f>
        <v>198901.7</v>
      </c>
      <c r="O331" s="68">
        <v>198901.7</v>
      </c>
      <c r="P331" s="68"/>
      <c r="Q331" s="68"/>
    </row>
    <row r="332" spans="1:17" ht="45.75" customHeight="1">
      <c r="A332" s="128" t="s">
        <v>289</v>
      </c>
      <c r="B332" s="74" t="s">
        <v>128</v>
      </c>
      <c r="C332" s="74" t="s">
        <v>123</v>
      </c>
      <c r="D332" s="83" t="s">
        <v>283</v>
      </c>
      <c r="E332" s="83"/>
      <c r="F332" s="68">
        <f aca="true" t="shared" si="149" ref="F332:Q333">F333</f>
        <v>13006.2</v>
      </c>
      <c r="G332" s="68">
        <f t="shared" si="149"/>
        <v>13006.2</v>
      </c>
      <c r="H332" s="68">
        <f t="shared" si="149"/>
        <v>0</v>
      </c>
      <c r="I332" s="68">
        <f t="shared" si="149"/>
        <v>0</v>
      </c>
      <c r="J332" s="68">
        <f t="shared" si="149"/>
        <v>13006.2</v>
      </c>
      <c r="K332" s="68">
        <f t="shared" si="149"/>
        <v>13006.2</v>
      </c>
      <c r="L332" s="68">
        <f t="shared" si="149"/>
        <v>0</v>
      </c>
      <c r="M332" s="68">
        <f t="shared" si="149"/>
        <v>0</v>
      </c>
      <c r="N332" s="68">
        <f t="shared" si="149"/>
        <v>13006.2</v>
      </c>
      <c r="O332" s="68">
        <f t="shared" si="149"/>
        <v>13006.2</v>
      </c>
      <c r="P332" s="68">
        <f t="shared" si="149"/>
        <v>0</v>
      </c>
      <c r="Q332" s="68">
        <f t="shared" si="149"/>
        <v>0</v>
      </c>
    </row>
    <row r="333" spans="1:17" ht="78" customHeight="1">
      <c r="A333" s="70" t="s">
        <v>97</v>
      </c>
      <c r="B333" s="74" t="s">
        <v>128</v>
      </c>
      <c r="C333" s="74" t="s">
        <v>123</v>
      </c>
      <c r="D333" s="83" t="s">
        <v>17</v>
      </c>
      <c r="E333" s="74"/>
      <c r="F333" s="68">
        <f t="shared" si="149"/>
        <v>13006.2</v>
      </c>
      <c r="G333" s="68">
        <f t="shared" si="149"/>
        <v>13006.2</v>
      </c>
      <c r="H333" s="68">
        <f t="shared" si="149"/>
        <v>0</v>
      </c>
      <c r="I333" s="68">
        <f t="shared" si="149"/>
        <v>0</v>
      </c>
      <c r="J333" s="68">
        <f t="shared" si="149"/>
        <v>13006.2</v>
      </c>
      <c r="K333" s="68">
        <f t="shared" si="149"/>
        <v>13006.2</v>
      </c>
      <c r="L333" s="68">
        <f t="shared" si="149"/>
        <v>0</v>
      </c>
      <c r="M333" s="68">
        <f t="shared" si="149"/>
        <v>0</v>
      </c>
      <c r="N333" s="68">
        <f t="shared" si="149"/>
        <v>13006.2</v>
      </c>
      <c r="O333" s="68">
        <f t="shared" si="149"/>
        <v>13006.2</v>
      </c>
      <c r="P333" s="68">
        <f t="shared" si="149"/>
        <v>0</v>
      </c>
      <c r="Q333" s="68">
        <f t="shared" si="149"/>
        <v>0</v>
      </c>
    </row>
    <row r="334" spans="1:17" ht="18.75">
      <c r="A334" s="70" t="s">
        <v>188</v>
      </c>
      <c r="B334" s="74" t="s">
        <v>128</v>
      </c>
      <c r="C334" s="74" t="s">
        <v>123</v>
      </c>
      <c r="D334" s="83" t="s">
        <v>17</v>
      </c>
      <c r="E334" s="74" t="s">
        <v>187</v>
      </c>
      <c r="F334" s="68">
        <f>G334+H334+I334</f>
        <v>13006.2</v>
      </c>
      <c r="G334" s="68">
        <v>13006.2</v>
      </c>
      <c r="H334" s="68"/>
      <c r="I334" s="68"/>
      <c r="J334" s="68">
        <f>K334+L334+M334</f>
        <v>13006.2</v>
      </c>
      <c r="K334" s="68">
        <v>13006.2</v>
      </c>
      <c r="L334" s="68"/>
      <c r="M334" s="68"/>
      <c r="N334" s="68">
        <f>O334+P334+Q334</f>
        <v>13006.2</v>
      </c>
      <c r="O334" s="87">
        <v>13006.2</v>
      </c>
      <c r="P334" s="88"/>
      <c r="Q334" s="88"/>
    </row>
    <row r="335" spans="1:17" ht="60.75" customHeight="1">
      <c r="A335" s="128" t="s">
        <v>288</v>
      </c>
      <c r="B335" s="74" t="s">
        <v>128</v>
      </c>
      <c r="C335" s="74" t="s">
        <v>123</v>
      </c>
      <c r="D335" s="83" t="s">
        <v>48</v>
      </c>
      <c r="E335" s="74"/>
      <c r="F335" s="68">
        <f aca="true" t="shared" si="150" ref="F335:Q336">F336</f>
        <v>3362.5</v>
      </c>
      <c r="G335" s="68">
        <f t="shared" si="150"/>
        <v>3362.5</v>
      </c>
      <c r="H335" s="68">
        <f t="shared" si="150"/>
        <v>0</v>
      </c>
      <c r="I335" s="68">
        <f t="shared" si="150"/>
        <v>0</v>
      </c>
      <c r="J335" s="68">
        <f t="shared" si="150"/>
        <v>3362.5</v>
      </c>
      <c r="K335" s="68">
        <f t="shared" si="150"/>
        <v>3362.5</v>
      </c>
      <c r="L335" s="68">
        <f t="shared" si="150"/>
        <v>0</v>
      </c>
      <c r="M335" s="68">
        <f t="shared" si="150"/>
        <v>0</v>
      </c>
      <c r="N335" s="68">
        <f t="shared" si="150"/>
        <v>3362.5</v>
      </c>
      <c r="O335" s="68">
        <f t="shared" si="150"/>
        <v>3362.5</v>
      </c>
      <c r="P335" s="68">
        <f t="shared" si="150"/>
        <v>0</v>
      </c>
      <c r="Q335" s="68">
        <f t="shared" si="150"/>
        <v>0</v>
      </c>
    </row>
    <row r="336" spans="1:17" ht="80.25" customHeight="1">
      <c r="A336" s="70" t="s">
        <v>97</v>
      </c>
      <c r="B336" s="74" t="s">
        <v>128</v>
      </c>
      <c r="C336" s="74" t="s">
        <v>123</v>
      </c>
      <c r="D336" s="83" t="s">
        <v>49</v>
      </c>
      <c r="E336" s="74"/>
      <c r="F336" s="68">
        <f t="shared" si="150"/>
        <v>3362.5</v>
      </c>
      <c r="G336" s="68">
        <f t="shared" si="150"/>
        <v>3362.5</v>
      </c>
      <c r="H336" s="68">
        <f t="shared" si="150"/>
        <v>0</v>
      </c>
      <c r="I336" s="68">
        <f t="shared" si="150"/>
        <v>0</v>
      </c>
      <c r="J336" s="68">
        <f t="shared" si="150"/>
        <v>3362.5</v>
      </c>
      <c r="K336" s="68">
        <f t="shared" si="150"/>
        <v>3362.5</v>
      </c>
      <c r="L336" s="68">
        <f t="shared" si="150"/>
        <v>0</v>
      </c>
      <c r="M336" s="68">
        <f t="shared" si="150"/>
        <v>0</v>
      </c>
      <c r="N336" s="68">
        <f t="shared" si="150"/>
        <v>3362.5</v>
      </c>
      <c r="O336" s="68">
        <f t="shared" si="150"/>
        <v>3362.5</v>
      </c>
      <c r="P336" s="68">
        <f t="shared" si="150"/>
        <v>0</v>
      </c>
      <c r="Q336" s="68">
        <f t="shared" si="150"/>
        <v>0</v>
      </c>
    </row>
    <row r="337" spans="1:17" ht="18.75">
      <c r="A337" s="70" t="s">
        <v>188</v>
      </c>
      <c r="B337" s="74" t="s">
        <v>128</v>
      </c>
      <c r="C337" s="74" t="s">
        <v>123</v>
      </c>
      <c r="D337" s="83" t="s">
        <v>49</v>
      </c>
      <c r="E337" s="74" t="s">
        <v>187</v>
      </c>
      <c r="F337" s="68">
        <f>G337+H337+I337</f>
        <v>3362.5</v>
      </c>
      <c r="G337" s="68">
        <v>3362.5</v>
      </c>
      <c r="H337" s="68"/>
      <c r="I337" s="68"/>
      <c r="J337" s="68">
        <f>K337+L337+M337</f>
        <v>3362.5</v>
      </c>
      <c r="K337" s="68">
        <v>3362.5</v>
      </c>
      <c r="L337" s="68"/>
      <c r="M337" s="68"/>
      <c r="N337" s="68">
        <f>O337+P337+Q337</f>
        <v>3362.5</v>
      </c>
      <c r="O337" s="87">
        <v>3362.5</v>
      </c>
      <c r="P337" s="88"/>
      <c r="Q337" s="88"/>
    </row>
    <row r="338" spans="1:17" ht="26.25" customHeight="1">
      <c r="A338" s="128" t="s">
        <v>293</v>
      </c>
      <c r="B338" s="74" t="s">
        <v>128</v>
      </c>
      <c r="C338" s="74" t="s">
        <v>123</v>
      </c>
      <c r="D338" s="83" t="s">
        <v>284</v>
      </c>
      <c r="E338" s="74"/>
      <c r="F338" s="68">
        <f aca="true" t="shared" si="151" ref="F338:Q338">F339+F341</f>
        <v>4761.7</v>
      </c>
      <c r="G338" s="68">
        <f t="shared" si="151"/>
        <v>0</v>
      </c>
      <c r="H338" s="68">
        <f t="shared" si="151"/>
        <v>4761.7</v>
      </c>
      <c r="I338" s="68">
        <f t="shared" si="151"/>
        <v>0</v>
      </c>
      <c r="J338" s="68">
        <f t="shared" si="151"/>
        <v>5041.3</v>
      </c>
      <c r="K338" s="68">
        <f t="shared" si="151"/>
        <v>0</v>
      </c>
      <c r="L338" s="68">
        <f t="shared" si="151"/>
        <v>5041.3</v>
      </c>
      <c r="M338" s="68">
        <f t="shared" si="151"/>
        <v>0</v>
      </c>
      <c r="N338" s="68">
        <f t="shared" si="151"/>
        <v>5109.9</v>
      </c>
      <c r="O338" s="68">
        <f t="shared" si="151"/>
        <v>0</v>
      </c>
      <c r="P338" s="68">
        <f t="shared" si="151"/>
        <v>5109.9</v>
      </c>
      <c r="Q338" s="68">
        <f t="shared" si="151"/>
        <v>0</v>
      </c>
    </row>
    <row r="339" spans="1:17" ht="68.25" customHeight="1">
      <c r="A339" s="70" t="s">
        <v>294</v>
      </c>
      <c r="B339" s="74" t="s">
        <v>128</v>
      </c>
      <c r="C339" s="74" t="s">
        <v>123</v>
      </c>
      <c r="D339" s="83" t="s">
        <v>50</v>
      </c>
      <c r="E339" s="74"/>
      <c r="F339" s="68">
        <f aca="true" t="shared" si="152" ref="F339:Q339">F340</f>
        <v>3274.4</v>
      </c>
      <c r="G339" s="68">
        <f t="shared" si="152"/>
        <v>0</v>
      </c>
      <c r="H339" s="68">
        <f t="shared" si="152"/>
        <v>3274.4</v>
      </c>
      <c r="I339" s="68">
        <f t="shared" si="152"/>
        <v>0</v>
      </c>
      <c r="J339" s="68">
        <f t="shared" si="152"/>
        <v>3554</v>
      </c>
      <c r="K339" s="68">
        <f t="shared" si="152"/>
        <v>0</v>
      </c>
      <c r="L339" s="68">
        <f t="shared" si="152"/>
        <v>3554</v>
      </c>
      <c r="M339" s="68">
        <f t="shared" si="152"/>
        <v>0</v>
      </c>
      <c r="N339" s="68">
        <f t="shared" si="152"/>
        <v>3622.6</v>
      </c>
      <c r="O339" s="68">
        <f t="shared" si="152"/>
        <v>0</v>
      </c>
      <c r="P339" s="68">
        <f t="shared" si="152"/>
        <v>3622.6</v>
      </c>
      <c r="Q339" s="68">
        <f t="shared" si="152"/>
        <v>0</v>
      </c>
    </row>
    <row r="340" spans="1:17" ht="27" customHeight="1">
      <c r="A340" s="70" t="s">
        <v>188</v>
      </c>
      <c r="B340" s="74" t="s">
        <v>128</v>
      </c>
      <c r="C340" s="74" t="s">
        <v>123</v>
      </c>
      <c r="D340" s="83" t="s">
        <v>50</v>
      </c>
      <c r="E340" s="74" t="s">
        <v>187</v>
      </c>
      <c r="F340" s="68">
        <f>G340+H340+I340</f>
        <v>3274.4</v>
      </c>
      <c r="G340" s="68"/>
      <c r="H340" s="68">
        <v>3274.4</v>
      </c>
      <c r="I340" s="68"/>
      <c r="J340" s="68">
        <f>K340+L340+M340</f>
        <v>3554</v>
      </c>
      <c r="K340" s="68"/>
      <c r="L340" s="68">
        <v>3554</v>
      </c>
      <c r="M340" s="68"/>
      <c r="N340" s="68">
        <f>O340+P340+Q340</f>
        <v>3622.6</v>
      </c>
      <c r="O340" s="88"/>
      <c r="P340" s="94">
        <v>3622.6</v>
      </c>
      <c r="Q340" s="88"/>
    </row>
    <row r="341" spans="1:17" ht="25.5" customHeight="1">
      <c r="A341" s="129" t="s">
        <v>446</v>
      </c>
      <c r="B341" s="74" t="s">
        <v>128</v>
      </c>
      <c r="C341" s="74" t="s">
        <v>123</v>
      </c>
      <c r="D341" s="74" t="s">
        <v>444</v>
      </c>
      <c r="E341" s="74"/>
      <c r="F341" s="68">
        <f aca="true" t="shared" si="153" ref="F341:Q341">F342</f>
        <v>1487.3</v>
      </c>
      <c r="G341" s="68">
        <f t="shared" si="153"/>
        <v>0</v>
      </c>
      <c r="H341" s="68">
        <f t="shared" si="153"/>
        <v>1487.3</v>
      </c>
      <c r="I341" s="68">
        <f t="shared" si="153"/>
        <v>0</v>
      </c>
      <c r="J341" s="68">
        <f t="shared" si="153"/>
        <v>1487.3</v>
      </c>
      <c r="K341" s="68">
        <f t="shared" si="153"/>
        <v>0</v>
      </c>
      <c r="L341" s="68">
        <f t="shared" si="153"/>
        <v>1487.3</v>
      </c>
      <c r="M341" s="68">
        <f t="shared" si="153"/>
        <v>0</v>
      </c>
      <c r="N341" s="68">
        <f t="shared" si="153"/>
        <v>1487.3</v>
      </c>
      <c r="O341" s="68">
        <f t="shared" si="153"/>
        <v>0</v>
      </c>
      <c r="P341" s="68">
        <f t="shared" si="153"/>
        <v>1487.3</v>
      </c>
      <c r="Q341" s="68">
        <f t="shared" si="153"/>
        <v>0</v>
      </c>
    </row>
    <row r="342" spans="1:17" ht="18.75">
      <c r="A342" s="70" t="s">
        <v>188</v>
      </c>
      <c r="B342" s="74" t="s">
        <v>128</v>
      </c>
      <c r="C342" s="74" t="s">
        <v>123</v>
      </c>
      <c r="D342" s="74" t="s">
        <v>444</v>
      </c>
      <c r="E342" s="74" t="s">
        <v>187</v>
      </c>
      <c r="F342" s="68">
        <f>G342+H342+I342</f>
        <v>1487.3</v>
      </c>
      <c r="G342" s="68"/>
      <c r="H342" s="68">
        <v>1487.3</v>
      </c>
      <c r="I342" s="68"/>
      <c r="J342" s="68">
        <f>K342+L342+M342</f>
        <v>1487.3</v>
      </c>
      <c r="K342" s="68"/>
      <c r="L342" s="68">
        <v>1487.3</v>
      </c>
      <c r="M342" s="68"/>
      <c r="N342" s="68">
        <f>O342+P342+Q342</f>
        <v>1487.3</v>
      </c>
      <c r="O342" s="88"/>
      <c r="P342" s="87">
        <v>1487.3</v>
      </c>
      <c r="Q342" s="88"/>
    </row>
    <row r="343" spans="1:17" ht="65.25" customHeight="1">
      <c r="A343" s="70" t="s">
        <v>705</v>
      </c>
      <c r="B343" s="74" t="s">
        <v>128</v>
      </c>
      <c r="C343" s="74" t="s">
        <v>123</v>
      </c>
      <c r="D343" s="83" t="s">
        <v>422</v>
      </c>
      <c r="E343" s="74"/>
      <c r="F343" s="68">
        <f aca="true" t="shared" si="154" ref="F343:Q343">F344+F346+F348</f>
        <v>87401.4</v>
      </c>
      <c r="G343" s="68">
        <f t="shared" si="154"/>
        <v>82891</v>
      </c>
      <c r="H343" s="68">
        <f t="shared" si="154"/>
        <v>4510.4</v>
      </c>
      <c r="I343" s="68">
        <f t="shared" si="154"/>
        <v>0</v>
      </c>
      <c r="J343" s="68">
        <f t="shared" si="154"/>
        <v>54754.1</v>
      </c>
      <c r="K343" s="68">
        <f t="shared" si="154"/>
        <v>51656.5</v>
      </c>
      <c r="L343" s="68">
        <f t="shared" si="154"/>
        <v>3097.6</v>
      </c>
      <c r="M343" s="68">
        <f t="shared" si="154"/>
        <v>0</v>
      </c>
      <c r="N343" s="68">
        <f t="shared" si="154"/>
        <v>1500</v>
      </c>
      <c r="O343" s="68">
        <f t="shared" si="154"/>
        <v>0</v>
      </c>
      <c r="P343" s="68">
        <f t="shared" si="154"/>
        <v>1500</v>
      </c>
      <c r="Q343" s="68">
        <f t="shared" si="154"/>
        <v>0</v>
      </c>
    </row>
    <row r="344" spans="1:17" ht="84" customHeight="1">
      <c r="A344" s="82" t="s">
        <v>704</v>
      </c>
      <c r="B344" s="74" t="s">
        <v>128</v>
      </c>
      <c r="C344" s="74" t="s">
        <v>123</v>
      </c>
      <c r="D344" s="83" t="s">
        <v>542</v>
      </c>
      <c r="E344" s="74"/>
      <c r="F344" s="68">
        <f aca="true" t="shared" si="155" ref="F344:Q344">F345</f>
        <v>2050</v>
      </c>
      <c r="G344" s="68">
        <f t="shared" si="155"/>
        <v>0</v>
      </c>
      <c r="H344" s="68">
        <f t="shared" si="155"/>
        <v>2050</v>
      </c>
      <c r="I344" s="68">
        <f t="shared" si="155"/>
        <v>0</v>
      </c>
      <c r="J344" s="68">
        <f t="shared" si="155"/>
        <v>1500</v>
      </c>
      <c r="K344" s="68">
        <f t="shared" si="155"/>
        <v>0</v>
      </c>
      <c r="L344" s="68">
        <f t="shared" si="155"/>
        <v>1500</v>
      </c>
      <c r="M344" s="68">
        <f t="shared" si="155"/>
        <v>0</v>
      </c>
      <c r="N344" s="68">
        <f t="shared" si="155"/>
        <v>1500</v>
      </c>
      <c r="O344" s="68">
        <f t="shared" si="155"/>
        <v>0</v>
      </c>
      <c r="P344" s="68">
        <f t="shared" si="155"/>
        <v>1500</v>
      </c>
      <c r="Q344" s="68">
        <f t="shared" si="155"/>
        <v>0</v>
      </c>
    </row>
    <row r="345" spans="1:17" ht="18.75">
      <c r="A345" s="70" t="s">
        <v>188</v>
      </c>
      <c r="B345" s="74" t="s">
        <v>128</v>
      </c>
      <c r="C345" s="74" t="s">
        <v>123</v>
      </c>
      <c r="D345" s="83" t="s">
        <v>542</v>
      </c>
      <c r="E345" s="74" t="s">
        <v>187</v>
      </c>
      <c r="F345" s="68">
        <f>G345+H345+I345</f>
        <v>2050</v>
      </c>
      <c r="G345" s="68"/>
      <c r="H345" s="68">
        <f>150+1500+400</f>
        <v>2050</v>
      </c>
      <c r="I345" s="68"/>
      <c r="J345" s="68">
        <f>K345+L345+M345</f>
        <v>1500</v>
      </c>
      <c r="K345" s="68"/>
      <c r="L345" s="68">
        <v>1500</v>
      </c>
      <c r="M345" s="68"/>
      <c r="N345" s="68">
        <f>O345+P345+Q345</f>
        <v>1500</v>
      </c>
      <c r="O345" s="88"/>
      <c r="P345" s="93">
        <v>1500</v>
      </c>
      <c r="Q345" s="88"/>
    </row>
    <row r="346" spans="1:17" ht="41.25" customHeight="1">
      <c r="A346" s="70" t="s">
        <v>671</v>
      </c>
      <c r="B346" s="74" t="s">
        <v>128</v>
      </c>
      <c r="C346" s="74" t="s">
        <v>123</v>
      </c>
      <c r="D346" s="83" t="s">
        <v>672</v>
      </c>
      <c r="E346" s="74"/>
      <c r="F346" s="68">
        <f aca="true" t="shared" si="156" ref="F346:Q346">F347</f>
        <v>81895.9</v>
      </c>
      <c r="G346" s="68">
        <f t="shared" si="156"/>
        <v>79439</v>
      </c>
      <c r="H346" s="68">
        <f t="shared" si="156"/>
        <v>2456.9</v>
      </c>
      <c r="I346" s="68">
        <f t="shared" si="156"/>
        <v>0</v>
      </c>
      <c r="J346" s="68">
        <f t="shared" si="156"/>
        <v>53254.1</v>
      </c>
      <c r="K346" s="68">
        <f t="shared" si="156"/>
        <v>51656.5</v>
      </c>
      <c r="L346" s="68">
        <f t="shared" si="156"/>
        <v>1597.6</v>
      </c>
      <c r="M346" s="68">
        <f t="shared" si="156"/>
        <v>0</v>
      </c>
      <c r="N346" s="68">
        <f t="shared" si="156"/>
        <v>0</v>
      </c>
      <c r="O346" s="68">
        <f t="shared" si="156"/>
        <v>0</v>
      </c>
      <c r="P346" s="68">
        <f t="shared" si="156"/>
        <v>0</v>
      </c>
      <c r="Q346" s="68">
        <f t="shared" si="156"/>
        <v>0</v>
      </c>
    </row>
    <row r="347" spans="1:17" ht="22.5" customHeight="1">
      <c r="A347" s="70" t="s">
        <v>188</v>
      </c>
      <c r="B347" s="74" t="s">
        <v>128</v>
      </c>
      <c r="C347" s="74" t="s">
        <v>123</v>
      </c>
      <c r="D347" s="83" t="s">
        <v>672</v>
      </c>
      <c r="E347" s="74" t="s">
        <v>187</v>
      </c>
      <c r="F347" s="68">
        <f>G347+H347+I347</f>
        <v>81895.9</v>
      </c>
      <c r="G347" s="68">
        <v>79439</v>
      </c>
      <c r="H347" s="68">
        <v>2456.9</v>
      </c>
      <c r="I347" s="68"/>
      <c r="J347" s="68">
        <f>K347+L347+M347</f>
        <v>53254.1</v>
      </c>
      <c r="K347" s="68">
        <v>51656.5</v>
      </c>
      <c r="L347" s="68">
        <v>1597.6</v>
      </c>
      <c r="M347" s="68"/>
      <c r="N347" s="68">
        <f>O347+P347+Q347</f>
        <v>0</v>
      </c>
      <c r="O347" s="88"/>
      <c r="P347" s="88"/>
      <c r="Q347" s="88"/>
    </row>
    <row r="348" spans="1:17" ht="18.75" customHeight="1">
      <c r="A348" s="85" t="s">
        <v>676</v>
      </c>
      <c r="B348" s="74" t="s">
        <v>128</v>
      </c>
      <c r="C348" s="74" t="s">
        <v>123</v>
      </c>
      <c r="D348" s="83" t="s">
        <v>702</v>
      </c>
      <c r="E348" s="74"/>
      <c r="F348" s="68">
        <f aca="true" t="shared" si="157" ref="F348:Q348">F349</f>
        <v>3455.5</v>
      </c>
      <c r="G348" s="68">
        <f t="shared" si="157"/>
        <v>3452</v>
      </c>
      <c r="H348" s="68">
        <f t="shared" si="157"/>
        <v>3.5</v>
      </c>
      <c r="I348" s="68">
        <f t="shared" si="157"/>
        <v>0</v>
      </c>
      <c r="J348" s="68">
        <f t="shared" si="157"/>
        <v>0</v>
      </c>
      <c r="K348" s="68">
        <f t="shared" si="157"/>
        <v>0</v>
      </c>
      <c r="L348" s="68">
        <f t="shared" si="157"/>
        <v>0</v>
      </c>
      <c r="M348" s="68">
        <f t="shared" si="157"/>
        <v>0</v>
      </c>
      <c r="N348" s="68">
        <f t="shared" si="157"/>
        <v>0</v>
      </c>
      <c r="O348" s="68">
        <f t="shared" si="157"/>
        <v>0</v>
      </c>
      <c r="P348" s="68">
        <f t="shared" si="157"/>
        <v>0</v>
      </c>
      <c r="Q348" s="68">
        <f t="shared" si="157"/>
        <v>0</v>
      </c>
    </row>
    <row r="349" spans="1:17" ht="19.5" customHeight="1">
      <c r="A349" s="70" t="s">
        <v>188</v>
      </c>
      <c r="B349" s="74" t="s">
        <v>128</v>
      </c>
      <c r="C349" s="74" t="s">
        <v>123</v>
      </c>
      <c r="D349" s="83" t="s">
        <v>702</v>
      </c>
      <c r="E349" s="74" t="s">
        <v>187</v>
      </c>
      <c r="F349" s="68">
        <f>G349+H349+I349</f>
        <v>3455.5</v>
      </c>
      <c r="G349" s="68">
        <v>3452</v>
      </c>
      <c r="H349" s="68">
        <v>3.5</v>
      </c>
      <c r="I349" s="68"/>
      <c r="J349" s="68">
        <f>K349+L349+M349</f>
        <v>0</v>
      </c>
      <c r="K349" s="68"/>
      <c r="L349" s="68"/>
      <c r="M349" s="68"/>
      <c r="N349" s="68">
        <f>O349+P349+Q349</f>
        <v>0</v>
      </c>
      <c r="O349" s="88"/>
      <c r="P349" s="88"/>
      <c r="Q349" s="88"/>
    </row>
    <row r="350" spans="1:17" ht="40.5" customHeight="1">
      <c r="A350" s="130" t="s">
        <v>572</v>
      </c>
      <c r="B350" s="74" t="s">
        <v>128</v>
      </c>
      <c r="C350" s="74" t="s">
        <v>123</v>
      </c>
      <c r="D350" s="103" t="s">
        <v>502</v>
      </c>
      <c r="E350" s="74"/>
      <c r="F350" s="68">
        <f aca="true" t="shared" si="158" ref="F350:Q351">F351</f>
        <v>3135.4</v>
      </c>
      <c r="G350" s="68">
        <f t="shared" si="158"/>
        <v>3135.1</v>
      </c>
      <c r="H350" s="68">
        <f t="shared" si="158"/>
        <v>0.3</v>
      </c>
      <c r="I350" s="68">
        <f t="shared" si="158"/>
        <v>0</v>
      </c>
      <c r="J350" s="68">
        <f t="shared" si="158"/>
        <v>4706.1</v>
      </c>
      <c r="K350" s="68">
        <f t="shared" si="158"/>
        <v>4705.6</v>
      </c>
      <c r="L350" s="68">
        <f t="shared" si="158"/>
        <v>0.5</v>
      </c>
      <c r="M350" s="68">
        <f t="shared" si="158"/>
        <v>0</v>
      </c>
      <c r="N350" s="68">
        <f t="shared" si="158"/>
        <v>9000.9</v>
      </c>
      <c r="O350" s="68">
        <f t="shared" si="158"/>
        <v>9000</v>
      </c>
      <c r="P350" s="68">
        <f t="shared" si="158"/>
        <v>0.9</v>
      </c>
      <c r="Q350" s="68">
        <f t="shared" si="158"/>
        <v>0</v>
      </c>
    </row>
    <row r="351" spans="1:17" ht="78" customHeight="1">
      <c r="A351" s="128" t="s">
        <v>648</v>
      </c>
      <c r="B351" s="74" t="s">
        <v>128</v>
      </c>
      <c r="C351" s="74" t="s">
        <v>123</v>
      </c>
      <c r="D351" s="83" t="s">
        <v>501</v>
      </c>
      <c r="E351" s="74"/>
      <c r="F351" s="68">
        <f t="shared" si="158"/>
        <v>3135.4</v>
      </c>
      <c r="G351" s="68">
        <f t="shared" si="158"/>
        <v>3135.1</v>
      </c>
      <c r="H351" s="68">
        <f t="shared" si="158"/>
        <v>0.3</v>
      </c>
      <c r="I351" s="68">
        <f t="shared" si="158"/>
        <v>0</v>
      </c>
      <c r="J351" s="68">
        <f t="shared" si="158"/>
        <v>4706.1</v>
      </c>
      <c r="K351" s="68">
        <f t="shared" si="158"/>
        <v>4705.6</v>
      </c>
      <c r="L351" s="68">
        <f t="shared" si="158"/>
        <v>0.5</v>
      </c>
      <c r="M351" s="68">
        <f t="shared" si="158"/>
        <v>0</v>
      </c>
      <c r="N351" s="68">
        <f t="shared" si="158"/>
        <v>9000.9</v>
      </c>
      <c r="O351" s="68">
        <f t="shared" si="158"/>
        <v>9000</v>
      </c>
      <c r="P351" s="68">
        <f t="shared" si="158"/>
        <v>0.9</v>
      </c>
      <c r="Q351" s="68">
        <f t="shared" si="158"/>
        <v>0</v>
      </c>
    </row>
    <row r="352" spans="1:17" ht="22.5" customHeight="1">
      <c r="A352" s="70" t="s">
        <v>188</v>
      </c>
      <c r="B352" s="74" t="s">
        <v>128</v>
      </c>
      <c r="C352" s="74" t="s">
        <v>123</v>
      </c>
      <c r="D352" s="83" t="s">
        <v>501</v>
      </c>
      <c r="E352" s="74" t="s">
        <v>187</v>
      </c>
      <c r="F352" s="68">
        <f>G352+H352+I352</f>
        <v>3135.4</v>
      </c>
      <c r="G352" s="68">
        <v>3135.1</v>
      </c>
      <c r="H352" s="68">
        <v>0.3</v>
      </c>
      <c r="I352" s="68"/>
      <c r="J352" s="68">
        <f>K352+L352+M352</f>
        <v>4706.1</v>
      </c>
      <c r="K352" s="68">
        <v>4705.6</v>
      </c>
      <c r="L352" s="68">
        <v>0.5</v>
      </c>
      <c r="M352" s="68"/>
      <c r="N352" s="68">
        <f>O352+P352+Q352</f>
        <v>9000.9</v>
      </c>
      <c r="O352" s="68">
        <v>9000</v>
      </c>
      <c r="P352" s="68">
        <v>0.9</v>
      </c>
      <c r="Q352" s="68"/>
    </row>
    <row r="353" spans="1:17" ht="42" customHeight="1">
      <c r="A353" s="70" t="s">
        <v>573</v>
      </c>
      <c r="B353" s="74" t="s">
        <v>128</v>
      </c>
      <c r="C353" s="74" t="s">
        <v>123</v>
      </c>
      <c r="D353" s="83" t="s">
        <v>503</v>
      </c>
      <c r="E353" s="74"/>
      <c r="F353" s="68">
        <f aca="true" t="shared" si="159" ref="F353:Q354">F354</f>
        <v>1655.1000000000001</v>
      </c>
      <c r="G353" s="68">
        <f t="shared" si="159"/>
        <v>1584.4</v>
      </c>
      <c r="H353" s="68">
        <f t="shared" si="159"/>
        <v>70.7</v>
      </c>
      <c r="I353" s="68">
        <f t="shared" si="159"/>
        <v>0</v>
      </c>
      <c r="J353" s="68">
        <f t="shared" si="159"/>
        <v>4900.3</v>
      </c>
      <c r="K353" s="68">
        <f t="shared" si="159"/>
        <v>4691</v>
      </c>
      <c r="L353" s="68">
        <f t="shared" si="159"/>
        <v>209.3</v>
      </c>
      <c r="M353" s="68">
        <f t="shared" si="159"/>
        <v>0</v>
      </c>
      <c r="N353" s="68">
        <f t="shared" si="159"/>
        <v>10005</v>
      </c>
      <c r="O353" s="68">
        <f t="shared" si="159"/>
        <v>9577.8</v>
      </c>
      <c r="P353" s="68">
        <f t="shared" si="159"/>
        <v>427.2</v>
      </c>
      <c r="Q353" s="68">
        <f t="shared" si="159"/>
        <v>0</v>
      </c>
    </row>
    <row r="354" spans="1:17" ht="41.25" customHeight="1">
      <c r="A354" s="70" t="s">
        <v>649</v>
      </c>
      <c r="B354" s="74" t="s">
        <v>128</v>
      </c>
      <c r="C354" s="74" t="s">
        <v>123</v>
      </c>
      <c r="D354" s="83" t="s">
        <v>504</v>
      </c>
      <c r="E354" s="74"/>
      <c r="F354" s="68">
        <f t="shared" si="159"/>
        <v>1655.1000000000001</v>
      </c>
      <c r="G354" s="68">
        <f t="shared" si="159"/>
        <v>1584.4</v>
      </c>
      <c r="H354" s="68">
        <f t="shared" si="159"/>
        <v>70.7</v>
      </c>
      <c r="I354" s="68">
        <f t="shared" si="159"/>
        <v>0</v>
      </c>
      <c r="J354" s="68">
        <f t="shared" si="159"/>
        <v>4900.3</v>
      </c>
      <c r="K354" s="68">
        <f t="shared" si="159"/>
        <v>4691</v>
      </c>
      <c r="L354" s="68">
        <f t="shared" si="159"/>
        <v>209.3</v>
      </c>
      <c r="M354" s="68">
        <f t="shared" si="159"/>
        <v>0</v>
      </c>
      <c r="N354" s="68">
        <f t="shared" si="159"/>
        <v>10005</v>
      </c>
      <c r="O354" s="68">
        <f t="shared" si="159"/>
        <v>9577.8</v>
      </c>
      <c r="P354" s="68">
        <f t="shared" si="159"/>
        <v>427.2</v>
      </c>
      <c r="Q354" s="68">
        <f t="shared" si="159"/>
        <v>0</v>
      </c>
    </row>
    <row r="355" spans="1:17" ht="24" customHeight="1">
      <c r="A355" s="70" t="s">
        <v>188</v>
      </c>
      <c r="B355" s="74" t="s">
        <v>128</v>
      </c>
      <c r="C355" s="74" t="s">
        <v>123</v>
      </c>
      <c r="D355" s="83" t="s">
        <v>504</v>
      </c>
      <c r="E355" s="74" t="s">
        <v>187</v>
      </c>
      <c r="F355" s="68">
        <f>G355+H355+I355</f>
        <v>1655.1000000000001</v>
      </c>
      <c r="G355" s="68">
        <v>1584.4</v>
      </c>
      <c r="H355" s="68">
        <v>70.7</v>
      </c>
      <c r="I355" s="68"/>
      <c r="J355" s="68">
        <f>K355+L355+M355</f>
        <v>4900.3</v>
      </c>
      <c r="K355" s="68">
        <v>4691</v>
      </c>
      <c r="L355" s="68">
        <v>209.3</v>
      </c>
      <c r="M355" s="68"/>
      <c r="N355" s="68">
        <f>O355+P355+Q355</f>
        <v>10005</v>
      </c>
      <c r="O355" s="68">
        <v>9577.8</v>
      </c>
      <c r="P355" s="68">
        <v>427.2</v>
      </c>
      <c r="Q355" s="68"/>
    </row>
    <row r="356" spans="1:17" ht="57.75" customHeight="1">
      <c r="A356" s="70" t="s">
        <v>597</v>
      </c>
      <c r="B356" s="74" t="s">
        <v>128</v>
      </c>
      <c r="C356" s="74" t="s">
        <v>123</v>
      </c>
      <c r="D356" s="83" t="s">
        <v>596</v>
      </c>
      <c r="E356" s="74"/>
      <c r="F356" s="68">
        <f aca="true" t="shared" si="160" ref="F356:Q357">F357</f>
        <v>11600.7</v>
      </c>
      <c r="G356" s="68">
        <f t="shared" si="160"/>
        <v>11368.7</v>
      </c>
      <c r="H356" s="68">
        <f t="shared" si="160"/>
        <v>232</v>
      </c>
      <c r="I356" s="68">
        <f t="shared" si="160"/>
        <v>0</v>
      </c>
      <c r="J356" s="68">
        <f t="shared" si="160"/>
        <v>11314.4</v>
      </c>
      <c r="K356" s="68">
        <f t="shared" si="160"/>
        <v>11088.1</v>
      </c>
      <c r="L356" s="68">
        <f t="shared" si="160"/>
        <v>226.3</v>
      </c>
      <c r="M356" s="68">
        <f t="shared" si="160"/>
        <v>0</v>
      </c>
      <c r="N356" s="68">
        <f t="shared" si="160"/>
        <v>11658.1</v>
      </c>
      <c r="O356" s="68">
        <f t="shared" si="160"/>
        <v>11424.9</v>
      </c>
      <c r="P356" s="68">
        <f t="shared" si="160"/>
        <v>233.2</v>
      </c>
      <c r="Q356" s="68">
        <f t="shared" si="160"/>
        <v>0</v>
      </c>
    </row>
    <row r="357" spans="1:17" ht="59.25" customHeight="1">
      <c r="A357" s="70" t="s">
        <v>584</v>
      </c>
      <c r="B357" s="74" t="s">
        <v>128</v>
      </c>
      <c r="C357" s="74" t="s">
        <v>123</v>
      </c>
      <c r="D357" s="83" t="s">
        <v>598</v>
      </c>
      <c r="E357" s="74"/>
      <c r="F357" s="68">
        <f t="shared" si="160"/>
        <v>11600.7</v>
      </c>
      <c r="G357" s="68">
        <f t="shared" si="160"/>
        <v>11368.7</v>
      </c>
      <c r="H357" s="68">
        <f t="shared" si="160"/>
        <v>232</v>
      </c>
      <c r="I357" s="68">
        <f t="shared" si="160"/>
        <v>0</v>
      </c>
      <c r="J357" s="68">
        <f t="shared" si="160"/>
        <v>11314.4</v>
      </c>
      <c r="K357" s="68">
        <f t="shared" si="160"/>
        <v>11088.1</v>
      </c>
      <c r="L357" s="68">
        <f t="shared" si="160"/>
        <v>226.3</v>
      </c>
      <c r="M357" s="68">
        <f t="shared" si="160"/>
        <v>0</v>
      </c>
      <c r="N357" s="68">
        <f t="shared" si="160"/>
        <v>11658.1</v>
      </c>
      <c r="O357" s="68">
        <f t="shared" si="160"/>
        <v>11424.9</v>
      </c>
      <c r="P357" s="68">
        <f t="shared" si="160"/>
        <v>233.2</v>
      </c>
      <c r="Q357" s="68">
        <f t="shared" si="160"/>
        <v>0</v>
      </c>
    </row>
    <row r="358" spans="1:17" ht="18.75">
      <c r="A358" s="70" t="s">
        <v>188</v>
      </c>
      <c r="B358" s="74" t="s">
        <v>128</v>
      </c>
      <c r="C358" s="74" t="s">
        <v>123</v>
      </c>
      <c r="D358" s="83" t="s">
        <v>598</v>
      </c>
      <c r="E358" s="74" t="s">
        <v>187</v>
      </c>
      <c r="F358" s="68">
        <f>G358+H358+I358</f>
        <v>11600.7</v>
      </c>
      <c r="G358" s="68">
        <v>11368.7</v>
      </c>
      <c r="H358" s="68">
        <v>232</v>
      </c>
      <c r="I358" s="68"/>
      <c r="J358" s="68">
        <f>K358+L358+M358</f>
        <v>11314.4</v>
      </c>
      <c r="K358" s="68">
        <v>11088.1</v>
      </c>
      <c r="L358" s="68">
        <v>226.3</v>
      </c>
      <c r="M358" s="68"/>
      <c r="N358" s="68">
        <f>O358+P358+Q358</f>
        <v>11658.1</v>
      </c>
      <c r="O358" s="68">
        <v>11424.9</v>
      </c>
      <c r="P358" s="68">
        <v>233.2</v>
      </c>
      <c r="Q358" s="68"/>
    </row>
    <row r="359" spans="1:17" ht="37.5">
      <c r="A359" s="85" t="s">
        <v>706</v>
      </c>
      <c r="B359" s="74" t="s">
        <v>128</v>
      </c>
      <c r="C359" s="74" t="s">
        <v>123</v>
      </c>
      <c r="D359" s="83" t="s">
        <v>701</v>
      </c>
      <c r="E359" s="74"/>
      <c r="F359" s="68">
        <f aca="true" t="shared" si="161" ref="F359:Q360">F360</f>
        <v>739</v>
      </c>
      <c r="G359" s="68">
        <f t="shared" si="161"/>
        <v>731.6</v>
      </c>
      <c r="H359" s="68">
        <f t="shared" si="161"/>
        <v>7.4</v>
      </c>
      <c r="I359" s="68">
        <f t="shared" si="161"/>
        <v>0</v>
      </c>
      <c r="J359" s="68">
        <f t="shared" si="161"/>
        <v>0</v>
      </c>
      <c r="K359" s="68">
        <f t="shared" si="161"/>
        <v>0</v>
      </c>
      <c r="L359" s="68">
        <f t="shared" si="161"/>
        <v>0</v>
      </c>
      <c r="M359" s="68">
        <f t="shared" si="161"/>
        <v>0</v>
      </c>
      <c r="N359" s="68">
        <f t="shared" si="161"/>
        <v>0</v>
      </c>
      <c r="O359" s="68">
        <f t="shared" si="161"/>
        <v>0</v>
      </c>
      <c r="P359" s="68">
        <f t="shared" si="161"/>
        <v>0</v>
      </c>
      <c r="Q359" s="68">
        <f t="shared" si="161"/>
        <v>0</v>
      </c>
    </row>
    <row r="360" spans="1:17" ht="68.25" customHeight="1">
      <c r="A360" s="85" t="s">
        <v>675</v>
      </c>
      <c r="B360" s="74" t="s">
        <v>128</v>
      </c>
      <c r="C360" s="74" t="s">
        <v>123</v>
      </c>
      <c r="D360" s="83" t="s">
        <v>700</v>
      </c>
      <c r="E360" s="74"/>
      <c r="F360" s="68">
        <f t="shared" si="161"/>
        <v>739</v>
      </c>
      <c r="G360" s="68">
        <f t="shared" si="161"/>
        <v>731.6</v>
      </c>
      <c r="H360" s="68">
        <f t="shared" si="161"/>
        <v>7.4</v>
      </c>
      <c r="I360" s="68">
        <f t="shared" si="161"/>
        <v>0</v>
      </c>
      <c r="J360" s="68">
        <f t="shared" si="161"/>
        <v>0</v>
      </c>
      <c r="K360" s="68">
        <f t="shared" si="161"/>
        <v>0</v>
      </c>
      <c r="L360" s="68">
        <f t="shared" si="161"/>
        <v>0</v>
      </c>
      <c r="M360" s="68">
        <f t="shared" si="161"/>
        <v>0</v>
      </c>
      <c r="N360" s="68">
        <f t="shared" si="161"/>
        <v>0</v>
      </c>
      <c r="O360" s="68">
        <f t="shared" si="161"/>
        <v>0</v>
      </c>
      <c r="P360" s="68">
        <f t="shared" si="161"/>
        <v>0</v>
      </c>
      <c r="Q360" s="68">
        <f t="shared" si="161"/>
        <v>0</v>
      </c>
    </row>
    <row r="361" spans="1:17" ht="22.5" customHeight="1">
      <c r="A361" s="70" t="s">
        <v>188</v>
      </c>
      <c r="B361" s="74" t="s">
        <v>128</v>
      </c>
      <c r="C361" s="74" t="s">
        <v>123</v>
      </c>
      <c r="D361" s="83" t="s">
        <v>700</v>
      </c>
      <c r="E361" s="74" t="s">
        <v>187</v>
      </c>
      <c r="F361" s="68">
        <f>G361+H361+I361</f>
        <v>739</v>
      </c>
      <c r="G361" s="68">
        <v>731.6</v>
      </c>
      <c r="H361" s="68">
        <v>7.4</v>
      </c>
      <c r="I361" s="68"/>
      <c r="J361" s="68">
        <f>K361+L361+M361</f>
        <v>0</v>
      </c>
      <c r="K361" s="68"/>
      <c r="L361" s="68"/>
      <c r="M361" s="68"/>
      <c r="N361" s="68">
        <f>O361+P361+Q361</f>
        <v>0</v>
      </c>
      <c r="O361" s="68"/>
      <c r="P361" s="68"/>
      <c r="Q361" s="68"/>
    </row>
    <row r="362" spans="1:17" ht="34.5" customHeight="1">
      <c r="A362" s="69" t="s">
        <v>105</v>
      </c>
      <c r="B362" s="75" t="s">
        <v>128</v>
      </c>
      <c r="C362" s="75" t="s">
        <v>122</v>
      </c>
      <c r="D362" s="75"/>
      <c r="E362" s="75"/>
      <c r="F362" s="71">
        <f>F363+F370</f>
        <v>34647</v>
      </c>
      <c r="G362" s="71">
        <f aca="true" t="shared" si="162" ref="G362:Q362">G363+G370</f>
        <v>5152.3</v>
      </c>
      <c r="H362" s="71">
        <f t="shared" si="162"/>
        <v>29494.7</v>
      </c>
      <c r="I362" s="71">
        <f t="shared" si="162"/>
        <v>0</v>
      </c>
      <c r="J362" s="71">
        <f t="shared" si="162"/>
        <v>31064.4</v>
      </c>
      <c r="K362" s="71">
        <f t="shared" si="162"/>
        <v>0</v>
      </c>
      <c r="L362" s="71">
        <f t="shared" si="162"/>
        <v>31064.4</v>
      </c>
      <c r="M362" s="71">
        <f t="shared" si="162"/>
        <v>0</v>
      </c>
      <c r="N362" s="71">
        <f t="shared" si="162"/>
        <v>31454.2</v>
      </c>
      <c r="O362" s="68">
        <f t="shared" si="162"/>
        <v>0</v>
      </c>
      <c r="P362" s="68">
        <f t="shared" si="162"/>
        <v>31454.2</v>
      </c>
      <c r="Q362" s="68">
        <f t="shared" si="162"/>
        <v>0</v>
      </c>
    </row>
    <row r="363" spans="1:17" ht="45.75" customHeight="1">
      <c r="A363" s="70" t="s">
        <v>604</v>
      </c>
      <c r="B363" s="74" t="s">
        <v>128</v>
      </c>
      <c r="C363" s="74" t="s">
        <v>122</v>
      </c>
      <c r="D363" s="74" t="s">
        <v>260</v>
      </c>
      <c r="E363" s="74"/>
      <c r="F363" s="68">
        <f aca="true" t="shared" si="163" ref="F363:Q364">F364</f>
        <v>11284.8</v>
      </c>
      <c r="G363" s="68">
        <f t="shared" si="163"/>
        <v>0</v>
      </c>
      <c r="H363" s="68">
        <f t="shared" si="163"/>
        <v>11284.8</v>
      </c>
      <c r="I363" s="68">
        <f t="shared" si="163"/>
        <v>0</v>
      </c>
      <c r="J363" s="68">
        <f t="shared" si="163"/>
        <v>12142.4</v>
      </c>
      <c r="K363" s="68">
        <f t="shared" si="163"/>
        <v>0</v>
      </c>
      <c r="L363" s="68">
        <f t="shared" si="163"/>
        <v>12142.4</v>
      </c>
      <c r="M363" s="68">
        <f t="shared" si="163"/>
        <v>0</v>
      </c>
      <c r="N363" s="68">
        <f t="shared" si="163"/>
        <v>12321.7</v>
      </c>
      <c r="O363" s="68">
        <f t="shared" si="163"/>
        <v>0</v>
      </c>
      <c r="P363" s="68">
        <f t="shared" si="163"/>
        <v>12321.7</v>
      </c>
      <c r="Q363" s="68">
        <f t="shared" si="163"/>
        <v>0</v>
      </c>
    </row>
    <row r="364" spans="1:17" ht="42.75" customHeight="1">
      <c r="A364" s="70" t="s">
        <v>94</v>
      </c>
      <c r="B364" s="74" t="s">
        <v>128</v>
      </c>
      <c r="C364" s="74" t="s">
        <v>122</v>
      </c>
      <c r="D364" s="74" t="s">
        <v>35</v>
      </c>
      <c r="E364" s="74"/>
      <c r="F364" s="68">
        <f t="shared" si="163"/>
        <v>11284.8</v>
      </c>
      <c r="G364" s="68">
        <f t="shared" si="163"/>
        <v>0</v>
      </c>
      <c r="H364" s="68">
        <f t="shared" si="163"/>
        <v>11284.8</v>
      </c>
      <c r="I364" s="68">
        <f t="shared" si="163"/>
        <v>0</v>
      </c>
      <c r="J364" s="68">
        <f t="shared" si="163"/>
        <v>12142.4</v>
      </c>
      <c r="K364" s="68">
        <f t="shared" si="163"/>
        <v>0</v>
      </c>
      <c r="L364" s="68">
        <f t="shared" si="163"/>
        <v>12142.4</v>
      </c>
      <c r="M364" s="68">
        <f t="shared" si="163"/>
        <v>0</v>
      </c>
      <c r="N364" s="68">
        <f t="shared" si="163"/>
        <v>12321.7</v>
      </c>
      <c r="O364" s="68">
        <f t="shared" si="163"/>
        <v>0</v>
      </c>
      <c r="P364" s="68">
        <f t="shared" si="163"/>
        <v>12321.7</v>
      </c>
      <c r="Q364" s="68">
        <f t="shared" si="163"/>
        <v>0</v>
      </c>
    </row>
    <row r="365" spans="1:17" ht="66" customHeight="1">
      <c r="A365" s="70" t="s">
        <v>346</v>
      </c>
      <c r="B365" s="74" t="s">
        <v>128</v>
      </c>
      <c r="C365" s="74" t="s">
        <v>122</v>
      </c>
      <c r="D365" s="74" t="s">
        <v>56</v>
      </c>
      <c r="E365" s="74"/>
      <c r="F365" s="68">
        <f aca="true" t="shared" si="164" ref="F365:Q365">F366+F368</f>
        <v>11284.8</v>
      </c>
      <c r="G365" s="68">
        <f t="shared" si="164"/>
        <v>0</v>
      </c>
      <c r="H365" s="68">
        <f t="shared" si="164"/>
        <v>11284.8</v>
      </c>
      <c r="I365" s="68">
        <f t="shared" si="164"/>
        <v>0</v>
      </c>
      <c r="J365" s="68">
        <f t="shared" si="164"/>
        <v>12142.4</v>
      </c>
      <c r="K365" s="68">
        <f t="shared" si="164"/>
        <v>0</v>
      </c>
      <c r="L365" s="68">
        <f t="shared" si="164"/>
        <v>12142.4</v>
      </c>
      <c r="M365" s="68">
        <f t="shared" si="164"/>
        <v>0</v>
      </c>
      <c r="N365" s="68">
        <f t="shared" si="164"/>
        <v>12321.7</v>
      </c>
      <c r="O365" s="68">
        <f t="shared" si="164"/>
        <v>0</v>
      </c>
      <c r="P365" s="68">
        <f t="shared" si="164"/>
        <v>12321.7</v>
      </c>
      <c r="Q365" s="68">
        <f t="shared" si="164"/>
        <v>0</v>
      </c>
    </row>
    <row r="366" spans="1:17" ht="32.25" customHeight="1">
      <c r="A366" s="70" t="s">
        <v>98</v>
      </c>
      <c r="B366" s="74" t="s">
        <v>128</v>
      </c>
      <c r="C366" s="74" t="s">
        <v>122</v>
      </c>
      <c r="D366" s="74" t="s">
        <v>57</v>
      </c>
      <c r="E366" s="104"/>
      <c r="F366" s="89">
        <f aca="true" t="shared" si="165" ref="F366:Q366">F367</f>
        <v>8164.8</v>
      </c>
      <c r="G366" s="89">
        <f t="shared" si="165"/>
        <v>0</v>
      </c>
      <c r="H366" s="89">
        <f t="shared" si="165"/>
        <v>8164.8</v>
      </c>
      <c r="I366" s="89">
        <f t="shared" si="165"/>
        <v>0</v>
      </c>
      <c r="J366" s="89">
        <f t="shared" si="165"/>
        <v>9022.4</v>
      </c>
      <c r="K366" s="89">
        <f t="shared" si="165"/>
        <v>0</v>
      </c>
      <c r="L366" s="89">
        <f t="shared" si="165"/>
        <v>9022.4</v>
      </c>
      <c r="M366" s="89">
        <f t="shared" si="165"/>
        <v>0</v>
      </c>
      <c r="N366" s="89">
        <f t="shared" si="165"/>
        <v>9201.7</v>
      </c>
      <c r="O366" s="89">
        <f t="shared" si="165"/>
        <v>0</v>
      </c>
      <c r="P366" s="89">
        <f t="shared" si="165"/>
        <v>9201.7</v>
      </c>
      <c r="Q366" s="89">
        <f t="shared" si="165"/>
        <v>0</v>
      </c>
    </row>
    <row r="367" spans="1:17" ht="18.75">
      <c r="A367" s="119" t="s">
        <v>188</v>
      </c>
      <c r="B367" s="74" t="s">
        <v>128</v>
      </c>
      <c r="C367" s="74" t="s">
        <v>122</v>
      </c>
      <c r="D367" s="74" t="s">
        <v>57</v>
      </c>
      <c r="E367" s="74" t="s">
        <v>187</v>
      </c>
      <c r="F367" s="68">
        <f>G367+H367+I367</f>
        <v>8164.8</v>
      </c>
      <c r="G367" s="68"/>
      <c r="H367" s="68">
        <v>8164.8</v>
      </c>
      <c r="I367" s="68"/>
      <c r="J367" s="68">
        <f>K367+L367+M367</f>
        <v>9022.4</v>
      </c>
      <c r="K367" s="68"/>
      <c r="L367" s="68">
        <v>9022.4</v>
      </c>
      <c r="M367" s="68"/>
      <c r="N367" s="68">
        <f>O367+P367+Q367</f>
        <v>9201.7</v>
      </c>
      <c r="O367" s="76"/>
      <c r="P367" s="76">
        <v>9201.7</v>
      </c>
      <c r="Q367" s="76"/>
    </row>
    <row r="368" spans="1:17" ht="57.75" customHeight="1">
      <c r="A368" s="70" t="s">
        <v>446</v>
      </c>
      <c r="B368" s="74" t="s">
        <v>128</v>
      </c>
      <c r="C368" s="74" t="s">
        <v>122</v>
      </c>
      <c r="D368" s="74" t="s">
        <v>445</v>
      </c>
      <c r="E368" s="74"/>
      <c r="F368" s="68">
        <f aca="true" t="shared" si="166" ref="F368:Q368">F369</f>
        <v>3120</v>
      </c>
      <c r="G368" s="68">
        <f t="shared" si="166"/>
        <v>0</v>
      </c>
      <c r="H368" s="68">
        <f t="shared" si="166"/>
        <v>3120</v>
      </c>
      <c r="I368" s="68">
        <f t="shared" si="166"/>
        <v>0</v>
      </c>
      <c r="J368" s="68">
        <f t="shared" si="166"/>
        <v>3120</v>
      </c>
      <c r="K368" s="68">
        <f t="shared" si="166"/>
        <v>0</v>
      </c>
      <c r="L368" s="68">
        <f t="shared" si="166"/>
        <v>3120</v>
      </c>
      <c r="M368" s="68">
        <f t="shared" si="166"/>
        <v>0</v>
      </c>
      <c r="N368" s="68">
        <f t="shared" si="166"/>
        <v>3120</v>
      </c>
      <c r="O368" s="68">
        <f t="shared" si="166"/>
        <v>0</v>
      </c>
      <c r="P368" s="68">
        <f t="shared" si="166"/>
        <v>3120</v>
      </c>
      <c r="Q368" s="68">
        <f t="shared" si="166"/>
        <v>0</v>
      </c>
    </row>
    <row r="369" spans="1:17" ht="18.75">
      <c r="A369" s="70" t="s">
        <v>188</v>
      </c>
      <c r="B369" s="74" t="s">
        <v>128</v>
      </c>
      <c r="C369" s="74" t="s">
        <v>122</v>
      </c>
      <c r="D369" s="74" t="s">
        <v>445</v>
      </c>
      <c r="E369" s="74" t="s">
        <v>187</v>
      </c>
      <c r="F369" s="68">
        <f>G369+H369+I369</f>
        <v>3120</v>
      </c>
      <c r="G369" s="68"/>
      <c r="H369" s="68">
        <v>3120</v>
      </c>
      <c r="I369" s="68"/>
      <c r="J369" s="68">
        <f>K369+L369+M369</f>
        <v>3120</v>
      </c>
      <c r="K369" s="68"/>
      <c r="L369" s="68">
        <v>3120</v>
      </c>
      <c r="M369" s="68"/>
      <c r="N369" s="68">
        <f>O369+P369+Q369</f>
        <v>3120</v>
      </c>
      <c r="O369" s="68"/>
      <c r="P369" s="68">
        <v>3120</v>
      </c>
      <c r="Q369" s="68"/>
    </row>
    <row r="370" spans="1:17" ht="40.5" customHeight="1">
      <c r="A370" s="70" t="s">
        <v>491</v>
      </c>
      <c r="B370" s="74" t="s">
        <v>128</v>
      </c>
      <c r="C370" s="74" t="s">
        <v>122</v>
      </c>
      <c r="D370" s="83" t="s">
        <v>280</v>
      </c>
      <c r="E370" s="74"/>
      <c r="F370" s="68">
        <f aca="true" t="shared" si="167" ref="F370:Q370">F371</f>
        <v>23362.2</v>
      </c>
      <c r="G370" s="68">
        <f t="shared" si="167"/>
        <v>5152.3</v>
      </c>
      <c r="H370" s="68">
        <f t="shared" si="167"/>
        <v>18209.9</v>
      </c>
      <c r="I370" s="68">
        <f t="shared" si="167"/>
        <v>0</v>
      </c>
      <c r="J370" s="68">
        <f t="shared" si="167"/>
        <v>18922</v>
      </c>
      <c r="K370" s="68">
        <f t="shared" si="167"/>
        <v>0</v>
      </c>
      <c r="L370" s="68">
        <f t="shared" si="167"/>
        <v>18922</v>
      </c>
      <c r="M370" s="68">
        <f t="shared" si="167"/>
        <v>0</v>
      </c>
      <c r="N370" s="68">
        <f t="shared" si="167"/>
        <v>19132.5</v>
      </c>
      <c r="O370" s="68">
        <f t="shared" si="167"/>
        <v>0</v>
      </c>
      <c r="P370" s="68">
        <f t="shared" si="167"/>
        <v>19132.5</v>
      </c>
      <c r="Q370" s="68">
        <f t="shared" si="167"/>
        <v>0</v>
      </c>
    </row>
    <row r="371" spans="1:17" ht="37.5">
      <c r="A371" s="128" t="s">
        <v>18</v>
      </c>
      <c r="B371" s="74" t="s">
        <v>128</v>
      </c>
      <c r="C371" s="74" t="s">
        <v>122</v>
      </c>
      <c r="D371" s="83" t="s">
        <v>281</v>
      </c>
      <c r="E371" s="74"/>
      <c r="F371" s="68">
        <f>F372+F377+F382</f>
        <v>23362.2</v>
      </c>
      <c r="G371" s="68">
        <f aca="true" t="shared" si="168" ref="G371:Q371">G372+G377+G382</f>
        <v>5152.3</v>
      </c>
      <c r="H371" s="68">
        <f t="shared" si="168"/>
        <v>18209.9</v>
      </c>
      <c r="I371" s="68">
        <f t="shared" si="168"/>
        <v>0</v>
      </c>
      <c r="J371" s="68">
        <f t="shared" si="168"/>
        <v>18922</v>
      </c>
      <c r="K371" s="68">
        <f t="shared" si="168"/>
        <v>0</v>
      </c>
      <c r="L371" s="68">
        <f t="shared" si="168"/>
        <v>18922</v>
      </c>
      <c r="M371" s="68">
        <f t="shared" si="168"/>
        <v>0</v>
      </c>
      <c r="N371" s="68">
        <f t="shared" si="168"/>
        <v>19132.5</v>
      </c>
      <c r="O371" s="68">
        <f t="shared" si="168"/>
        <v>0</v>
      </c>
      <c r="P371" s="68">
        <f t="shared" si="168"/>
        <v>19132.5</v>
      </c>
      <c r="Q371" s="68">
        <f t="shared" si="168"/>
        <v>0</v>
      </c>
    </row>
    <row r="372" spans="1:17" ht="60.75" customHeight="1">
      <c r="A372" s="70" t="s">
        <v>52</v>
      </c>
      <c r="B372" s="74" t="s">
        <v>128</v>
      </c>
      <c r="C372" s="74" t="s">
        <v>122</v>
      </c>
      <c r="D372" s="74" t="s">
        <v>53</v>
      </c>
      <c r="E372" s="74"/>
      <c r="F372" s="68">
        <f aca="true" t="shared" si="169" ref="F372:Q372">F373+F375</f>
        <v>10493.5</v>
      </c>
      <c r="G372" s="68">
        <f t="shared" si="169"/>
        <v>0</v>
      </c>
      <c r="H372" s="68">
        <f t="shared" si="169"/>
        <v>10493.5</v>
      </c>
      <c r="I372" s="68">
        <f t="shared" si="169"/>
        <v>0</v>
      </c>
      <c r="J372" s="68">
        <f t="shared" si="169"/>
        <v>10935.2</v>
      </c>
      <c r="K372" s="68">
        <f t="shared" si="169"/>
        <v>0</v>
      </c>
      <c r="L372" s="68">
        <f t="shared" si="169"/>
        <v>10935.2</v>
      </c>
      <c r="M372" s="68">
        <f t="shared" si="169"/>
        <v>0</v>
      </c>
      <c r="N372" s="68">
        <f t="shared" si="169"/>
        <v>11043.7</v>
      </c>
      <c r="O372" s="68">
        <f t="shared" si="169"/>
        <v>0</v>
      </c>
      <c r="P372" s="68">
        <f t="shared" si="169"/>
        <v>11043.7</v>
      </c>
      <c r="Q372" s="68">
        <f t="shared" si="169"/>
        <v>0</v>
      </c>
    </row>
    <row r="373" spans="1:17" ht="26.25" customHeight="1">
      <c r="A373" s="70" t="s">
        <v>148</v>
      </c>
      <c r="B373" s="74" t="s">
        <v>128</v>
      </c>
      <c r="C373" s="74" t="s">
        <v>122</v>
      </c>
      <c r="D373" s="74" t="s">
        <v>54</v>
      </c>
      <c r="E373" s="74"/>
      <c r="F373" s="68">
        <f aca="true" t="shared" si="170" ref="F373:Q373">F374</f>
        <v>5178.6</v>
      </c>
      <c r="G373" s="68">
        <f t="shared" si="170"/>
        <v>0</v>
      </c>
      <c r="H373" s="68">
        <f t="shared" si="170"/>
        <v>5178.6</v>
      </c>
      <c r="I373" s="68">
        <f t="shared" si="170"/>
        <v>0</v>
      </c>
      <c r="J373" s="68">
        <f t="shared" si="170"/>
        <v>5620.3</v>
      </c>
      <c r="K373" s="68">
        <f t="shared" si="170"/>
        <v>0</v>
      </c>
      <c r="L373" s="68">
        <f t="shared" si="170"/>
        <v>5620.3</v>
      </c>
      <c r="M373" s="68">
        <f t="shared" si="170"/>
        <v>0</v>
      </c>
      <c r="N373" s="68">
        <f t="shared" si="170"/>
        <v>5728.8</v>
      </c>
      <c r="O373" s="68">
        <f t="shared" si="170"/>
        <v>0</v>
      </c>
      <c r="P373" s="68">
        <f t="shared" si="170"/>
        <v>5728.8</v>
      </c>
      <c r="Q373" s="68">
        <f t="shared" si="170"/>
        <v>0</v>
      </c>
    </row>
    <row r="374" spans="1:17" ht="23.25" customHeight="1">
      <c r="A374" s="70" t="s">
        <v>188</v>
      </c>
      <c r="B374" s="74" t="s">
        <v>128</v>
      </c>
      <c r="C374" s="74" t="s">
        <v>122</v>
      </c>
      <c r="D374" s="74" t="s">
        <v>54</v>
      </c>
      <c r="E374" s="74" t="s">
        <v>187</v>
      </c>
      <c r="F374" s="68">
        <f>G374+H374+I374</f>
        <v>5178.6</v>
      </c>
      <c r="G374" s="68"/>
      <c r="H374" s="68">
        <v>5178.6</v>
      </c>
      <c r="I374" s="68"/>
      <c r="J374" s="68">
        <f>K374+L374+M374</f>
        <v>5620.3</v>
      </c>
      <c r="K374" s="68"/>
      <c r="L374" s="68">
        <v>5620.3</v>
      </c>
      <c r="M374" s="68"/>
      <c r="N374" s="68">
        <f>O374+P374+Q374</f>
        <v>5728.8</v>
      </c>
      <c r="O374" s="88"/>
      <c r="P374" s="68">
        <v>5728.8</v>
      </c>
      <c r="Q374" s="88"/>
    </row>
    <row r="375" spans="1:17" ht="63" customHeight="1">
      <c r="A375" s="70" t="s">
        <v>446</v>
      </c>
      <c r="B375" s="74" t="s">
        <v>128</v>
      </c>
      <c r="C375" s="74" t="s">
        <v>122</v>
      </c>
      <c r="D375" s="74" t="s">
        <v>447</v>
      </c>
      <c r="E375" s="74"/>
      <c r="F375" s="68">
        <f aca="true" t="shared" si="171" ref="F375:Q375">F376</f>
        <v>5314.9</v>
      </c>
      <c r="G375" s="68">
        <f t="shared" si="171"/>
        <v>0</v>
      </c>
      <c r="H375" s="68">
        <f t="shared" si="171"/>
        <v>5314.9</v>
      </c>
      <c r="I375" s="68">
        <f t="shared" si="171"/>
        <v>0</v>
      </c>
      <c r="J375" s="68">
        <f t="shared" si="171"/>
        <v>5314.9</v>
      </c>
      <c r="K375" s="68">
        <f t="shared" si="171"/>
        <v>0</v>
      </c>
      <c r="L375" s="68">
        <f t="shared" si="171"/>
        <v>5314.9</v>
      </c>
      <c r="M375" s="68">
        <f t="shared" si="171"/>
        <v>0</v>
      </c>
      <c r="N375" s="68">
        <f t="shared" si="171"/>
        <v>5314.9</v>
      </c>
      <c r="O375" s="68">
        <f t="shared" si="171"/>
        <v>0</v>
      </c>
      <c r="P375" s="68">
        <f t="shared" si="171"/>
        <v>5314.9</v>
      </c>
      <c r="Q375" s="68">
        <f t="shared" si="171"/>
        <v>0</v>
      </c>
    </row>
    <row r="376" spans="1:17" ht="33.75" customHeight="1">
      <c r="A376" s="70" t="s">
        <v>188</v>
      </c>
      <c r="B376" s="74" t="s">
        <v>128</v>
      </c>
      <c r="C376" s="74" t="s">
        <v>122</v>
      </c>
      <c r="D376" s="74" t="s">
        <v>447</v>
      </c>
      <c r="E376" s="74" t="s">
        <v>187</v>
      </c>
      <c r="F376" s="68">
        <f>G376+H376+I376</f>
        <v>5314.9</v>
      </c>
      <c r="G376" s="68"/>
      <c r="H376" s="68">
        <v>5314.9</v>
      </c>
      <c r="I376" s="68"/>
      <c r="J376" s="68">
        <f>K376+L376+M376</f>
        <v>5314.9</v>
      </c>
      <c r="K376" s="68"/>
      <c r="L376" s="68">
        <v>5314.9</v>
      </c>
      <c r="M376" s="68"/>
      <c r="N376" s="68">
        <f>O376+P376+Q376</f>
        <v>5314.9</v>
      </c>
      <c r="O376" s="88"/>
      <c r="P376" s="87">
        <v>5314.9</v>
      </c>
      <c r="Q376" s="88"/>
    </row>
    <row r="377" spans="1:17" ht="63" customHeight="1">
      <c r="A377" s="70" t="s">
        <v>408</v>
      </c>
      <c r="B377" s="74" t="s">
        <v>128</v>
      </c>
      <c r="C377" s="74" t="s">
        <v>122</v>
      </c>
      <c r="D377" s="83" t="s">
        <v>351</v>
      </c>
      <c r="E377" s="74"/>
      <c r="F377" s="68">
        <f aca="true" t="shared" si="172" ref="F377:Q377">F378+F380</f>
        <v>7557</v>
      </c>
      <c r="G377" s="68">
        <f t="shared" si="172"/>
        <v>0</v>
      </c>
      <c r="H377" s="68">
        <f t="shared" si="172"/>
        <v>7557</v>
      </c>
      <c r="I377" s="68">
        <f t="shared" si="172"/>
        <v>0</v>
      </c>
      <c r="J377" s="68">
        <f t="shared" si="172"/>
        <v>7986.8</v>
      </c>
      <c r="K377" s="68">
        <f t="shared" si="172"/>
        <v>0</v>
      </c>
      <c r="L377" s="68">
        <f t="shared" si="172"/>
        <v>7986.8</v>
      </c>
      <c r="M377" s="68">
        <f t="shared" si="172"/>
        <v>0</v>
      </c>
      <c r="N377" s="68">
        <f t="shared" si="172"/>
        <v>8088.8</v>
      </c>
      <c r="O377" s="68">
        <f t="shared" si="172"/>
        <v>0</v>
      </c>
      <c r="P377" s="68">
        <f t="shared" si="172"/>
        <v>8088.8</v>
      </c>
      <c r="Q377" s="68">
        <f t="shared" si="172"/>
        <v>0</v>
      </c>
    </row>
    <row r="378" spans="1:17" ht="21" customHeight="1">
      <c r="A378" s="70" t="s">
        <v>148</v>
      </c>
      <c r="B378" s="74" t="s">
        <v>128</v>
      </c>
      <c r="C378" s="74" t="s">
        <v>122</v>
      </c>
      <c r="D378" s="74" t="s">
        <v>350</v>
      </c>
      <c r="E378" s="74"/>
      <c r="F378" s="68">
        <f aca="true" t="shared" si="173" ref="F378:Q378">F379</f>
        <v>5057</v>
      </c>
      <c r="G378" s="68">
        <f t="shared" si="173"/>
        <v>0</v>
      </c>
      <c r="H378" s="68">
        <f t="shared" si="173"/>
        <v>5057</v>
      </c>
      <c r="I378" s="68">
        <f t="shared" si="173"/>
        <v>0</v>
      </c>
      <c r="J378" s="68">
        <f t="shared" si="173"/>
        <v>5486.8</v>
      </c>
      <c r="K378" s="68">
        <f t="shared" si="173"/>
        <v>0</v>
      </c>
      <c r="L378" s="68">
        <f t="shared" si="173"/>
        <v>5486.8</v>
      </c>
      <c r="M378" s="68">
        <f t="shared" si="173"/>
        <v>0</v>
      </c>
      <c r="N378" s="68">
        <f t="shared" si="173"/>
        <v>5588.8</v>
      </c>
      <c r="O378" s="68">
        <f t="shared" si="173"/>
        <v>0</v>
      </c>
      <c r="P378" s="68">
        <f t="shared" si="173"/>
        <v>5588.8</v>
      </c>
      <c r="Q378" s="68">
        <f t="shared" si="173"/>
        <v>0</v>
      </c>
    </row>
    <row r="379" spans="1:17" ht="43.5" customHeight="1">
      <c r="A379" s="70" t="s">
        <v>91</v>
      </c>
      <c r="B379" s="74" t="s">
        <v>128</v>
      </c>
      <c r="C379" s="74" t="s">
        <v>122</v>
      </c>
      <c r="D379" s="74" t="s">
        <v>350</v>
      </c>
      <c r="E379" s="74" t="s">
        <v>185</v>
      </c>
      <c r="F379" s="68">
        <f>G379+H379+I379</f>
        <v>5057</v>
      </c>
      <c r="G379" s="68"/>
      <c r="H379" s="68">
        <v>5057</v>
      </c>
      <c r="I379" s="68"/>
      <c r="J379" s="68">
        <f>K379+L379+M379</f>
        <v>5486.8</v>
      </c>
      <c r="K379" s="68"/>
      <c r="L379" s="68">
        <v>5486.8</v>
      </c>
      <c r="M379" s="68"/>
      <c r="N379" s="68">
        <f>O379+P379+Q379</f>
        <v>5588.8</v>
      </c>
      <c r="O379" s="76"/>
      <c r="P379" s="68">
        <v>5588.8</v>
      </c>
      <c r="Q379" s="76"/>
    </row>
    <row r="380" spans="1:17" ht="66.75" customHeight="1">
      <c r="A380" s="70" t="s">
        <v>446</v>
      </c>
      <c r="B380" s="74" t="s">
        <v>128</v>
      </c>
      <c r="C380" s="74" t="s">
        <v>122</v>
      </c>
      <c r="D380" s="74" t="s">
        <v>589</v>
      </c>
      <c r="E380" s="74"/>
      <c r="F380" s="68">
        <f aca="true" t="shared" si="174" ref="F380:Q380">F381</f>
        <v>2500</v>
      </c>
      <c r="G380" s="68">
        <f t="shared" si="174"/>
        <v>0</v>
      </c>
      <c r="H380" s="68">
        <f t="shared" si="174"/>
        <v>2500</v>
      </c>
      <c r="I380" s="68">
        <f t="shared" si="174"/>
        <v>0</v>
      </c>
      <c r="J380" s="68">
        <f t="shared" si="174"/>
        <v>2500</v>
      </c>
      <c r="K380" s="68">
        <f t="shared" si="174"/>
        <v>0</v>
      </c>
      <c r="L380" s="68">
        <f t="shared" si="174"/>
        <v>2500</v>
      </c>
      <c r="M380" s="68">
        <f t="shared" si="174"/>
        <v>0</v>
      </c>
      <c r="N380" s="68">
        <f t="shared" si="174"/>
        <v>2500</v>
      </c>
      <c r="O380" s="68">
        <f t="shared" si="174"/>
        <v>0</v>
      </c>
      <c r="P380" s="68">
        <f t="shared" si="174"/>
        <v>2500</v>
      </c>
      <c r="Q380" s="68">
        <f t="shared" si="174"/>
        <v>0</v>
      </c>
    </row>
    <row r="381" spans="1:17" ht="50.25" customHeight="1">
      <c r="A381" s="70" t="s">
        <v>91</v>
      </c>
      <c r="B381" s="74" t="s">
        <v>128</v>
      </c>
      <c r="C381" s="74" t="s">
        <v>122</v>
      </c>
      <c r="D381" s="74" t="s">
        <v>589</v>
      </c>
      <c r="E381" s="74" t="s">
        <v>185</v>
      </c>
      <c r="F381" s="68">
        <f>G381+H381+I381</f>
        <v>2500</v>
      </c>
      <c r="G381" s="68"/>
      <c r="H381" s="68">
        <v>2500</v>
      </c>
      <c r="I381" s="68"/>
      <c r="J381" s="68">
        <f>K381+L381+M381</f>
        <v>2500</v>
      </c>
      <c r="K381" s="68"/>
      <c r="L381" s="68">
        <v>2500</v>
      </c>
      <c r="M381" s="68"/>
      <c r="N381" s="68">
        <f>O381+P381+Q381</f>
        <v>2500</v>
      </c>
      <c r="O381" s="76"/>
      <c r="P381" s="68">
        <v>2500</v>
      </c>
      <c r="Q381" s="76"/>
    </row>
    <row r="382" spans="1:17" ht="63" customHeight="1">
      <c r="A382" s="70" t="s">
        <v>705</v>
      </c>
      <c r="B382" s="74" t="s">
        <v>128</v>
      </c>
      <c r="C382" s="74" t="s">
        <v>122</v>
      </c>
      <c r="D382" s="83" t="s">
        <v>422</v>
      </c>
      <c r="E382" s="74"/>
      <c r="F382" s="68">
        <f aca="true" t="shared" si="175" ref="F382:Q383">F383</f>
        <v>5311.7</v>
      </c>
      <c r="G382" s="68">
        <f t="shared" si="175"/>
        <v>5152.3</v>
      </c>
      <c r="H382" s="68">
        <f t="shared" si="175"/>
        <v>159.4</v>
      </c>
      <c r="I382" s="68">
        <f t="shared" si="175"/>
        <v>0</v>
      </c>
      <c r="J382" s="68">
        <f t="shared" si="175"/>
        <v>0</v>
      </c>
      <c r="K382" s="68">
        <f t="shared" si="175"/>
        <v>0</v>
      </c>
      <c r="L382" s="68">
        <f t="shared" si="175"/>
        <v>0</v>
      </c>
      <c r="M382" s="68">
        <f t="shared" si="175"/>
        <v>0</v>
      </c>
      <c r="N382" s="68">
        <f t="shared" si="175"/>
        <v>0</v>
      </c>
      <c r="O382" s="68">
        <f t="shared" si="175"/>
        <v>0</v>
      </c>
      <c r="P382" s="68">
        <f t="shared" si="175"/>
        <v>0</v>
      </c>
      <c r="Q382" s="68">
        <f t="shared" si="175"/>
        <v>0</v>
      </c>
    </row>
    <row r="383" spans="1:17" ht="36.75" customHeight="1">
      <c r="A383" s="70" t="s">
        <v>671</v>
      </c>
      <c r="B383" s="74" t="s">
        <v>128</v>
      </c>
      <c r="C383" s="74" t="s">
        <v>122</v>
      </c>
      <c r="D383" s="83" t="s">
        <v>672</v>
      </c>
      <c r="E383" s="74"/>
      <c r="F383" s="68">
        <f t="shared" si="175"/>
        <v>5311.7</v>
      </c>
      <c r="G383" s="68">
        <f t="shared" si="175"/>
        <v>5152.3</v>
      </c>
      <c r="H383" s="68">
        <f t="shared" si="175"/>
        <v>159.4</v>
      </c>
      <c r="I383" s="68">
        <f t="shared" si="175"/>
        <v>0</v>
      </c>
      <c r="J383" s="68">
        <f t="shared" si="175"/>
        <v>0</v>
      </c>
      <c r="K383" s="68">
        <f t="shared" si="175"/>
        <v>0</v>
      </c>
      <c r="L383" s="68">
        <f t="shared" si="175"/>
        <v>0</v>
      </c>
      <c r="M383" s="68">
        <f t="shared" si="175"/>
        <v>0</v>
      </c>
      <c r="N383" s="68">
        <f t="shared" si="175"/>
        <v>0</v>
      </c>
      <c r="O383" s="68">
        <f t="shared" si="175"/>
        <v>0</v>
      </c>
      <c r="P383" s="68">
        <f t="shared" si="175"/>
        <v>0</v>
      </c>
      <c r="Q383" s="68">
        <f t="shared" si="175"/>
        <v>0</v>
      </c>
    </row>
    <row r="384" spans="1:17" ht="22.5" customHeight="1">
      <c r="A384" s="70" t="s">
        <v>188</v>
      </c>
      <c r="B384" s="74" t="s">
        <v>128</v>
      </c>
      <c r="C384" s="74" t="s">
        <v>122</v>
      </c>
      <c r="D384" s="83" t="s">
        <v>672</v>
      </c>
      <c r="E384" s="74" t="s">
        <v>187</v>
      </c>
      <c r="F384" s="68">
        <f>G384+H384+I384</f>
        <v>5311.7</v>
      </c>
      <c r="G384" s="68">
        <v>5152.3</v>
      </c>
      <c r="H384" s="68">
        <v>159.4</v>
      </c>
      <c r="I384" s="68"/>
      <c r="J384" s="68">
        <f>K384+L384+M384</f>
        <v>0</v>
      </c>
      <c r="K384" s="68"/>
      <c r="L384" s="68"/>
      <c r="M384" s="68"/>
      <c r="N384" s="68">
        <f>O384+P384+Q384</f>
        <v>0</v>
      </c>
      <c r="O384" s="76"/>
      <c r="P384" s="68"/>
      <c r="Q384" s="76"/>
    </row>
    <row r="385" spans="1:17" ht="18.75">
      <c r="A385" s="69" t="s">
        <v>106</v>
      </c>
      <c r="B385" s="75" t="s">
        <v>128</v>
      </c>
      <c r="C385" s="75" t="s">
        <v>128</v>
      </c>
      <c r="D385" s="75"/>
      <c r="E385" s="75"/>
      <c r="F385" s="71">
        <f>F386+F403+F408</f>
        <v>5831.4</v>
      </c>
      <c r="G385" s="71">
        <f aca="true" t="shared" si="176" ref="G385:Q385">G386+G403+G408</f>
        <v>1500</v>
      </c>
      <c r="H385" s="71">
        <f t="shared" si="176"/>
        <v>4331.4</v>
      </c>
      <c r="I385" s="71">
        <f t="shared" si="176"/>
        <v>0</v>
      </c>
      <c r="J385" s="71">
        <f t="shared" si="176"/>
        <v>6052.3</v>
      </c>
      <c r="K385" s="71">
        <f t="shared" si="176"/>
        <v>1500</v>
      </c>
      <c r="L385" s="71">
        <f t="shared" si="176"/>
        <v>4552.3</v>
      </c>
      <c r="M385" s="71">
        <f t="shared" si="176"/>
        <v>0</v>
      </c>
      <c r="N385" s="71">
        <f t="shared" si="176"/>
        <v>6098.4</v>
      </c>
      <c r="O385" s="68">
        <f t="shared" si="176"/>
        <v>1500</v>
      </c>
      <c r="P385" s="68">
        <f t="shared" si="176"/>
        <v>4598.4</v>
      </c>
      <c r="Q385" s="68">
        <f t="shared" si="176"/>
        <v>0</v>
      </c>
    </row>
    <row r="386" spans="1:17" ht="42.75" customHeight="1">
      <c r="A386" s="70" t="s">
        <v>513</v>
      </c>
      <c r="B386" s="74" t="s">
        <v>128</v>
      </c>
      <c r="C386" s="74" t="s">
        <v>128</v>
      </c>
      <c r="D386" s="74" t="s">
        <v>9</v>
      </c>
      <c r="E386" s="74"/>
      <c r="F386" s="68">
        <f>F387</f>
        <v>5512.9</v>
      </c>
      <c r="G386" s="68">
        <f aca="true" t="shared" si="177" ref="G386:Q386">G387</f>
        <v>1500</v>
      </c>
      <c r="H386" s="68">
        <f t="shared" si="177"/>
        <v>4012.9</v>
      </c>
      <c r="I386" s="68">
        <f t="shared" si="177"/>
        <v>0</v>
      </c>
      <c r="J386" s="68">
        <f t="shared" si="177"/>
        <v>5733.8</v>
      </c>
      <c r="K386" s="68">
        <f t="shared" si="177"/>
        <v>1500</v>
      </c>
      <c r="L386" s="68">
        <f t="shared" si="177"/>
        <v>4233.8</v>
      </c>
      <c r="M386" s="68">
        <f t="shared" si="177"/>
        <v>0</v>
      </c>
      <c r="N386" s="68">
        <f t="shared" si="177"/>
        <v>5779.9</v>
      </c>
      <c r="O386" s="68">
        <f t="shared" si="177"/>
        <v>1500</v>
      </c>
      <c r="P386" s="68">
        <f t="shared" si="177"/>
        <v>4279.9</v>
      </c>
      <c r="Q386" s="68">
        <f t="shared" si="177"/>
        <v>0</v>
      </c>
    </row>
    <row r="387" spans="1:17" ht="46.5" customHeight="1">
      <c r="A387" s="70" t="s">
        <v>519</v>
      </c>
      <c r="B387" s="74" t="s">
        <v>128</v>
      </c>
      <c r="C387" s="74" t="s">
        <v>128</v>
      </c>
      <c r="D387" s="74" t="s">
        <v>10</v>
      </c>
      <c r="E387" s="74"/>
      <c r="F387" s="68">
        <f>F388+F397+F400</f>
        <v>5512.9</v>
      </c>
      <c r="G387" s="68">
        <f aca="true" t="shared" si="178" ref="G387:Q387">G388+G397+G400</f>
        <v>1500</v>
      </c>
      <c r="H387" s="68">
        <f t="shared" si="178"/>
        <v>4012.9</v>
      </c>
      <c r="I387" s="68">
        <f t="shared" si="178"/>
        <v>0</v>
      </c>
      <c r="J387" s="68">
        <f t="shared" si="178"/>
        <v>5733.8</v>
      </c>
      <c r="K387" s="68">
        <f t="shared" si="178"/>
        <v>1500</v>
      </c>
      <c r="L387" s="68">
        <f t="shared" si="178"/>
        <v>4233.8</v>
      </c>
      <c r="M387" s="68">
        <f t="shared" si="178"/>
        <v>0</v>
      </c>
      <c r="N387" s="68">
        <f t="shared" si="178"/>
        <v>5779.9</v>
      </c>
      <c r="O387" s="68">
        <f t="shared" si="178"/>
        <v>1500</v>
      </c>
      <c r="P387" s="68">
        <f t="shared" si="178"/>
        <v>4279.9</v>
      </c>
      <c r="Q387" s="68">
        <f t="shared" si="178"/>
        <v>0</v>
      </c>
    </row>
    <row r="388" spans="1:17" ht="41.25" customHeight="1">
      <c r="A388" s="70" t="s">
        <v>355</v>
      </c>
      <c r="B388" s="74" t="s">
        <v>128</v>
      </c>
      <c r="C388" s="74" t="s">
        <v>128</v>
      </c>
      <c r="D388" s="74" t="s">
        <v>11</v>
      </c>
      <c r="E388" s="74"/>
      <c r="F388" s="68">
        <f>F389+F391+F393+F395</f>
        <v>5157.9</v>
      </c>
      <c r="G388" s="68">
        <f aca="true" t="shared" si="179" ref="G388:Q388">G389+G391+G393+G395</f>
        <v>1500</v>
      </c>
      <c r="H388" s="68">
        <f t="shared" si="179"/>
        <v>3657.9</v>
      </c>
      <c r="I388" s="68">
        <f t="shared" si="179"/>
        <v>0</v>
      </c>
      <c r="J388" s="68">
        <f t="shared" si="179"/>
        <v>5378.8</v>
      </c>
      <c r="K388" s="68">
        <f t="shared" si="179"/>
        <v>1500</v>
      </c>
      <c r="L388" s="68">
        <f t="shared" si="179"/>
        <v>3878.8</v>
      </c>
      <c r="M388" s="68">
        <f t="shared" si="179"/>
        <v>0</v>
      </c>
      <c r="N388" s="68">
        <f t="shared" si="179"/>
        <v>5424.9</v>
      </c>
      <c r="O388" s="68">
        <f t="shared" si="179"/>
        <v>1500</v>
      </c>
      <c r="P388" s="68">
        <f t="shared" si="179"/>
        <v>3924.9</v>
      </c>
      <c r="Q388" s="68">
        <f t="shared" si="179"/>
        <v>0</v>
      </c>
    </row>
    <row r="389" spans="1:17" ht="37.5" customHeight="1">
      <c r="A389" s="70" t="s">
        <v>39</v>
      </c>
      <c r="B389" s="74" t="s">
        <v>128</v>
      </c>
      <c r="C389" s="74" t="s">
        <v>128</v>
      </c>
      <c r="D389" s="74" t="s">
        <v>38</v>
      </c>
      <c r="E389" s="74"/>
      <c r="F389" s="68">
        <f aca="true" t="shared" si="180" ref="F389:Q389">F390</f>
        <v>705</v>
      </c>
      <c r="G389" s="68">
        <f t="shared" si="180"/>
        <v>0</v>
      </c>
      <c r="H389" s="68">
        <f t="shared" si="180"/>
        <v>705</v>
      </c>
      <c r="I389" s="68">
        <f t="shared" si="180"/>
        <v>0</v>
      </c>
      <c r="J389" s="68">
        <f t="shared" si="180"/>
        <v>705</v>
      </c>
      <c r="K389" s="68">
        <f t="shared" si="180"/>
        <v>0</v>
      </c>
      <c r="L389" s="68">
        <f t="shared" si="180"/>
        <v>705</v>
      </c>
      <c r="M389" s="68">
        <f t="shared" si="180"/>
        <v>0</v>
      </c>
      <c r="N389" s="68">
        <f t="shared" si="180"/>
        <v>705</v>
      </c>
      <c r="O389" s="68">
        <f t="shared" si="180"/>
        <v>0</v>
      </c>
      <c r="P389" s="68">
        <f t="shared" si="180"/>
        <v>705</v>
      </c>
      <c r="Q389" s="68">
        <f t="shared" si="180"/>
        <v>0</v>
      </c>
    </row>
    <row r="390" spans="1:17" ht="18.75">
      <c r="A390" s="70" t="s">
        <v>188</v>
      </c>
      <c r="B390" s="74" t="s">
        <v>128</v>
      </c>
      <c r="C390" s="74" t="s">
        <v>128</v>
      </c>
      <c r="D390" s="74" t="s">
        <v>38</v>
      </c>
      <c r="E390" s="74" t="s">
        <v>187</v>
      </c>
      <c r="F390" s="68">
        <f>G390+H390+I390</f>
        <v>705</v>
      </c>
      <c r="G390" s="68"/>
      <c r="H390" s="68">
        <f>625+80</f>
        <v>705</v>
      </c>
      <c r="I390" s="68"/>
      <c r="J390" s="68">
        <f>K390+L390+M390</f>
        <v>705</v>
      </c>
      <c r="K390" s="68"/>
      <c r="L390" s="68">
        <v>705</v>
      </c>
      <c r="M390" s="68"/>
      <c r="N390" s="68">
        <f>O390+P390+Q390</f>
        <v>705</v>
      </c>
      <c r="O390" s="76"/>
      <c r="P390" s="68">
        <v>705</v>
      </c>
      <c r="Q390" s="76"/>
    </row>
    <row r="391" spans="1:17" ht="39" customHeight="1">
      <c r="A391" s="70" t="s">
        <v>354</v>
      </c>
      <c r="B391" s="74" t="s">
        <v>128</v>
      </c>
      <c r="C391" s="74" t="s">
        <v>128</v>
      </c>
      <c r="D391" s="74" t="s">
        <v>89</v>
      </c>
      <c r="E391" s="74"/>
      <c r="F391" s="68">
        <f aca="true" t="shared" si="181" ref="F391:Q391">F392</f>
        <v>1641.6</v>
      </c>
      <c r="G391" s="68">
        <f t="shared" si="181"/>
        <v>0</v>
      </c>
      <c r="H391" s="68">
        <f t="shared" si="181"/>
        <v>1641.6</v>
      </c>
      <c r="I391" s="68">
        <f t="shared" si="181"/>
        <v>0</v>
      </c>
      <c r="J391" s="68">
        <f t="shared" si="181"/>
        <v>1862.5</v>
      </c>
      <c r="K391" s="68">
        <f t="shared" si="181"/>
        <v>0</v>
      </c>
      <c r="L391" s="68">
        <f t="shared" si="181"/>
        <v>1862.5</v>
      </c>
      <c r="M391" s="68">
        <f t="shared" si="181"/>
        <v>0</v>
      </c>
      <c r="N391" s="68">
        <f t="shared" si="181"/>
        <v>1908.6</v>
      </c>
      <c r="O391" s="68">
        <f t="shared" si="181"/>
        <v>0</v>
      </c>
      <c r="P391" s="68">
        <f t="shared" si="181"/>
        <v>1908.6</v>
      </c>
      <c r="Q391" s="68">
        <f t="shared" si="181"/>
        <v>0</v>
      </c>
    </row>
    <row r="392" spans="1:17" ht="18.75">
      <c r="A392" s="70" t="s">
        <v>188</v>
      </c>
      <c r="B392" s="74" t="s">
        <v>128</v>
      </c>
      <c r="C392" s="74" t="s">
        <v>128</v>
      </c>
      <c r="D392" s="74" t="s">
        <v>89</v>
      </c>
      <c r="E392" s="74" t="s">
        <v>187</v>
      </c>
      <c r="F392" s="68">
        <f>G392+H392+I392</f>
        <v>1641.6</v>
      </c>
      <c r="G392" s="68"/>
      <c r="H392" s="68">
        <v>1641.6</v>
      </c>
      <c r="I392" s="68"/>
      <c r="J392" s="68">
        <f>K392+L392+M392</f>
        <v>1862.5</v>
      </c>
      <c r="K392" s="68"/>
      <c r="L392" s="68">
        <v>1862.5</v>
      </c>
      <c r="M392" s="68"/>
      <c r="N392" s="68">
        <f>O392+P392+Q392</f>
        <v>1908.6</v>
      </c>
      <c r="O392" s="76"/>
      <c r="P392" s="76">
        <v>1908.6</v>
      </c>
      <c r="Q392" s="76"/>
    </row>
    <row r="393" spans="1:17" ht="60" customHeight="1">
      <c r="A393" s="70" t="s">
        <v>446</v>
      </c>
      <c r="B393" s="74" t="s">
        <v>128</v>
      </c>
      <c r="C393" s="74" t="s">
        <v>128</v>
      </c>
      <c r="D393" s="74" t="s">
        <v>448</v>
      </c>
      <c r="E393" s="74"/>
      <c r="F393" s="68">
        <f aca="true" t="shared" si="182" ref="F393:Q393">F394</f>
        <v>1264.9</v>
      </c>
      <c r="G393" s="68">
        <f t="shared" si="182"/>
        <v>0</v>
      </c>
      <c r="H393" s="68">
        <f t="shared" si="182"/>
        <v>1264.9</v>
      </c>
      <c r="I393" s="68">
        <f t="shared" si="182"/>
        <v>0</v>
      </c>
      <c r="J393" s="68">
        <f t="shared" si="182"/>
        <v>1264.9</v>
      </c>
      <c r="K393" s="68">
        <f t="shared" si="182"/>
        <v>0</v>
      </c>
      <c r="L393" s="68">
        <f t="shared" si="182"/>
        <v>1264.9</v>
      </c>
      <c r="M393" s="68">
        <f t="shared" si="182"/>
        <v>0</v>
      </c>
      <c r="N393" s="68">
        <f t="shared" si="182"/>
        <v>1264.9</v>
      </c>
      <c r="O393" s="68">
        <f t="shared" si="182"/>
        <v>0</v>
      </c>
      <c r="P393" s="68">
        <f t="shared" si="182"/>
        <v>1264.9</v>
      </c>
      <c r="Q393" s="68">
        <f t="shared" si="182"/>
        <v>0</v>
      </c>
    </row>
    <row r="394" spans="1:17" ht="18.75">
      <c r="A394" s="70" t="s">
        <v>188</v>
      </c>
      <c r="B394" s="74" t="s">
        <v>128</v>
      </c>
      <c r="C394" s="74" t="s">
        <v>128</v>
      </c>
      <c r="D394" s="74" t="s">
        <v>448</v>
      </c>
      <c r="E394" s="74" t="s">
        <v>187</v>
      </c>
      <c r="F394" s="68">
        <f>G394+H394+I394</f>
        <v>1264.9</v>
      </c>
      <c r="G394" s="68"/>
      <c r="H394" s="68">
        <v>1264.9</v>
      </c>
      <c r="I394" s="68"/>
      <c r="J394" s="68">
        <f>K394+L394+M394</f>
        <v>1264.9</v>
      </c>
      <c r="K394" s="68"/>
      <c r="L394" s="68">
        <v>1264.9</v>
      </c>
      <c r="M394" s="68"/>
      <c r="N394" s="68">
        <f>O394+P394+Q394</f>
        <v>1264.9</v>
      </c>
      <c r="O394" s="88"/>
      <c r="P394" s="88">
        <v>1264.9</v>
      </c>
      <c r="Q394" s="88"/>
    </row>
    <row r="395" spans="1:17" ht="114" customHeight="1">
      <c r="A395" s="70" t="s">
        <v>496</v>
      </c>
      <c r="B395" s="74" t="s">
        <v>128</v>
      </c>
      <c r="C395" s="74" t="s">
        <v>128</v>
      </c>
      <c r="D395" s="74" t="s">
        <v>68</v>
      </c>
      <c r="E395" s="74"/>
      <c r="F395" s="68">
        <f aca="true" t="shared" si="183" ref="F395:Q395">F396</f>
        <v>1546.4</v>
      </c>
      <c r="G395" s="68">
        <f t="shared" si="183"/>
        <v>1500</v>
      </c>
      <c r="H395" s="68">
        <f t="shared" si="183"/>
        <v>46.4</v>
      </c>
      <c r="I395" s="68">
        <f t="shared" si="183"/>
        <v>0</v>
      </c>
      <c r="J395" s="68">
        <f t="shared" si="183"/>
        <v>1546.4</v>
      </c>
      <c r="K395" s="68">
        <f t="shared" si="183"/>
        <v>1500</v>
      </c>
      <c r="L395" s="68">
        <f t="shared" si="183"/>
        <v>46.4</v>
      </c>
      <c r="M395" s="68">
        <f t="shared" si="183"/>
        <v>0</v>
      </c>
      <c r="N395" s="68">
        <f t="shared" si="183"/>
        <v>1546.4</v>
      </c>
      <c r="O395" s="68">
        <f t="shared" si="183"/>
        <v>1500</v>
      </c>
      <c r="P395" s="68">
        <f t="shared" si="183"/>
        <v>46.4</v>
      </c>
      <c r="Q395" s="68">
        <f t="shared" si="183"/>
        <v>0</v>
      </c>
    </row>
    <row r="396" spans="1:17" ht="24" customHeight="1">
      <c r="A396" s="70" t="s">
        <v>188</v>
      </c>
      <c r="B396" s="74" t="s">
        <v>128</v>
      </c>
      <c r="C396" s="74" t="s">
        <v>128</v>
      </c>
      <c r="D396" s="74" t="s">
        <v>68</v>
      </c>
      <c r="E396" s="74" t="s">
        <v>187</v>
      </c>
      <c r="F396" s="68">
        <f>G396+H396+I396</f>
        <v>1546.4</v>
      </c>
      <c r="G396" s="68">
        <v>1500</v>
      </c>
      <c r="H396" s="68">
        <v>46.4</v>
      </c>
      <c r="I396" s="68"/>
      <c r="J396" s="68">
        <f>K396+L396+M396</f>
        <v>1546.4</v>
      </c>
      <c r="K396" s="68">
        <v>1500</v>
      </c>
      <c r="L396" s="68">
        <v>46.4</v>
      </c>
      <c r="M396" s="68"/>
      <c r="N396" s="68">
        <f>O396+P396+Q396</f>
        <v>1546.4</v>
      </c>
      <c r="O396" s="88">
        <v>1500</v>
      </c>
      <c r="P396" s="88">
        <v>46.4</v>
      </c>
      <c r="Q396" s="88"/>
    </row>
    <row r="397" spans="1:17" ht="57" customHeight="1">
      <c r="A397" s="70" t="s">
        <v>20</v>
      </c>
      <c r="B397" s="74" t="s">
        <v>128</v>
      </c>
      <c r="C397" s="74" t="s">
        <v>128</v>
      </c>
      <c r="D397" s="74" t="s">
        <v>522</v>
      </c>
      <c r="E397" s="74"/>
      <c r="F397" s="68">
        <f aca="true" t="shared" si="184" ref="F397:Q398">F398</f>
        <v>325</v>
      </c>
      <c r="G397" s="68">
        <f t="shared" si="184"/>
        <v>0</v>
      </c>
      <c r="H397" s="68">
        <f t="shared" si="184"/>
        <v>325</v>
      </c>
      <c r="I397" s="68">
        <f t="shared" si="184"/>
        <v>0</v>
      </c>
      <c r="J397" s="68">
        <f t="shared" si="184"/>
        <v>325</v>
      </c>
      <c r="K397" s="68">
        <f t="shared" si="184"/>
        <v>0</v>
      </c>
      <c r="L397" s="68">
        <f t="shared" si="184"/>
        <v>325</v>
      </c>
      <c r="M397" s="68">
        <f t="shared" si="184"/>
        <v>0</v>
      </c>
      <c r="N397" s="68">
        <f t="shared" si="184"/>
        <v>325</v>
      </c>
      <c r="O397" s="68">
        <f t="shared" si="184"/>
        <v>0</v>
      </c>
      <c r="P397" s="68">
        <f t="shared" si="184"/>
        <v>325</v>
      </c>
      <c r="Q397" s="68">
        <f t="shared" si="184"/>
        <v>0</v>
      </c>
    </row>
    <row r="398" spans="1:17" ht="36.75" customHeight="1">
      <c r="A398" s="70" t="s">
        <v>39</v>
      </c>
      <c r="B398" s="74" t="s">
        <v>128</v>
      </c>
      <c r="C398" s="74" t="s">
        <v>128</v>
      </c>
      <c r="D398" s="74" t="s">
        <v>523</v>
      </c>
      <c r="E398" s="74"/>
      <c r="F398" s="68">
        <f t="shared" si="184"/>
        <v>325</v>
      </c>
      <c r="G398" s="68">
        <f t="shared" si="184"/>
        <v>0</v>
      </c>
      <c r="H398" s="68">
        <f t="shared" si="184"/>
        <v>325</v>
      </c>
      <c r="I398" s="68">
        <f t="shared" si="184"/>
        <v>0</v>
      </c>
      <c r="J398" s="68">
        <f t="shared" si="184"/>
        <v>325</v>
      </c>
      <c r="K398" s="68">
        <f t="shared" si="184"/>
        <v>0</v>
      </c>
      <c r="L398" s="68">
        <f t="shared" si="184"/>
        <v>325</v>
      </c>
      <c r="M398" s="68">
        <f t="shared" si="184"/>
        <v>0</v>
      </c>
      <c r="N398" s="68">
        <f t="shared" si="184"/>
        <v>325</v>
      </c>
      <c r="O398" s="68">
        <f t="shared" si="184"/>
        <v>0</v>
      </c>
      <c r="P398" s="68">
        <f t="shared" si="184"/>
        <v>325</v>
      </c>
      <c r="Q398" s="68">
        <f t="shared" si="184"/>
        <v>0</v>
      </c>
    </row>
    <row r="399" spans="1:17" ht="18.75">
      <c r="A399" s="70" t="s">
        <v>188</v>
      </c>
      <c r="B399" s="74" t="s">
        <v>128</v>
      </c>
      <c r="C399" s="74" t="s">
        <v>128</v>
      </c>
      <c r="D399" s="74" t="s">
        <v>523</v>
      </c>
      <c r="E399" s="74" t="s">
        <v>187</v>
      </c>
      <c r="F399" s="68">
        <f>G399+I399+H399</f>
        <v>325</v>
      </c>
      <c r="G399" s="68"/>
      <c r="H399" s="68">
        <v>325</v>
      </c>
      <c r="I399" s="68"/>
      <c r="J399" s="68">
        <f>K399+M399+L399</f>
        <v>325</v>
      </c>
      <c r="K399" s="68"/>
      <c r="L399" s="68">
        <v>325</v>
      </c>
      <c r="M399" s="68"/>
      <c r="N399" s="68">
        <f>O399+Q399+P399</f>
        <v>325</v>
      </c>
      <c r="O399" s="76"/>
      <c r="P399" s="68">
        <v>325</v>
      </c>
      <c r="Q399" s="76"/>
    </row>
    <row r="400" spans="1:17" ht="79.5" customHeight="1">
      <c r="A400" s="70" t="s">
        <v>359</v>
      </c>
      <c r="B400" s="74" t="s">
        <v>128</v>
      </c>
      <c r="C400" s="74" t="s">
        <v>128</v>
      </c>
      <c r="D400" s="74" t="s">
        <v>36</v>
      </c>
      <c r="E400" s="74"/>
      <c r="F400" s="68">
        <f aca="true" t="shared" si="185" ref="F400:Q401">F401</f>
        <v>30</v>
      </c>
      <c r="G400" s="68">
        <f t="shared" si="185"/>
        <v>0</v>
      </c>
      <c r="H400" s="68">
        <f t="shared" si="185"/>
        <v>30</v>
      </c>
      <c r="I400" s="68">
        <f t="shared" si="185"/>
        <v>0</v>
      </c>
      <c r="J400" s="68">
        <f t="shared" si="185"/>
        <v>30</v>
      </c>
      <c r="K400" s="68">
        <f t="shared" si="185"/>
        <v>0</v>
      </c>
      <c r="L400" s="68">
        <f t="shared" si="185"/>
        <v>30</v>
      </c>
      <c r="M400" s="68">
        <f t="shared" si="185"/>
        <v>0</v>
      </c>
      <c r="N400" s="68">
        <f t="shared" si="185"/>
        <v>30</v>
      </c>
      <c r="O400" s="68">
        <f t="shared" si="185"/>
        <v>0</v>
      </c>
      <c r="P400" s="68">
        <f t="shared" si="185"/>
        <v>30</v>
      </c>
      <c r="Q400" s="68">
        <f t="shared" si="185"/>
        <v>0</v>
      </c>
    </row>
    <row r="401" spans="1:17" ht="36" customHeight="1">
      <c r="A401" s="70" t="s">
        <v>39</v>
      </c>
      <c r="B401" s="74" t="s">
        <v>128</v>
      </c>
      <c r="C401" s="74" t="s">
        <v>128</v>
      </c>
      <c r="D401" s="74" t="s">
        <v>37</v>
      </c>
      <c r="E401" s="74"/>
      <c r="F401" s="68">
        <f t="shared" si="185"/>
        <v>30</v>
      </c>
      <c r="G401" s="68">
        <f t="shared" si="185"/>
        <v>0</v>
      </c>
      <c r="H401" s="68">
        <f t="shared" si="185"/>
        <v>30</v>
      </c>
      <c r="I401" s="68">
        <f t="shared" si="185"/>
        <v>0</v>
      </c>
      <c r="J401" s="68">
        <f t="shared" si="185"/>
        <v>30</v>
      </c>
      <c r="K401" s="68">
        <f t="shared" si="185"/>
        <v>0</v>
      </c>
      <c r="L401" s="68">
        <f t="shared" si="185"/>
        <v>30</v>
      </c>
      <c r="M401" s="68">
        <f t="shared" si="185"/>
        <v>0</v>
      </c>
      <c r="N401" s="68">
        <f t="shared" si="185"/>
        <v>30</v>
      </c>
      <c r="O401" s="68">
        <f t="shared" si="185"/>
        <v>0</v>
      </c>
      <c r="P401" s="68">
        <f t="shared" si="185"/>
        <v>30</v>
      </c>
      <c r="Q401" s="68">
        <f t="shared" si="185"/>
        <v>0</v>
      </c>
    </row>
    <row r="402" spans="1:17" ht="18.75">
      <c r="A402" s="70" t="s">
        <v>188</v>
      </c>
      <c r="B402" s="74" t="s">
        <v>128</v>
      </c>
      <c r="C402" s="74" t="s">
        <v>128</v>
      </c>
      <c r="D402" s="74" t="s">
        <v>524</v>
      </c>
      <c r="E402" s="74" t="s">
        <v>187</v>
      </c>
      <c r="F402" s="68">
        <f>G402+H402+I402</f>
        <v>30</v>
      </c>
      <c r="G402" s="68"/>
      <c r="H402" s="68">
        <v>30</v>
      </c>
      <c r="I402" s="68"/>
      <c r="J402" s="68">
        <f>K402+L402+M402</f>
        <v>30</v>
      </c>
      <c r="K402" s="68"/>
      <c r="L402" s="68">
        <v>30</v>
      </c>
      <c r="M402" s="68"/>
      <c r="N402" s="68">
        <f>O402+P402+Q402</f>
        <v>30</v>
      </c>
      <c r="O402" s="88"/>
      <c r="P402" s="90">
        <v>30</v>
      </c>
      <c r="Q402" s="88"/>
    </row>
    <row r="403" spans="1:17" ht="45.75" customHeight="1">
      <c r="A403" s="70" t="s">
        <v>493</v>
      </c>
      <c r="B403" s="74" t="s">
        <v>128</v>
      </c>
      <c r="C403" s="74" t="s">
        <v>128</v>
      </c>
      <c r="D403" s="74" t="s">
        <v>244</v>
      </c>
      <c r="E403" s="74"/>
      <c r="F403" s="68">
        <f aca="true" t="shared" si="186" ref="F403:Q406">F404</f>
        <v>10</v>
      </c>
      <c r="G403" s="68">
        <f t="shared" si="186"/>
        <v>0</v>
      </c>
      <c r="H403" s="68">
        <f t="shared" si="186"/>
        <v>10</v>
      </c>
      <c r="I403" s="68">
        <f t="shared" si="186"/>
        <v>0</v>
      </c>
      <c r="J403" s="68">
        <f t="shared" si="186"/>
        <v>10</v>
      </c>
      <c r="K403" s="68">
        <f t="shared" si="186"/>
        <v>0</v>
      </c>
      <c r="L403" s="68">
        <f t="shared" si="186"/>
        <v>10</v>
      </c>
      <c r="M403" s="68">
        <f t="shared" si="186"/>
        <v>0</v>
      </c>
      <c r="N403" s="68">
        <f t="shared" si="186"/>
        <v>10</v>
      </c>
      <c r="O403" s="68">
        <f t="shared" si="186"/>
        <v>0</v>
      </c>
      <c r="P403" s="68">
        <f t="shared" si="186"/>
        <v>10</v>
      </c>
      <c r="Q403" s="68">
        <f t="shared" si="186"/>
        <v>0</v>
      </c>
    </row>
    <row r="404" spans="1:17" ht="64.5" customHeight="1">
      <c r="A404" s="70" t="s">
        <v>494</v>
      </c>
      <c r="B404" s="74" t="s">
        <v>128</v>
      </c>
      <c r="C404" s="74" t="s">
        <v>128</v>
      </c>
      <c r="D404" s="74" t="s">
        <v>308</v>
      </c>
      <c r="E404" s="74"/>
      <c r="F404" s="68">
        <f t="shared" si="186"/>
        <v>10</v>
      </c>
      <c r="G404" s="68">
        <f t="shared" si="186"/>
        <v>0</v>
      </c>
      <c r="H404" s="68">
        <f t="shared" si="186"/>
        <v>10</v>
      </c>
      <c r="I404" s="68">
        <f t="shared" si="186"/>
        <v>0</v>
      </c>
      <c r="J404" s="68">
        <f t="shared" si="186"/>
        <v>10</v>
      </c>
      <c r="K404" s="68">
        <f t="shared" si="186"/>
        <v>0</v>
      </c>
      <c r="L404" s="68">
        <f t="shared" si="186"/>
        <v>10</v>
      </c>
      <c r="M404" s="68">
        <f t="shared" si="186"/>
        <v>0</v>
      </c>
      <c r="N404" s="68">
        <f t="shared" si="186"/>
        <v>10</v>
      </c>
      <c r="O404" s="68">
        <f t="shared" si="186"/>
        <v>0</v>
      </c>
      <c r="P404" s="68">
        <f t="shared" si="186"/>
        <v>10</v>
      </c>
      <c r="Q404" s="68">
        <f t="shared" si="186"/>
        <v>0</v>
      </c>
    </row>
    <row r="405" spans="1:17" ht="45.75" customHeight="1">
      <c r="A405" s="70" t="s">
        <v>32</v>
      </c>
      <c r="B405" s="74" t="s">
        <v>128</v>
      </c>
      <c r="C405" s="74" t="s">
        <v>128</v>
      </c>
      <c r="D405" s="74" t="s">
        <v>311</v>
      </c>
      <c r="E405" s="74"/>
      <c r="F405" s="68">
        <f t="shared" si="186"/>
        <v>10</v>
      </c>
      <c r="G405" s="68">
        <f t="shared" si="186"/>
        <v>0</v>
      </c>
      <c r="H405" s="68">
        <f t="shared" si="186"/>
        <v>10</v>
      </c>
      <c r="I405" s="68">
        <f t="shared" si="186"/>
        <v>0</v>
      </c>
      <c r="J405" s="68">
        <f t="shared" si="186"/>
        <v>10</v>
      </c>
      <c r="K405" s="68">
        <f t="shared" si="186"/>
        <v>0</v>
      </c>
      <c r="L405" s="68">
        <f t="shared" si="186"/>
        <v>10</v>
      </c>
      <c r="M405" s="68">
        <f t="shared" si="186"/>
        <v>0</v>
      </c>
      <c r="N405" s="68">
        <f t="shared" si="186"/>
        <v>10</v>
      </c>
      <c r="O405" s="68">
        <f t="shared" si="186"/>
        <v>0</v>
      </c>
      <c r="P405" s="68">
        <f t="shared" si="186"/>
        <v>10</v>
      </c>
      <c r="Q405" s="68">
        <f t="shared" si="186"/>
        <v>0</v>
      </c>
    </row>
    <row r="406" spans="1:17" ht="66.75" customHeight="1">
      <c r="A406" s="70" t="s">
        <v>206</v>
      </c>
      <c r="B406" s="74" t="s">
        <v>128</v>
      </c>
      <c r="C406" s="74" t="s">
        <v>128</v>
      </c>
      <c r="D406" s="74" t="s">
        <v>353</v>
      </c>
      <c r="E406" s="74"/>
      <c r="F406" s="68">
        <f t="shared" si="186"/>
        <v>10</v>
      </c>
      <c r="G406" s="68">
        <f t="shared" si="186"/>
        <v>0</v>
      </c>
      <c r="H406" s="68">
        <f t="shared" si="186"/>
        <v>10</v>
      </c>
      <c r="I406" s="68">
        <f t="shared" si="186"/>
        <v>0</v>
      </c>
      <c r="J406" s="68">
        <f t="shared" si="186"/>
        <v>10</v>
      </c>
      <c r="K406" s="68">
        <f t="shared" si="186"/>
        <v>0</v>
      </c>
      <c r="L406" s="68">
        <f t="shared" si="186"/>
        <v>10</v>
      </c>
      <c r="M406" s="68">
        <f t="shared" si="186"/>
        <v>0</v>
      </c>
      <c r="N406" s="68">
        <f t="shared" si="186"/>
        <v>10</v>
      </c>
      <c r="O406" s="68">
        <f t="shared" si="186"/>
        <v>0</v>
      </c>
      <c r="P406" s="68">
        <f t="shared" si="186"/>
        <v>10</v>
      </c>
      <c r="Q406" s="68">
        <f t="shared" si="186"/>
        <v>0</v>
      </c>
    </row>
    <row r="407" spans="1:17" ht="42.75" customHeight="1">
      <c r="A407" s="70" t="s">
        <v>92</v>
      </c>
      <c r="B407" s="74" t="s">
        <v>128</v>
      </c>
      <c r="C407" s="74" t="s">
        <v>128</v>
      </c>
      <c r="D407" s="74" t="s">
        <v>353</v>
      </c>
      <c r="E407" s="74" t="s">
        <v>176</v>
      </c>
      <c r="F407" s="68">
        <f>G407+H406+I407</f>
        <v>10</v>
      </c>
      <c r="G407" s="68"/>
      <c r="H407" s="68">
        <v>10</v>
      </c>
      <c r="I407" s="68"/>
      <c r="J407" s="68">
        <f>K407+L407+M407</f>
        <v>10</v>
      </c>
      <c r="K407" s="68"/>
      <c r="L407" s="68">
        <v>10</v>
      </c>
      <c r="M407" s="68"/>
      <c r="N407" s="68">
        <f>O407+P407+Q407</f>
        <v>10</v>
      </c>
      <c r="O407" s="68"/>
      <c r="P407" s="68">
        <v>10</v>
      </c>
      <c r="Q407" s="68"/>
    </row>
    <row r="408" spans="1:17" ht="48" customHeight="1">
      <c r="A408" s="70" t="s">
        <v>485</v>
      </c>
      <c r="B408" s="74" t="s">
        <v>128</v>
      </c>
      <c r="C408" s="74" t="s">
        <v>128</v>
      </c>
      <c r="D408" s="74" t="s">
        <v>251</v>
      </c>
      <c r="E408" s="74"/>
      <c r="F408" s="68">
        <f aca="true" t="shared" si="187" ref="F408:Q408">F409+F413+F416+F419</f>
        <v>308.5</v>
      </c>
      <c r="G408" s="68">
        <f t="shared" si="187"/>
        <v>0</v>
      </c>
      <c r="H408" s="68">
        <f t="shared" si="187"/>
        <v>308.5</v>
      </c>
      <c r="I408" s="68">
        <f t="shared" si="187"/>
        <v>0</v>
      </c>
      <c r="J408" s="68">
        <f t="shared" si="187"/>
        <v>308.5</v>
      </c>
      <c r="K408" s="68">
        <f t="shared" si="187"/>
        <v>0</v>
      </c>
      <c r="L408" s="68">
        <f t="shared" si="187"/>
        <v>308.5</v>
      </c>
      <c r="M408" s="68">
        <f t="shared" si="187"/>
        <v>0</v>
      </c>
      <c r="N408" s="68">
        <f t="shared" si="187"/>
        <v>308.5</v>
      </c>
      <c r="O408" s="68">
        <f t="shared" si="187"/>
        <v>0</v>
      </c>
      <c r="P408" s="68">
        <f t="shared" si="187"/>
        <v>308.5</v>
      </c>
      <c r="Q408" s="68">
        <f t="shared" si="187"/>
        <v>0</v>
      </c>
    </row>
    <row r="409" spans="1:17" ht="42" customHeight="1">
      <c r="A409" s="70" t="s">
        <v>252</v>
      </c>
      <c r="B409" s="74" t="s">
        <v>128</v>
      </c>
      <c r="C409" s="74" t="s">
        <v>128</v>
      </c>
      <c r="D409" s="74" t="s">
        <v>487</v>
      </c>
      <c r="E409" s="74"/>
      <c r="F409" s="68">
        <f aca="true" t="shared" si="188" ref="F409:Q409">F410</f>
        <v>179.20000000000002</v>
      </c>
      <c r="G409" s="68">
        <f t="shared" si="188"/>
        <v>0</v>
      </c>
      <c r="H409" s="68">
        <f t="shared" si="188"/>
        <v>179.20000000000002</v>
      </c>
      <c r="I409" s="68">
        <f t="shared" si="188"/>
        <v>0</v>
      </c>
      <c r="J409" s="68">
        <f t="shared" si="188"/>
        <v>179.20000000000002</v>
      </c>
      <c r="K409" s="68">
        <f t="shared" si="188"/>
        <v>0</v>
      </c>
      <c r="L409" s="68">
        <f t="shared" si="188"/>
        <v>179.20000000000002</v>
      </c>
      <c r="M409" s="68">
        <f t="shared" si="188"/>
        <v>0</v>
      </c>
      <c r="N409" s="68">
        <f t="shared" si="188"/>
        <v>179.20000000000002</v>
      </c>
      <c r="O409" s="68">
        <f t="shared" si="188"/>
        <v>0</v>
      </c>
      <c r="P409" s="68">
        <f t="shared" si="188"/>
        <v>179.20000000000002</v>
      </c>
      <c r="Q409" s="68">
        <f t="shared" si="188"/>
        <v>0</v>
      </c>
    </row>
    <row r="410" spans="1:17" ht="22.5" customHeight="1">
      <c r="A410" s="70" t="s">
        <v>177</v>
      </c>
      <c r="B410" s="74" t="s">
        <v>128</v>
      </c>
      <c r="C410" s="74" t="s">
        <v>128</v>
      </c>
      <c r="D410" s="74" t="s">
        <v>488</v>
      </c>
      <c r="E410" s="74"/>
      <c r="F410" s="68">
        <f>F412+F411</f>
        <v>179.20000000000002</v>
      </c>
      <c r="G410" s="68">
        <f aca="true" t="shared" si="189" ref="G410:Q410">G412+G411</f>
        <v>0</v>
      </c>
      <c r="H410" s="68">
        <f t="shared" si="189"/>
        <v>179.20000000000002</v>
      </c>
      <c r="I410" s="68">
        <f t="shared" si="189"/>
        <v>0</v>
      </c>
      <c r="J410" s="68">
        <f t="shared" si="189"/>
        <v>179.20000000000002</v>
      </c>
      <c r="K410" s="68">
        <f t="shared" si="189"/>
        <v>0</v>
      </c>
      <c r="L410" s="68">
        <f t="shared" si="189"/>
        <v>179.20000000000002</v>
      </c>
      <c r="M410" s="68">
        <f t="shared" si="189"/>
        <v>0</v>
      </c>
      <c r="N410" s="68">
        <f t="shared" si="189"/>
        <v>179.20000000000002</v>
      </c>
      <c r="O410" s="68">
        <f t="shared" si="189"/>
        <v>0</v>
      </c>
      <c r="P410" s="68">
        <f t="shared" si="189"/>
        <v>179.20000000000002</v>
      </c>
      <c r="Q410" s="68">
        <f t="shared" si="189"/>
        <v>0</v>
      </c>
    </row>
    <row r="411" spans="1:17" ht="48" customHeight="1">
      <c r="A411" s="70" t="s">
        <v>92</v>
      </c>
      <c r="B411" s="74" t="s">
        <v>128</v>
      </c>
      <c r="C411" s="74" t="s">
        <v>128</v>
      </c>
      <c r="D411" s="74" t="s">
        <v>488</v>
      </c>
      <c r="E411" s="74" t="s">
        <v>176</v>
      </c>
      <c r="F411" s="68">
        <f>G411+H411+I411</f>
        <v>6.5</v>
      </c>
      <c r="G411" s="68"/>
      <c r="H411" s="68">
        <v>6.5</v>
      </c>
      <c r="I411" s="68"/>
      <c r="J411" s="68">
        <f>K411+L411+M411</f>
        <v>6.5</v>
      </c>
      <c r="K411" s="68"/>
      <c r="L411" s="68">
        <v>6.5</v>
      </c>
      <c r="M411" s="68"/>
      <c r="N411" s="68">
        <f>O411+P411+Q411</f>
        <v>6.5</v>
      </c>
      <c r="O411" s="68"/>
      <c r="P411" s="68">
        <v>6.5</v>
      </c>
      <c r="Q411" s="68"/>
    </row>
    <row r="412" spans="1:17" ht="28.5" customHeight="1">
      <c r="A412" s="70" t="s">
        <v>188</v>
      </c>
      <c r="B412" s="74" t="s">
        <v>128</v>
      </c>
      <c r="C412" s="74" t="s">
        <v>128</v>
      </c>
      <c r="D412" s="74" t="s">
        <v>488</v>
      </c>
      <c r="E412" s="74" t="s">
        <v>187</v>
      </c>
      <c r="F412" s="68">
        <f>G412+H412+I412</f>
        <v>172.70000000000002</v>
      </c>
      <c r="G412" s="68"/>
      <c r="H412" s="68">
        <f>31.9+140.8</f>
        <v>172.70000000000002</v>
      </c>
      <c r="I412" s="68"/>
      <c r="J412" s="68">
        <f>K412+L412+M412</f>
        <v>172.70000000000002</v>
      </c>
      <c r="K412" s="68"/>
      <c r="L412" s="68">
        <f>31.9+140.8</f>
        <v>172.70000000000002</v>
      </c>
      <c r="M412" s="68"/>
      <c r="N412" s="68">
        <f>O412+P412+Q412</f>
        <v>172.70000000000002</v>
      </c>
      <c r="O412" s="68"/>
      <c r="P412" s="68">
        <f>31.9+140.8</f>
        <v>172.70000000000002</v>
      </c>
      <c r="Q412" s="68"/>
    </row>
    <row r="413" spans="1:17" ht="44.25" customHeight="1">
      <c r="A413" s="70" t="s">
        <v>486</v>
      </c>
      <c r="B413" s="74" t="s">
        <v>128</v>
      </c>
      <c r="C413" s="74" t="s">
        <v>128</v>
      </c>
      <c r="D413" s="74" t="s">
        <v>253</v>
      </c>
      <c r="E413" s="74"/>
      <c r="F413" s="68">
        <f aca="true" t="shared" si="190" ref="F413:Q414">F414</f>
        <v>14.6</v>
      </c>
      <c r="G413" s="68">
        <f t="shared" si="190"/>
        <v>0</v>
      </c>
      <c r="H413" s="68">
        <f t="shared" si="190"/>
        <v>14.6</v>
      </c>
      <c r="I413" s="68">
        <f t="shared" si="190"/>
        <v>0</v>
      </c>
      <c r="J413" s="68">
        <f t="shared" si="190"/>
        <v>14.6</v>
      </c>
      <c r="K413" s="68">
        <f t="shared" si="190"/>
        <v>0</v>
      </c>
      <c r="L413" s="68">
        <f t="shared" si="190"/>
        <v>14.6</v>
      </c>
      <c r="M413" s="68">
        <f t="shared" si="190"/>
        <v>0</v>
      </c>
      <c r="N413" s="68">
        <f t="shared" si="190"/>
        <v>14.6</v>
      </c>
      <c r="O413" s="68">
        <f t="shared" si="190"/>
        <v>0</v>
      </c>
      <c r="P413" s="68">
        <f t="shared" si="190"/>
        <v>14.6</v>
      </c>
      <c r="Q413" s="68">
        <f t="shared" si="190"/>
        <v>0</v>
      </c>
    </row>
    <row r="414" spans="1:17" ht="27.75" customHeight="1">
      <c r="A414" s="70" t="s">
        <v>177</v>
      </c>
      <c r="B414" s="74" t="s">
        <v>128</v>
      </c>
      <c r="C414" s="74" t="s">
        <v>128</v>
      </c>
      <c r="D414" s="74" t="s">
        <v>254</v>
      </c>
      <c r="E414" s="74"/>
      <c r="F414" s="68">
        <f t="shared" si="190"/>
        <v>14.6</v>
      </c>
      <c r="G414" s="68">
        <f t="shared" si="190"/>
        <v>0</v>
      </c>
      <c r="H414" s="68">
        <f t="shared" si="190"/>
        <v>14.6</v>
      </c>
      <c r="I414" s="68">
        <f t="shared" si="190"/>
        <v>0</v>
      </c>
      <c r="J414" s="68">
        <f t="shared" si="190"/>
        <v>14.6</v>
      </c>
      <c r="K414" s="68">
        <f t="shared" si="190"/>
        <v>0</v>
      </c>
      <c r="L414" s="68">
        <f t="shared" si="190"/>
        <v>14.6</v>
      </c>
      <c r="M414" s="68">
        <f t="shared" si="190"/>
        <v>0</v>
      </c>
      <c r="N414" s="68">
        <f t="shared" si="190"/>
        <v>14.6</v>
      </c>
      <c r="O414" s="68">
        <f t="shared" si="190"/>
        <v>0</v>
      </c>
      <c r="P414" s="68">
        <f t="shared" si="190"/>
        <v>14.6</v>
      </c>
      <c r="Q414" s="68">
        <f t="shared" si="190"/>
        <v>0</v>
      </c>
    </row>
    <row r="415" spans="1:17" ht="18.75">
      <c r="A415" s="70" t="s">
        <v>188</v>
      </c>
      <c r="B415" s="74" t="s">
        <v>128</v>
      </c>
      <c r="C415" s="74" t="s">
        <v>128</v>
      </c>
      <c r="D415" s="74" t="s">
        <v>254</v>
      </c>
      <c r="E415" s="74" t="s">
        <v>187</v>
      </c>
      <c r="F415" s="68">
        <f>G415+H415+I415</f>
        <v>14.6</v>
      </c>
      <c r="G415" s="68"/>
      <c r="H415" s="68">
        <f>11+3.6</f>
        <v>14.6</v>
      </c>
      <c r="I415" s="68"/>
      <c r="J415" s="68">
        <f>K415+M415+L415</f>
        <v>14.6</v>
      </c>
      <c r="K415" s="68"/>
      <c r="L415" s="68">
        <v>14.6</v>
      </c>
      <c r="M415" s="68"/>
      <c r="N415" s="68">
        <f>O415+Q415+P415</f>
        <v>14.6</v>
      </c>
      <c r="O415" s="68"/>
      <c r="P415" s="68">
        <v>14.6</v>
      </c>
      <c r="Q415" s="68"/>
    </row>
    <row r="416" spans="1:17" ht="43.5" customHeight="1">
      <c r="A416" s="70" t="s">
        <v>31</v>
      </c>
      <c r="B416" s="74" t="s">
        <v>128</v>
      </c>
      <c r="C416" s="74" t="s">
        <v>128</v>
      </c>
      <c r="D416" s="74" t="s">
        <v>255</v>
      </c>
      <c r="E416" s="74"/>
      <c r="F416" s="68">
        <f aca="true" t="shared" si="191" ref="F416:Q417">F417</f>
        <v>60.5</v>
      </c>
      <c r="G416" s="68">
        <f t="shared" si="191"/>
        <v>0</v>
      </c>
      <c r="H416" s="68">
        <f t="shared" si="191"/>
        <v>60.5</v>
      </c>
      <c r="I416" s="68">
        <f t="shared" si="191"/>
        <v>0</v>
      </c>
      <c r="J416" s="68">
        <f t="shared" si="191"/>
        <v>60.5</v>
      </c>
      <c r="K416" s="68">
        <f t="shared" si="191"/>
        <v>0</v>
      </c>
      <c r="L416" s="68">
        <f t="shared" si="191"/>
        <v>60.5</v>
      </c>
      <c r="M416" s="68">
        <f t="shared" si="191"/>
        <v>0</v>
      </c>
      <c r="N416" s="68">
        <f t="shared" si="191"/>
        <v>60.5</v>
      </c>
      <c r="O416" s="68">
        <f t="shared" si="191"/>
        <v>0</v>
      </c>
      <c r="P416" s="68">
        <f t="shared" si="191"/>
        <v>60.5</v>
      </c>
      <c r="Q416" s="68">
        <f t="shared" si="191"/>
        <v>0</v>
      </c>
    </row>
    <row r="417" spans="1:17" ht="29.25" customHeight="1">
      <c r="A417" s="70" t="s">
        <v>177</v>
      </c>
      <c r="B417" s="74" t="s">
        <v>128</v>
      </c>
      <c r="C417" s="74" t="s">
        <v>128</v>
      </c>
      <c r="D417" s="74" t="s">
        <v>256</v>
      </c>
      <c r="E417" s="74"/>
      <c r="F417" s="68">
        <f t="shared" si="191"/>
        <v>60.5</v>
      </c>
      <c r="G417" s="68">
        <f t="shared" si="191"/>
        <v>0</v>
      </c>
      <c r="H417" s="68">
        <f t="shared" si="191"/>
        <v>60.5</v>
      </c>
      <c r="I417" s="68">
        <f t="shared" si="191"/>
        <v>0</v>
      </c>
      <c r="J417" s="68">
        <f t="shared" si="191"/>
        <v>60.5</v>
      </c>
      <c r="K417" s="68">
        <f t="shared" si="191"/>
        <v>0</v>
      </c>
      <c r="L417" s="68">
        <f t="shared" si="191"/>
        <v>60.5</v>
      </c>
      <c r="M417" s="68">
        <f t="shared" si="191"/>
        <v>0</v>
      </c>
      <c r="N417" s="68">
        <f t="shared" si="191"/>
        <v>60.5</v>
      </c>
      <c r="O417" s="68">
        <f t="shared" si="191"/>
        <v>0</v>
      </c>
      <c r="P417" s="68">
        <f t="shared" si="191"/>
        <v>60.5</v>
      </c>
      <c r="Q417" s="68">
        <f t="shared" si="191"/>
        <v>0</v>
      </c>
    </row>
    <row r="418" spans="1:17" ht="18.75">
      <c r="A418" s="70" t="s">
        <v>188</v>
      </c>
      <c r="B418" s="74" t="s">
        <v>128</v>
      </c>
      <c r="C418" s="74" t="s">
        <v>128</v>
      </c>
      <c r="D418" s="74" t="s">
        <v>256</v>
      </c>
      <c r="E418" s="74" t="s">
        <v>187</v>
      </c>
      <c r="F418" s="68">
        <f>G418+H418+I418</f>
        <v>60.5</v>
      </c>
      <c r="G418" s="68"/>
      <c r="H418" s="68">
        <f>27+33.5</f>
        <v>60.5</v>
      </c>
      <c r="I418" s="68"/>
      <c r="J418" s="68">
        <f>K418+L418+M418</f>
        <v>60.5</v>
      </c>
      <c r="K418" s="68"/>
      <c r="L418" s="68">
        <v>60.5</v>
      </c>
      <c r="M418" s="68"/>
      <c r="N418" s="68">
        <f>O418+P418+Q418</f>
        <v>60.5</v>
      </c>
      <c r="O418" s="68"/>
      <c r="P418" s="68">
        <v>60.5</v>
      </c>
      <c r="Q418" s="68"/>
    </row>
    <row r="419" spans="1:17" ht="46.5" customHeight="1">
      <c r="A419" s="70" t="s">
        <v>259</v>
      </c>
      <c r="B419" s="74" t="s">
        <v>128</v>
      </c>
      <c r="C419" s="74" t="s">
        <v>128</v>
      </c>
      <c r="D419" s="74" t="s">
        <v>257</v>
      </c>
      <c r="E419" s="74"/>
      <c r="F419" s="68">
        <f aca="true" t="shared" si="192" ref="F419:Q420">F420</f>
        <v>54.2</v>
      </c>
      <c r="G419" s="68">
        <f t="shared" si="192"/>
        <v>0</v>
      </c>
      <c r="H419" s="68">
        <f t="shared" si="192"/>
        <v>54.2</v>
      </c>
      <c r="I419" s="68">
        <f t="shared" si="192"/>
        <v>0</v>
      </c>
      <c r="J419" s="68">
        <f t="shared" si="192"/>
        <v>54.2</v>
      </c>
      <c r="K419" s="68">
        <f t="shared" si="192"/>
        <v>0</v>
      </c>
      <c r="L419" s="68">
        <f t="shared" si="192"/>
        <v>54.2</v>
      </c>
      <c r="M419" s="68">
        <f t="shared" si="192"/>
        <v>0</v>
      </c>
      <c r="N419" s="68">
        <f t="shared" si="192"/>
        <v>54.2</v>
      </c>
      <c r="O419" s="68">
        <f t="shared" si="192"/>
        <v>0</v>
      </c>
      <c r="P419" s="68">
        <f t="shared" si="192"/>
        <v>54.2</v>
      </c>
      <c r="Q419" s="68">
        <f t="shared" si="192"/>
        <v>0</v>
      </c>
    </row>
    <row r="420" spans="1:17" ht="21.75" customHeight="1">
      <c r="A420" s="70" t="s">
        <v>177</v>
      </c>
      <c r="B420" s="74" t="s">
        <v>128</v>
      </c>
      <c r="C420" s="74" t="s">
        <v>128</v>
      </c>
      <c r="D420" s="74" t="s">
        <v>258</v>
      </c>
      <c r="E420" s="74"/>
      <c r="F420" s="68">
        <f t="shared" si="192"/>
        <v>54.2</v>
      </c>
      <c r="G420" s="68">
        <f t="shared" si="192"/>
        <v>0</v>
      </c>
      <c r="H420" s="68">
        <f t="shared" si="192"/>
        <v>54.2</v>
      </c>
      <c r="I420" s="68">
        <f t="shared" si="192"/>
        <v>0</v>
      </c>
      <c r="J420" s="68">
        <f t="shared" si="192"/>
        <v>54.2</v>
      </c>
      <c r="K420" s="68">
        <f t="shared" si="192"/>
        <v>0</v>
      </c>
      <c r="L420" s="68">
        <f t="shared" si="192"/>
        <v>54.2</v>
      </c>
      <c r="M420" s="68">
        <f t="shared" si="192"/>
        <v>0</v>
      </c>
      <c r="N420" s="68">
        <f t="shared" si="192"/>
        <v>54.2</v>
      </c>
      <c r="O420" s="68">
        <f t="shared" si="192"/>
        <v>0</v>
      </c>
      <c r="P420" s="68">
        <f t="shared" si="192"/>
        <v>54.2</v>
      </c>
      <c r="Q420" s="68">
        <f t="shared" si="192"/>
        <v>0</v>
      </c>
    </row>
    <row r="421" spans="1:17" ht="18.75">
      <c r="A421" s="70" t="s">
        <v>188</v>
      </c>
      <c r="B421" s="74" t="s">
        <v>128</v>
      </c>
      <c r="C421" s="74" t="s">
        <v>128</v>
      </c>
      <c r="D421" s="74" t="s">
        <v>258</v>
      </c>
      <c r="E421" s="74" t="s">
        <v>187</v>
      </c>
      <c r="F421" s="68">
        <f>G421+H421+I421</f>
        <v>54.2</v>
      </c>
      <c r="G421" s="68"/>
      <c r="H421" s="68">
        <f>12+42.2</f>
        <v>54.2</v>
      </c>
      <c r="I421" s="68"/>
      <c r="J421" s="68">
        <f>K421+L421+M421</f>
        <v>54.2</v>
      </c>
      <c r="K421" s="68"/>
      <c r="L421" s="68">
        <v>54.2</v>
      </c>
      <c r="M421" s="68"/>
      <c r="N421" s="68">
        <f>O421+P421+Q421</f>
        <v>54.2</v>
      </c>
      <c r="O421" s="68"/>
      <c r="P421" s="68">
        <v>54.2</v>
      </c>
      <c r="Q421" s="68"/>
    </row>
    <row r="422" spans="1:17" ht="18.75">
      <c r="A422" s="69" t="s">
        <v>152</v>
      </c>
      <c r="B422" s="75" t="s">
        <v>128</v>
      </c>
      <c r="C422" s="75" t="s">
        <v>124</v>
      </c>
      <c r="D422" s="75"/>
      <c r="E422" s="75"/>
      <c r="F422" s="71">
        <f>F423+F452</f>
        <v>54630.00000000001</v>
      </c>
      <c r="G422" s="71">
        <f aca="true" t="shared" si="193" ref="G422:Q422">G423+G452</f>
        <v>91.2</v>
      </c>
      <c r="H422" s="71">
        <f t="shared" si="193"/>
        <v>54538.80000000001</v>
      </c>
      <c r="I422" s="71">
        <f t="shared" si="193"/>
        <v>0</v>
      </c>
      <c r="J422" s="71">
        <f t="shared" si="193"/>
        <v>55001.7</v>
      </c>
      <c r="K422" s="71">
        <f t="shared" si="193"/>
        <v>91.2</v>
      </c>
      <c r="L422" s="71">
        <f t="shared" si="193"/>
        <v>54910.5</v>
      </c>
      <c r="M422" s="71">
        <f t="shared" si="193"/>
        <v>0</v>
      </c>
      <c r="N422" s="71">
        <f t="shared" si="193"/>
        <v>54871.4</v>
      </c>
      <c r="O422" s="68">
        <f t="shared" si="193"/>
        <v>91.2</v>
      </c>
      <c r="P422" s="68">
        <f t="shared" si="193"/>
        <v>54780.200000000004</v>
      </c>
      <c r="Q422" s="68">
        <f t="shared" si="193"/>
        <v>0</v>
      </c>
    </row>
    <row r="423" spans="1:17" ht="43.5" customHeight="1">
      <c r="A423" s="70" t="s">
        <v>491</v>
      </c>
      <c r="B423" s="74" t="s">
        <v>128</v>
      </c>
      <c r="C423" s="74" t="s">
        <v>124</v>
      </c>
      <c r="D423" s="83" t="s">
        <v>280</v>
      </c>
      <c r="E423" s="74"/>
      <c r="F423" s="68">
        <f>F424+F437</f>
        <v>54607.50000000001</v>
      </c>
      <c r="G423" s="68">
        <f aca="true" t="shared" si="194" ref="G423:Q423">G424+G437</f>
        <v>91.2</v>
      </c>
      <c r="H423" s="68">
        <f t="shared" si="194"/>
        <v>54516.30000000001</v>
      </c>
      <c r="I423" s="68">
        <f t="shared" si="194"/>
        <v>0</v>
      </c>
      <c r="J423" s="68">
        <f t="shared" si="194"/>
        <v>54979.2</v>
      </c>
      <c r="K423" s="68">
        <f t="shared" si="194"/>
        <v>91.2</v>
      </c>
      <c r="L423" s="68">
        <f t="shared" si="194"/>
        <v>54888</v>
      </c>
      <c r="M423" s="68">
        <f t="shared" si="194"/>
        <v>0</v>
      </c>
      <c r="N423" s="68">
        <f t="shared" si="194"/>
        <v>54848.9</v>
      </c>
      <c r="O423" s="68">
        <f t="shared" si="194"/>
        <v>91.2</v>
      </c>
      <c r="P423" s="68">
        <f t="shared" si="194"/>
        <v>54757.700000000004</v>
      </c>
      <c r="Q423" s="68">
        <f t="shared" si="194"/>
        <v>0</v>
      </c>
    </row>
    <row r="424" spans="1:17" ht="43.5" customHeight="1">
      <c r="A424" s="128" t="s">
        <v>18</v>
      </c>
      <c r="B424" s="74" t="s">
        <v>128</v>
      </c>
      <c r="C424" s="74" t="s">
        <v>124</v>
      </c>
      <c r="D424" s="83" t="s">
        <v>281</v>
      </c>
      <c r="E424" s="74"/>
      <c r="F424" s="68">
        <f>F425+F428+F433</f>
        <v>4386.599999999999</v>
      </c>
      <c r="G424" s="68">
        <f aca="true" t="shared" si="195" ref="G424:Q424">G425+G428+G433</f>
        <v>91.2</v>
      </c>
      <c r="H424" s="68">
        <f t="shared" si="195"/>
        <v>4295.4</v>
      </c>
      <c r="I424" s="68">
        <f t="shared" si="195"/>
        <v>0</v>
      </c>
      <c r="J424" s="68">
        <f t="shared" si="195"/>
        <v>1109.2</v>
      </c>
      <c r="K424" s="68">
        <f t="shared" si="195"/>
        <v>91.2</v>
      </c>
      <c r="L424" s="68">
        <f t="shared" si="195"/>
        <v>1018</v>
      </c>
      <c r="M424" s="68">
        <f t="shared" si="195"/>
        <v>0</v>
      </c>
      <c r="N424" s="68">
        <f t="shared" si="195"/>
        <v>127.2</v>
      </c>
      <c r="O424" s="68">
        <f t="shared" si="195"/>
        <v>91.2</v>
      </c>
      <c r="P424" s="68">
        <f t="shared" si="195"/>
        <v>36</v>
      </c>
      <c r="Q424" s="68">
        <f t="shared" si="195"/>
        <v>0</v>
      </c>
    </row>
    <row r="425" spans="1:17" ht="69" customHeight="1">
      <c r="A425" s="128" t="s">
        <v>288</v>
      </c>
      <c r="B425" s="74" t="s">
        <v>128</v>
      </c>
      <c r="C425" s="74" t="s">
        <v>124</v>
      </c>
      <c r="D425" s="83" t="s">
        <v>48</v>
      </c>
      <c r="E425" s="74"/>
      <c r="F425" s="68">
        <f aca="true" t="shared" si="196" ref="F425:Q426">F426</f>
        <v>31.2</v>
      </c>
      <c r="G425" s="68">
        <f t="shared" si="196"/>
        <v>31.2</v>
      </c>
      <c r="H425" s="68">
        <f t="shared" si="196"/>
        <v>0</v>
      </c>
      <c r="I425" s="68">
        <f t="shared" si="196"/>
        <v>0</v>
      </c>
      <c r="J425" s="68">
        <f t="shared" si="196"/>
        <v>31.2</v>
      </c>
      <c r="K425" s="68">
        <f t="shared" si="196"/>
        <v>31.2</v>
      </c>
      <c r="L425" s="68">
        <f t="shared" si="196"/>
        <v>0</v>
      </c>
      <c r="M425" s="68">
        <f t="shared" si="196"/>
        <v>0</v>
      </c>
      <c r="N425" s="68">
        <f t="shared" si="196"/>
        <v>31.2</v>
      </c>
      <c r="O425" s="68">
        <f t="shared" si="196"/>
        <v>31.2</v>
      </c>
      <c r="P425" s="68">
        <f t="shared" si="196"/>
        <v>0</v>
      </c>
      <c r="Q425" s="68">
        <f t="shared" si="196"/>
        <v>0</v>
      </c>
    </row>
    <row r="426" spans="1:17" ht="81" customHeight="1">
      <c r="A426" s="70" t="s">
        <v>97</v>
      </c>
      <c r="B426" s="74" t="s">
        <v>128</v>
      </c>
      <c r="C426" s="74" t="s">
        <v>124</v>
      </c>
      <c r="D426" s="83" t="s">
        <v>49</v>
      </c>
      <c r="E426" s="74"/>
      <c r="F426" s="68">
        <f t="shared" si="196"/>
        <v>31.2</v>
      </c>
      <c r="G426" s="68">
        <f t="shared" si="196"/>
        <v>31.2</v>
      </c>
      <c r="H426" s="68">
        <f t="shared" si="196"/>
        <v>0</v>
      </c>
      <c r="I426" s="68">
        <f t="shared" si="196"/>
        <v>0</v>
      </c>
      <c r="J426" s="68">
        <f t="shared" si="196"/>
        <v>31.2</v>
      </c>
      <c r="K426" s="68">
        <f t="shared" si="196"/>
        <v>31.2</v>
      </c>
      <c r="L426" s="68">
        <f t="shared" si="196"/>
        <v>0</v>
      </c>
      <c r="M426" s="68">
        <f t="shared" si="196"/>
        <v>0</v>
      </c>
      <c r="N426" s="68">
        <f t="shared" si="196"/>
        <v>31.2</v>
      </c>
      <c r="O426" s="68">
        <f t="shared" si="196"/>
        <v>31.2</v>
      </c>
      <c r="P426" s="68">
        <f t="shared" si="196"/>
        <v>0</v>
      </c>
      <c r="Q426" s="68">
        <f t="shared" si="196"/>
        <v>0</v>
      </c>
    </row>
    <row r="427" spans="1:17" ht="39.75" customHeight="1">
      <c r="A427" s="70" t="s">
        <v>218</v>
      </c>
      <c r="B427" s="74" t="s">
        <v>128</v>
      </c>
      <c r="C427" s="74" t="s">
        <v>124</v>
      </c>
      <c r="D427" s="83" t="s">
        <v>49</v>
      </c>
      <c r="E427" s="74" t="s">
        <v>217</v>
      </c>
      <c r="F427" s="68">
        <f>G427+H427+I427</f>
        <v>31.2</v>
      </c>
      <c r="G427" s="68">
        <v>31.2</v>
      </c>
      <c r="H427" s="68"/>
      <c r="I427" s="68"/>
      <c r="J427" s="68">
        <f>K427+L427+M427</f>
        <v>31.2</v>
      </c>
      <c r="K427" s="68">
        <v>31.2</v>
      </c>
      <c r="L427" s="68"/>
      <c r="M427" s="68"/>
      <c r="N427" s="68">
        <f>O427+P427+Q427</f>
        <v>31.2</v>
      </c>
      <c r="O427" s="87">
        <v>31.2</v>
      </c>
      <c r="P427" s="88"/>
      <c r="Q427" s="88"/>
    </row>
    <row r="428" spans="1:17" ht="57" customHeight="1">
      <c r="A428" s="70" t="s">
        <v>352</v>
      </c>
      <c r="B428" s="74" t="s">
        <v>128</v>
      </c>
      <c r="C428" s="74" t="s">
        <v>124</v>
      </c>
      <c r="D428" s="83" t="s">
        <v>285</v>
      </c>
      <c r="E428" s="74"/>
      <c r="F428" s="68">
        <f>F431+F429</f>
        <v>96</v>
      </c>
      <c r="G428" s="68">
        <f aca="true" t="shared" si="197" ref="G428:Q428">G431+G429</f>
        <v>60</v>
      </c>
      <c r="H428" s="68">
        <f t="shared" si="197"/>
        <v>36</v>
      </c>
      <c r="I428" s="68">
        <f t="shared" si="197"/>
        <v>0</v>
      </c>
      <c r="J428" s="68">
        <f t="shared" si="197"/>
        <v>96</v>
      </c>
      <c r="K428" s="68">
        <f t="shared" si="197"/>
        <v>60</v>
      </c>
      <c r="L428" s="68">
        <f t="shared" si="197"/>
        <v>36</v>
      </c>
      <c r="M428" s="68">
        <f t="shared" si="197"/>
        <v>0</v>
      </c>
      <c r="N428" s="68">
        <f t="shared" si="197"/>
        <v>96</v>
      </c>
      <c r="O428" s="68">
        <f t="shared" si="197"/>
        <v>60</v>
      </c>
      <c r="P428" s="68">
        <f t="shared" si="197"/>
        <v>36</v>
      </c>
      <c r="Q428" s="68">
        <f t="shared" si="197"/>
        <v>0</v>
      </c>
    </row>
    <row r="429" spans="1:17" ht="44.25" customHeight="1">
      <c r="A429" s="70" t="s">
        <v>439</v>
      </c>
      <c r="B429" s="74" t="s">
        <v>128</v>
      </c>
      <c r="C429" s="74" t="s">
        <v>124</v>
      </c>
      <c r="D429" s="83" t="s">
        <v>438</v>
      </c>
      <c r="E429" s="74"/>
      <c r="F429" s="68">
        <f aca="true" t="shared" si="198" ref="F429:Q429">F430</f>
        <v>36</v>
      </c>
      <c r="G429" s="68">
        <f t="shared" si="198"/>
        <v>0</v>
      </c>
      <c r="H429" s="68">
        <f t="shared" si="198"/>
        <v>36</v>
      </c>
      <c r="I429" s="68">
        <f t="shared" si="198"/>
        <v>0</v>
      </c>
      <c r="J429" s="68">
        <f t="shared" si="198"/>
        <v>36</v>
      </c>
      <c r="K429" s="68">
        <f t="shared" si="198"/>
        <v>0</v>
      </c>
      <c r="L429" s="68">
        <f t="shared" si="198"/>
        <v>36</v>
      </c>
      <c r="M429" s="68">
        <f t="shared" si="198"/>
        <v>0</v>
      </c>
      <c r="N429" s="68">
        <f t="shared" si="198"/>
        <v>36</v>
      </c>
      <c r="O429" s="68">
        <f t="shared" si="198"/>
        <v>0</v>
      </c>
      <c r="P429" s="68">
        <f t="shared" si="198"/>
        <v>36</v>
      </c>
      <c r="Q429" s="68">
        <f t="shared" si="198"/>
        <v>0</v>
      </c>
    </row>
    <row r="430" spans="1:17" ht="42.75" customHeight="1">
      <c r="A430" s="70" t="s">
        <v>218</v>
      </c>
      <c r="B430" s="74" t="s">
        <v>128</v>
      </c>
      <c r="C430" s="74" t="s">
        <v>124</v>
      </c>
      <c r="D430" s="83" t="s">
        <v>437</v>
      </c>
      <c r="E430" s="74" t="s">
        <v>217</v>
      </c>
      <c r="F430" s="68">
        <f>G430+H429+I430</f>
        <v>36</v>
      </c>
      <c r="G430" s="68"/>
      <c r="H430" s="68">
        <v>36</v>
      </c>
      <c r="I430" s="68"/>
      <c r="J430" s="68">
        <f>K430+L430+M430</f>
        <v>36</v>
      </c>
      <c r="K430" s="68"/>
      <c r="L430" s="68">
        <v>36</v>
      </c>
      <c r="M430" s="68"/>
      <c r="N430" s="68">
        <f>O430+P430+Q430</f>
        <v>36</v>
      </c>
      <c r="O430" s="68"/>
      <c r="P430" s="68">
        <v>36</v>
      </c>
      <c r="Q430" s="68"/>
    </row>
    <row r="431" spans="1:17" ht="77.25" customHeight="1">
      <c r="A431" s="70" t="s">
        <v>97</v>
      </c>
      <c r="B431" s="74" t="s">
        <v>128</v>
      </c>
      <c r="C431" s="74" t="s">
        <v>124</v>
      </c>
      <c r="D431" s="83" t="s">
        <v>51</v>
      </c>
      <c r="E431" s="74"/>
      <c r="F431" s="68">
        <f aca="true" t="shared" si="199" ref="F431:Q431">F432</f>
        <v>60</v>
      </c>
      <c r="G431" s="68">
        <f t="shared" si="199"/>
        <v>60</v>
      </c>
      <c r="H431" s="68">
        <f t="shared" si="199"/>
        <v>0</v>
      </c>
      <c r="I431" s="68">
        <f t="shared" si="199"/>
        <v>0</v>
      </c>
      <c r="J431" s="68">
        <f t="shared" si="199"/>
        <v>60</v>
      </c>
      <c r="K431" s="68">
        <f t="shared" si="199"/>
        <v>60</v>
      </c>
      <c r="L431" s="68">
        <f t="shared" si="199"/>
        <v>0</v>
      </c>
      <c r="M431" s="68">
        <f t="shared" si="199"/>
        <v>0</v>
      </c>
      <c r="N431" s="68">
        <f t="shared" si="199"/>
        <v>60</v>
      </c>
      <c r="O431" s="68">
        <f t="shared" si="199"/>
        <v>60</v>
      </c>
      <c r="P431" s="68">
        <f t="shared" si="199"/>
        <v>0</v>
      </c>
      <c r="Q431" s="68">
        <f t="shared" si="199"/>
        <v>0</v>
      </c>
    </row>
    <row r="432" spans="1:17" ht="45" customHeight="1">
      <c r="A432" s="70" t="s">
        <v>218</v>
      </c>
      <c r="B432" s="74" t="s">
        <v>128</v>
      </c>
      <c r="C432" s="74" t="s">
        <v>124</v>
      </c>
      <c r="D432" s="83" t="s">
        <v>51</v>
      </c>
      <c r="E432" s="74" t="s">
        <v>217</v>
      </c>
      <c r="F432" s="68">
        <f>G432+H432+I432</f>
        <v>60</v>
      </c>
      <c r="G432" s="68">
        <v>60</v>
      </c>
      <c r="H432" s="68"/>
      <c r="I432" s="68"/>
      <c r="J432" s="68">
        <f>K432+L432+M432</f>
        <v>60</v>
      </c>
      <c r="K432" s="68">
        <v>60</v>
      </c>
      <c r="L432" s="68"/>
      <c r="M432" s="68"/>
      <c r="N432" s="68">
        <f>O432+P432+Q432</f>
        <v>60</v>
      </c>
      <c r="O432" s="68">
        <v>60</v>
      </c>
      <c r="P432" s="68"/>
      <c r="Q432" s="68"/>
    </row>
    <row r="433" spans="1:17" ht="63.75" customHeight="1">
      <c r="A433" s="70" t="s">
        <v>705</v>
      </c>
      <c r="B433" s="74" t="s">
        <v>128</v>
      </c>
      <c r="C433" s="74" t="s">
        <v>124</v>
      </c>
      <c r="D433" s="83" t="s">
        <v>422</v>
      </c>
      <c r="E433" s="74"/>
      <c r="F433" s="68">
        <f aca="true" t="shared" si="200" ref="F433:Q433">F434</f>
        <v>4259.4</v>
      </c>
      <c r="G433" s="68">
        <f t="shared" si="200"/>
        <v>0</v>
      </c>
      <c r="H433" s="68">
        <f t="shared" si="200"/>
        <v>4259.4</v>
      </c>
      <c r="I433" s="68">
        <f t="shared" si="200"/>
        <v>0</v>
      </c>
      <c r="J433" s="68">
        <f t="shared" si="200"/>
        <v>982</v>
      </c>
      <c r="K433" s="68">
        <f t="shared" si="200"/>
        <v>0</v>
      </c>
      <c r="L433" s="68">
        <f t="shared" si="200"/>
        <v>982</v>
      </c>
      <c r="M433" s="68">
        <f t="shared" si="200"/>
        <v>0</v>
      </c>
      <c r="N433" s="68">
        <f t="shared" si="200"/>
        <v>0</v>
      </c>
      <c r="O433" s="68">
        <f t="shared" si="200"/>
        <v>0</v>
      </c>
      <c r="P433" s="68">
        <f t="shared" si="200"/>
        <v>0</v>
      </c>
      <c r="Q433" s="68">
        <f t="shared" si="200"/>
        <v>0</v>
      </c>
    </row>
    <row r="434" spans="1:17" ht="82.5" customHeight="1">
      <c r="A434" s="82" t="s">
        <v>704</v>
      </c>
      <c r="B434" s="74" t="s">
        <v>128</v>
      </c>
      <c r="C434" s="74" t="s">
        <v>124</v>
      </c>
      <c r="D434" s="105" t="s">
        <v>542</v>
      </c>
      <c r="E434" s="74"/>
      <c r="F434" s="68">
        <f aca="true" t="shared" si="201" ref="F434:Q434">F435+F436</f>
        <v>4259.4</v>
      </c>
      <c r="G434" s="68">
        <f t="shared" si="201"/>
        <v>0</v>
      </c>
      <c r="H434" s="68">
        <f t="shared" si="201"/>
        <v>4259.4</v>
      </c>
      <c r="I434" s="68">
        <f t="shared" si="201"/>
        <v>0</v>
      </c>
      <c r="J434" s="68">
        <f t="shared" si="201"/>
        <v>982</v>
      </c>
      <c r="K434" s="68">
        <f t="shared" si="201"/>
        <v>0</v>
      </c>
      <c r="L434" s="68">
        <f t="shared" si="201"/>
        <v>982</v>
      </c>
      <c r="M434" s="68">
        <f t="shared" si="201"/>
        <v>0</v>
      </c>
      <c r="N434" s="68">
        <f t="shared" si="201"/>
        <v>0</v>
      </c>
      <c r="O434" s="68">
        <f t="shared" si="201"/>
        <v>0</v>
      </c>
      <c r="P434" s="68">
        <f t="shared" si="201"/>
        <v>0</v>
      </c>
      <c r="Q434" s="68">
        <f t="shared" si="201"/>
        <v>0</v>
      </c>
    </row>
    <row r="435" spans="1:17" ht="43.5" customHeight="1">
      <c r="A435" s="70" t="s">
        <v>92</v>
      </c>
      <c r="B435" s="74" t="s">
        <v>128</v>
      </c>
      <c r="C435" s="74" t="s">
        <v>124</v>
      </c>
      <c r="D435" s="83" t="s">
        <v>542</v>
      </c>
      <c r="E435" s="74" t="s">
        <v>176</v>
      </c>
      <c r="F435" s="68">
        <f>G435+H435+I435</f>
        <v>4259.4</v>
      </c>
      <c r="G435" s="68"/>
      <c r="H435" s="68">
        <v>4259.4</v>
      </c>
      <c r="I435" s="68"/>
      <c r="J435" s="68">
        <f>K435+L435+M435</f>
        <v>982</v>
      </c>
      <c r="K435" s="68"/>
      <c r="L435" s="68">
        <v>982</v>
      </c>
      <c r="M435" s="68"/>
      <c r="N435" s="68">
        <f>O435+P435+Q435</f>
        <v>0</v>
      </c>
      <c r="O435" s="68"/>
      <c r="P435" s="68">
        <v>0</v>
      </c>
      <c r="Q435" s="68"/>
    </row>
    <row r="436" spans="1:17" ht="18.75">
      <c r="A436" s="70" t="s">
        <v>154</v>
      </c>
      <c r="B436" s="74" t="s">
        <v>128</v>
      </c>
      <c r="C436" s="74" t="s">
        <v>124</v>
      </c>
      <c r="D436" s="83" t="s">
        <v>542</v>
      </c>
      <c r="E436" s="74" t="s">
        <v>181</v>
      </c>
      <c r="F436" s="68">
        <f>G436+H436+I436</f>
        <v>0</v>
      </c>
      <c r="G436" s="68"/>
      <c r="H436" s="68"/>
      <c r="I436" s="68"/>
      <c r="J436" s="68">
        <f>K436+L436+M436</f>
        <v>0</v>
      </c>
      <c r="K436" s="68"/>
      <c r="L436" s="68"/>
      <c r="M436" s="68"/>
      <c r="N436" s="68">
        <f>O436+P436+Q436</f>
        <v>0</v>
      </c>
      <c r="O436" s="68"/>
      <c r="P436" s="68"/>
      <c r="Q436" s="68"/>
    </row>
    <row r="437" spans="1:17" ht="24.75" customHeight="1">
      <c r="A437" s="131" t="s">
        <v>29</v>
      </c>
      <c r="B437" s="74" t="s">
        <v>128</v>
      </c>
      <c r="C437" s="74" t="s">
        <v>124</v>
      </c>
      <c r="D437" s="74" t="s">
        <v>76</v>
      </c>
      <c r="E437" s="74"/>
      <c r="F437" s="68">
        <f>F438+F445</f>
        <v>50220.90000000001</v>
      </c>
      <c r="G437" s="68">
        <f aca="true" t="shared" si="202" ref="G437:Q437">G438+G445</f>
        <v>0</v>
      </c>
      <c r="H437" s="68">
        <f t="shared" si="202"/>
        <v>50220.90000000001</v>
      </c>
      <c r="I437" s="68">
        <f t="shared" si="202"/>
        <v>0</v>
      </c>
      <c r="J437" s="68">
        <f t="shared" si="202"/>
        <v>53870</v>
      </c>
      <c r="K437" s="68">
        <f t="shared" si="202"/>
        <v>0</v>
      </c>
      <c r="L437" s="68">
        <f t="shared" si="202"/>
        <v>53870</v>
      </c>
      <c r="M437" s="68">
        <f t="shared" si="202"/>
        <v>0</v>
      </c>
      <c r="N437" s="68">
        <f t="shared" si="202"/>
        <v>54721.700000000004</v>
      </c>
      <c r="O437" s="68">
        <f t="shared" si="202"/>
        <v>0</v>
      </c>
      <c r="P437" s="68">
        <f t="shared" si="202"/>
        <v>54721.700000000004</v>
      </c>
      <c r="Q437" s="68">
        <f t="shared" si="202"/>
        <v>0</v>
      </c>
    </row>
    <row r="438" spans="1:17" ht="121.5" customHeight="1">
      <c r="A438" s="70" t="s">
        <v>492</v>
      </c>
      <c r="B438" s="74" t="s">
        <v>128</v>
      </c>
      <c r="C438" s="74" t="s">
        <v>124</v>
      </c>
      <c r="D438" s="74" t="s">
        <v>109</v>
      </c>
      <c r="E438" s="74"/>
      <c r="F438" s="68">
        <f>F439+F443</f>
        <v>46404.100000000006</v>
      </c>
      <c r="G438" s="68">
        <f aca="true" t="shared" si="203" ref="G438:Q438">G439+G443</f>
        <v>0</v>
      </c>
      <c r="H438" s="68">
        <f t="shared" si="203"/>
        <v>46404.100000000006</v>
      </c>
      <c r="I438" s="68">
        <f t="shared" si="203"/>
        <v>0</v>
      </c>
      <c r="J438" s="68">
        <f t="shared" si="203"/>
        <v>49964.2</v>
      </c>
      <c r="K438" s="68">
        <f t="shared" si="203"/>
        <v>0</v>
      </c>
      <c r="L438" s="68">
        <f t="shared" si="203"/>
        <v>49964.2</v>
      </c>
      <c r="M438" s="68">
        <f t="shared" si="203"/>
        <v>0</v>
      </c>
      <c r="N438" s="68">
        <f t="shared" si="203"/>
        <v>50705.9</v>
      </c>
      <c r="O438" s="68">
        <f t="shared" si="203"/>
        <v>0</v>
      </c>
      <c r="P438" s="68">
        <f t="shared" si="203"/>
        <v>50705.9</v>
      </c>
      <c r="Q438" s="68">
        <f t="shared" si="203"/>
        <v>0</v>
      </c>
    </row>
    <row r="439" spans="1:17" ht="26.25" customHeight="1">
      <c r="A439" s="70" t="s">
        <v>388</v>
      </c>
      <c r="B439" s="74" t="s">
        <v>128</v>
      </c>
      <c r="C439" s="74" t="s">
        <v>124</v>
      </c>
      <c r="D439" s="74" t="s">
        <v>389</v>
      </c>
      <c r="E439" s="74"/>
      <c r="F439" s="68">
        <f aca="true" t="shared" si="204" ref="F439:Q439">F440+F441+F442</f>
        <v>22429.7</v>
      </c>
      <c r="G439" s="68">
        <f t="shared" si="204"/>
        <v>0</v>
      </c>
      <c r="H439" s="68">
        <f t="shared" si="204"/>
        <v>22429.7</v>
      </c>
      <c r="I439" s="68">
        <f t="shared" si="204"/>
        <v>0</v>
      </c>
      <c r="J439" s="68">
        <f t="shared" si="204"/>
        <v>25989.8</v>
      </c>
      <c r="K439" s="68">
        <f t="shared" si="204"/>
        <v>0</v>
      </c>
      <c r="L439" s="68">
        <f t="shared" si="204"/>
        <v>25989.8</v>
      </c>
      <c r="M439" s="68">
        <f t="shared" si="204"/>
        <v>0</v>
      </c>
      <c r="N439" s="68">
        <f t="shared" si="204"/>
        <v>26731.5</v>
      </c>
      <c r="O439" s="68">
        <f t="shared" si="204"/>
        <v>0</v>
      </c>
      <c r="P439" s="68">
        <f t="shared" si="204"/>
        <v>26731.5</v>
      </c>
      <c r="Q439" s="68">
        <f t="shared" si="204"/>
        <v>0</v>
      </c>
    </row>
    <row r="440" spans="1:17" ht="29.25" customHeight="1">
      <c r="A440" s="70" t="s">
        <v>638</v>
      </c>
      <c r="B440" s="74" t="s">
        <v>128</v>
      </c>
      <c r="C440" s="74" t="s">
        <v>124</v>
      </c>
      <c r="D440" s="74" t="s">
        <v>389</v>
      </c>
      <c r="E440" s="74" t="s">
        <v>151</v>
      </c>
      <c r="F440" s="68">
        <f>G440+H440+I440</f>
        <v>17162.7</v>
      </c>
      <c r="G440" s="68"/>
      <c r="H440" s="68">
        <v>17162.7</v>
      </c>
      <c r="I440" s="68"/>
      <c r="J440" s="68">
        <f>K440+L440+M440</f>
        <v>19888.8</v>
      </c>
      <c r="K440" s="68"/>
      <c r="L440" s="68">
        <v>19888.8</v>
      </c>
      <c r="M440" s="68"/>
      <c r="N440" s="68">
        <f>O440+P440+Q440</f>
        <v>20526.5</v>
      </c>
      <c r="O440" s="76"/>
      <c r="P440" s="68">
        <v>20526.5</v>
      </c>
      <c r="Q440" s="76"/>
    </row>
    <row r="441" spans="1:17" ht="42.75" customHeight="1">
      <c r="A441" s="70" t="s">
        <v>92</v>
      </c>
      <c r="B441" s="74" t="s">
        <v>128</v>
      </c>
      <c r="C441" s="74" t="s">
        <v>124</v>
      </c>
      <c r="D441" s="74" t="s">
        <v>389</v>
      </c>
      <c r="E441" s="74" t="s">
        <v>176</v>
      </c>
      <c r="F441" s="68">
        <f>G441+H441+I441</f>
        <v>5242</v>
      </c>
      <c r="G441" s="68"/>
      <c r="H441" s="68">
        <v>5242</v>
      </c>
      <c r="I441" s="68"/>
      <c r="J441" s="68">
        <f>K441+L441+M441</f>
        <v>6076</v>
      </c>
      <c r="K441" s="68"/>
      <c r="L441" s="68">
        <v>6076</v>
      </c>
      <c r="M441" s="68"/>
      <c r="N441" s="68">
        <f>O441+P441+Q441</f>
        <v>6180</v>
      </c>
      <c r="O441" s="76"/>
      <c r="P441" s="68">
        <v>6180</v>
      </c>
      <c r="Q441" s="76"/>
    </row>
    <row r="442" spans="1:17" ht="18.75">
      <c r="A442" s="70" t="s">
        <v>174</v>
      </c>
      <c r="B442" s="74" t="s">
        <v>128</v>
      </c>
      <c r="C442" s="74" t="s">
        <v>124</v>
      </c>
      <c r="D442" s="74" t="s">
        <v>389</v>
      </c>
      <c r="E442" s="74" t="s">
        <v>175</v>
      </c>
      <c r="F442" s="68">
        <f>G442+H442+I442</f>
        <v>25</v>
      </c>
      <c r="G442" s="68"/>
      <c r="H442" s="68">
        <v>25</v>
      </c>
      <c r="I442" s="68"/>
      <c r="J442" s="68">
        <f>K442+L442+M442</f>
        <v>25</v>
      </c>
      <c r="K442" s="68"/>
      <c r="L442" s="68">
        <v>25</v>
      </c>
      <c r="M442" s="68"/>
      <c r="N442" s="68">
        <f>O442+P442+Q442</f>
        <v>25</v>
      </c>
      <c r="O442" s="76"/>
      <c r="P442" s="68">
        <v>25</v>
      </c>
      <c r="Q442" s="76"/>
    </row>
    <row r="443" spans="1:17" ht="66" customHeight="1">
      <c r="A443" s="70" t="s">
        <v>446</v>
      </c>
      <c r="B443" s="74" t="s">
        <v>128</v>
      </c>
      <c r="C443" s="74" t="s">
        <v>124</v>
      </c>
      <c r="D443" s="74" t="s">
        <v>449</v>
      </c>
      <c r="E443" s="74"/>
      <c r="F443" s="68">
        <f aca="true" t="shared" si="205" ref="F443:Q443">F444</f>
        <v>23974.4</v>
      </c>
      <c r="G443" s="68">
        <f t="shared" si="205"/>
        <v>0</v>
      </c>
      <c r="H443" s="68">
        <f t="shared" si="205"/>
        <v>23974.4</v>
      </c>
      <c r="I443" s="68">
        <f t="shared" si="205"/>
        <v>0</v>
      </c>
      <c r="J443" s="68">
        <f t="shared" si="205"/>
        <v>23974.4</v>
      </c>
      <c r="K443" s="68">
        <f t="shared" si="205"/>
        <v>0</v>
      </c>
      <c r="L443" s="68">
        <f t="shared" si="205"/>
        <v>23974.4</v>
      </c>
      <c r="M443" s="68">
        <f t="shared" si="205"/>
        <v>0</v>
      </c>
      <c r="N443" s="68">
        <f t="shared" si="205"/>
        <v>23974.4</v>
      </c>
      <c r="O443" s="68">
        <f t="shared" si="205"/>
        <v>0</v>
      </c>
      <c r="P443" s="68">
        <f t="shared" si="205"/>
        <v>23974.4</v>
      </c>
      <c r="Q443" s="68">
        <f t="shared" si="205"/>
        <v>0</v>
      </c>
    </row>
    <row r="444" spans="1:17" ht="24" customHeight="1">
      <c r="A444" s="70" t="s">
        <v>638</v>
      </c>
      <c r="B444" s="74" t="s">
        <v>128</v>
      </c>
      <c r="C444" s="74" t="s">
        <v>124</v>
      </c>
      <c r="D444" s="74" t="s">
        <v>449</v>
      </c>
      <c r="E444" s="74" t="s">
        <v>151</v>
      </c>
      <c r="F444" s="68">
        <f>G444+H444+I444</f>
        <v>23974.4</v>
      </c>
      <c r="G444" s="68"/>
      <c r="H444" s="68">
        <v>23974.4</v>
      </c>
      <c r="I444" s="68"/>
      <c r="J444" s="68">
        <f>K444+L444+M444</f>
        <v>23974.4</v>
      </c>
      <c r="K444" s="68"/>
      <c r="L444" s="68">
        <v>23974.4</v>
      </c>
      <c r="M444" s="68"/>
      <c r="N444" s="68">
        <f>O444+P444+Q444</f>
        <v>23974.4</v>
      </c>
      <c r="O444" s="76"/>
      <c r="P444" s="76">
        <v>23974.4</v>
      </c>
      <c r="Q444" s="76"/>
    </row>
    <row r="445" spans="1:17" ht="61.5" customHeight="1">
      <c r="A445" s="70" t="s">
        <v>331</v>
      </c>
      <c r="B445" s="74" t="s">
        <v>128</v>
      </c>
      <c r="C445" s="74" t="s">
        <v>124</v>
      </c>
      <c r="D445" s="74" t="s">
        <v>110</v>
      </c>
      <c r="E445" s="74"/>
      <c r="F445" s="68">
        <f aca="true" t="shared" si="206" ref="F445:Q445">F446+F450</f>
        <v>3816.8</v>
      </c>
      <c r="G445" s="68">
        <f t="shared" si="206"/>
        <v>0</v>
      </c>
      <c r="H445" s="68">
        <f t="shared" si="206"/>
        <v>3816.8</v>
      </c>
      <c r="I445" s="68">
        <f t="shared" si="206"/>
        <v>0</v>
      </c>
      <c r="J445" s="68">
        <f t="shared" si="206"/>
        <v>3905.8</v>
      </c>
      <c r="K445" s="68">
        <f t="shared" si="206"/>
        <v>0</v>
      </c>
      <c r="L445" s="68">
        <f t="shared" si="206"/>
        <v>3905.8</v>
      </c>
      <c r="M445" s="68">
        <f t="shared" si="206"/>
        <v>0</v>
      </c>
      <c r="N445" s="68">
        <f t="shared" si="206"/>
        <v>4015.8</v>
      </c>
      <c r="O445" s="68">
        <f t="shared" si="206"/>
        <v>0</v>
      </c>
      <c r="P445" s="68">
        <f t="shared" si="206"/>
        <v>4015.8</v>
      </c>
      <c r="Q445" s="68">
        <f t="shared" si="206"/>
        <v>0</v>
      </c>
    </row>
    <row r="446" spans="1:17" ht="27" customHeight="1">
      <c r="A446" s="70" t="s">
        <v>186</v>
      </c>
      <c r="B446" s="74" t="s">
        <v>128</v>
      </c>
      <c r="C446" s="74" t="s">
        <v>124</v>
      </c>
      <c r="D446" s="74" t="s">
        <v>111</v>
      </c>
      <c r="E446" s="74"/>
      <c r="F446" s="68">
        <f aca="true" t="shared" si="207" ref="F446:Q446">F447+F448+F449</f>
        <v>2948</v>
      </c>
      <c r="G446" s="68">
        <f t="shared" si="207"/>
        <v>0</v>
      </c>
      <c r="H446" s="68">
        <f t="shared" si="207"/>
        <v>2948</v>
      </c>
      <c r="I446" s="68">
        <f t="shared" si="207"/>
        <v>0</v>
      </c>
      <c r="J446" s="68">
        <f t="shared" si="207"/>
        <v>3037</v>
      </c>
      <c r="K446" s="68">
        <f t="shared" si="207"/>
        <v>0</v>
      </c>
      <c r="L446" s="68">
        <f t="shared" si="207"/>
        <v>3037</v>
      </c>
      <c r="M446" s="68">
        <f t="shared" si="207"/>
        <v>0</v>
      </c>
      <c r="N446" s="68">
        <f t="shared" si="207"/>
        <v>3147</v>
      </c>
      <c r="O446" s="68">
        <f t="shared" si="207"/>
        <v>0</v>
      </c>
      <c r="P446" s="68">
        <f t="shared" si="207"/>
        <v>3147</v>
      </c>
      <c r="Q446" s="68">
        <f t="shared" si="207"/>
        <v>0</v>
      </c>
    </row>
    <row r="447" spans="1:17" ht="21.75" customHeight="1">
      <c r="A447" s="70" t="s">
        <v>172</v>
      </c>
      <c r="B447" s="74" t="s">
        <v>128</v>
      </c>
      <c r="C447" s="74" t="s">
        <v>124</v>
      </c>
      <c r="D447" s="74" t="s">
        <v>111</v>
      </c>
      <c r="E447" s="74" t="s">
        <v>173</v>
      </c>
      <c r="F447" s="68">
        <f>G447+H447+I447</f>
        <v>2382.5</v>
      </c>
      <c r="G447" s="68"/>
      <c r="H447" s="68">
        <v>2382.5</v>
      </c>
      <c r="I447" s="68"/>
      <c r="J447" s="68">
        <f>K447+L447+M447</f>
        <v>2312.5</v>
      </c>
      <c r="K447" s="68"/>
      <c r="L447" s="68">
        <v>2312.5</v>
      </c>
      <c r="M447" s="68"/>
      <c r="N447" s="68">
        <f>O447+P447+Q447</f>
        <v>2312.5</v>
      </c>
      <c r="O447" s="76"/>
      <c r="P447" s="68">
        <v>2312.5</v>
      </c>
      <c r="Q447" s="76"/>
    </row>
    <row r="448" spans="1:17" ht="24.75" customHeight="1">
      <c r="A448" s="70" t="s">
        <v>92</v>
      </c>
      <c r="B448" s="74" t="s">
        <v>128</v>
      </c>
      <c r="C448" s="74" t="s">
        <v>124</v>
      </c>
      <c r="D448" s="74" t="s">
        <v>111</v>
      </c>
      <c r="E448" s="74" t="s">
        <v>176</v>
      </c>
      <c r="F448" s="68">
        <f>G448+H448+I448</f>
        <v>555</v>
      </c>
      <c r="G448" s="68"/>
      <c r="H448" s="68">
        <v>555</v>
      </c>
      <c r="I448" s="68"/>
      <c r="J448" s="68">
        <f>K448+L448+M448</f>
        <v>714</v>
      </c>
      <c r="K448" s="68"/>
      <c r="L448" s="68">
        <v>714</v>
      </c>
      <c r="M448" s="68"/>
      <c r="N448" s="68">
        <f>O448+P448+Q448</f>
        <v>824</v>
      </c>
      <c r="O448" s="76"/>
      <c r="P448" s="68">
        <v>824</v>
      </c>
      <c r="Q448" s="76"/>
    </row>
    <row r="449" spans="1:17" ht="24" customHeight="1">
      <c r="A449" s="70" t="s">
        <v>174</v>
      </c>
      <c r="B449" s="74" t="s">
        <v>128</v>
      </c>
      <c r="C449" s="74" t="s">
        <v>124</v>
      </c>
      <c r="D449" s="74" t="s">
        <v>111</v>
      </c>
      <c r="E449" s="74" t="s">
        <v>175</v>
      </c>
      <c r="F449" s="68">
        <f>G449+H449+I449</f>
        <v>10.5</v>
      </c>
      <c r="G449" s="68"/>
      <c r="H449" s="68">
        <v>10.5</v>
      </c>
      <c r="I449" s="68"/>
      <c r="J449" s="68">
        <f>K449+L449+M449</f>
        <v>10.5</v>
      </c>
      <c r="K449" s="68"/>
      <c r="L449" s="68">
        <v>10.5</v>
      </c>
      <c r="M449" s="68"/>
      <c r="N449" s="68">
        <f>O449+P449+Q449</f>
        <v>10.5</v>
      </c>
      <c r="O449" s="76"/>
      <c r="P449" s="68">
        <v>10.5</v>
      </c>
      <c r="Q449" s="76"/>
    </row>
    <row r="450" spans="1:17" ht="65.25" customHeight="1">
      <c r="A450" s="70" t="s">
        <v>446</v>
      </c>
      <c r="B450" s="74" t="s">
        <v>128</v>
      </c>
      <c r="C450" s="74" t="s">
        <v>124</v>
      </c>
      <c r="D450" s="74" t="s">
        <v>457</v>
      </c>
      <c r="E450" s="74"/>
      <c r="F450" s="68">
        <f aca="true" t="shared" si="208" ref="F450:Q450">F451</f>
        <v>868.8</v>
      </c>
      <c r="G450" s="68">
        <f t="shared" si="208"/>
        <v>0</v>
      </c>
      <c r="H450" s="68">
        <f t="shared" si="208"/>
        <v>868.8</v>
      </c>
      <c r="I450" s="68">
        <f t="shared" si="208"/>
        <v>0</v>
      </c>
      <c r="J450" s="68">
        <f t="shared" si="208"/>
        <v>868.8</v>
      </c>
      <c r="K450" s="68">
        <f t="shared" si="208"/>
        <v>0</v>
      </c>
      <c r="L450" s="68">
        <f t="shared" si="208"/>
        <v>868.8</v>
      </c>
      <c r="M450" s="68">
        <f t="shared" si="208"/>
        <v>0</v>
      </c>
      <c r="N450" s="68">
        <f t="shared" si="208"/>
        <v>868.8</v>
      </c>
      <c r="O450" s="68">
        <f t="shared" si="208"/>
        <v>0</v>
      </c>
      <c r="P450" s="68">
        <f t="shared" si="208"/>
        <v>868.8</v>
      </c>
      <c r="Q450" s="68">
        <f t="shared" si="208"/>
        <v>0</v>
      </c>
    </row>
    <row r="451" spans="1:17" ht="39" customHeight="1">
      <c r="A451" s="70" t="s">
        <v>172</v>
      </c>
      <c r="B451" s="74" t="s">
        <v>128</v>
      </c>
      <c r="C451" s="74" t="s">
        <v>124</v>
      </c>
      <c r="D451" s="74" t="s">
        <v>457</v>
      </c>
      <c r="E451" s="74" t="s">
        <v>173</v>
      </c>
      <c r="F451" s="68">
        <f>G451+H451+I451</f>
        <v>868.8</v>
      </c>
      <c r="G451" s="68"/>
      <c r="H451" s="68">
        <v>868.8</v>
      </c>
      <c r="I451" s="68"/>
      <c r="J451" s="68">
        <f>K451+L451+M451</f>
        <v>868.8</v>
      </c>
      <c r="K451" s="68"/>
      <c r="L451" s="68">
        <v>868.8</v>
      </c>
      <c r="M451" s="68"/>
      <c r="N451" s="68">
        <f>O451+P451+Q451</f>
        <v>868.8</v>
      </c>
      <c r="O451" s="76"/>
      <c r="P451" s="68">
        <v>868.8</v>
      </c>
      <c r="Q451" s="76"/>
    </row>
    <row r="452" spans="1:17" ht="60.75" customHeight="1">
      <c r="A452" s="70" t="s">
        <v>527</v>
      </c>
      <c r="B452" s="74" t="s">
        <v>128</v>
      </c>
      <c r="C452" s="74" t="s">
        <v>124</v>
      </c>
      <c r="D452" s="74" t="s">
        <v>243</v>
      </c>
      <c r="E452" s="74"/>
      <c r="F452" s="68">
        <f aca="true" t="shared" si="209" ref="F452:Q452">F453+F457+F461</f>
        <v>22.5</v>
      </c>
      <c r="G452" s="68">
        <f t="shared" si="209"/>
        <v>0</v>
      </c>
      <c r="H452" s="68">
        <f t="shared" si="209"/>
        <v>22.5</v>
      </c>
      <c r="I452" s="68">
        <f t="shared" si="209"/>
        <v>0</v>
      </c>
      <c r="J452" s="68">
        <f t="shared" si="209"/>
        <v>22.5</v>
      </c>
      <c r="K452" s="68">
        <f t="shared" si="209"/>
        <v>0</v>
      </c>
      <c r="L452" s="68">
        <f t="shared" si="209"/>
        <v>22.5</v>
      </c>
      <c r="M452" s="68">
        <f t="shared" si="209"/>
        <v>0</v>
      </c>
      <c r="N452" s="68">
        <f t="shared" si="209"/>
        <v>22.5</v>
      </c>
      <c r="O452" s="68">
        <f t="shared" si="209"/>
        <v>0</v>
      </c>
      <c r="P452" s="68">
        <f t="shared" si="209"/>
        <v>22.5</v>
      </c>
      <c r="Q452" s="68">
        <f t="shared" si="209"/>
        <v>0</v>
      </c>
    </row>
    <row r="453" spans="1:17" ht="37.5">
      <c r="A453" s="70" t="s">
        <v>193</v>
      </c>
      <c r="B453" s="74" t="s">
        <v>128</v>
      </c>
      <c r="C453" s="74" t="s">
        <v>124</v>
      </c>
      <c r="D453" s="74" t="s">
        <v>61</v>
      </c>
      <c r="E453" s="74"/>
      <c r="F453" s="68">
        <f aca="true" t="shared" si="210" ref="F453:Q455">F454</f>
        <v>5</v>
      </c>
      <c r="G453" s="68">
        <f t="shared" si="210"/>
        <v>0</v>
      </c>
      <c r="H453" s="68">
        <f t="shared" si="210"/>
        <v>5</v>
      </c>
      <c r="I453" s="68">
        <f t="shared" si="210"/>
        <v>0</v>
      </c>
      <c r="J453" s="68">
        <f t="shared" si="210"/>
        <v>5</v>
      </c>
      <c r="K453" s="68">
        <f t="shared" si="210"/>
        <v>0</v>
      </c>
      <c r="L453" s="68">
        <f t="shared" si="210"/>
        <v>5</v>
      </c>
      <c r="M453" s="68">
        <f t="shared" si="210"/>
        <v>0</v>
      </c>
      <c r="N453" s="68">
        <f t="shared" si="210"/>
        <v>5</v>
      </c>
      <c r="O453" s="68">
        <f t="shared" si="210"/>
        <v>0</v>
      </c>
      <c r="P453" s="68">
        <f t="shared" si="210"/>
        <v>5</v>
      </c>
      <c r="Q453" s="68">
        <f t="shared" si="210"/>
        <v>0</v>
      </c>
    </row>
    <row r="454" spans="1:17" ht="41.25" customHeight="1">
      <c r="A454" s="70" t="s">
        <v>400</v>
      </c>
      <c r="B454" s="74" t="s">
        <v>128</v>
      </c>
      <c r="C454" s="74" t="s">
        <v>124</v>
      </c>
      <c r="D454" s="74" t="s">
        <v>399</v>
      </c>
      <c r="E454" s="74"/>
      <c r="F454" s="68">
        <f t="shared" si="210"/>
        <v>5</v>
      </c>
      <c r="G454" s="68">
        <f t="shared" si="210"/>
        <v>0</v>
      </c>
      <c r="H454" s="68">
        <f t="shared" si="210"/>
        <v>5</v>
      </c>
      <c r="I454" s="68">
        <f t="shared" si="210"/>
        <v>0</v>
      </c>
      <c r="J454" s="68">
        <f t="shared" si="210"/>
        <v>5</v>
      </c>
      <c r="K454" s="68">
        <f t="shared" si="210"/>
        <v>0</v>
      </c>
      <c r="L454" s="68">
        <f t="shared" si="210"/>
        <v>5</v>
      </c>
      <c r="M454" s="68">
        <f t="shared" si="210"/>
        <v>0</v>
      </c>
      <c r="N454" s="68">
        <f t="shared" si="210"/>
        <v>5</v>
      </c>
      <c r="O454" s="68">
        <f t="shared" si="210"/>
        <v>0</v>
      </c>
      <c r="P454" s="68">
        <f t="shared" si="210"/>
        <v>5</v>
      </c>
      <c r="Q454" s="68">
        <f t="shared" si="210"/>
        <v>0</v>
      </c>
    </row>
    <row r="455" spans="1:17" ht="32.25" customHeight="1">
      <c r="A455" s="88" t="s">
        <v>330</v>
      </c>
      <c r="B455" s="74" t="s">
        <v>128</v>
      </c>
      <c r="C455" s="74" t="s">
        <v>124</v>
      </c>
      <c r="D455" s="74" t="s">
        <v>588</v>
      </c>
      <c r="E455" s="74"/>
      <c r="F455" s="68">
        <f t="shared" si="210"/>
        <v>5</v>
      </c>
      <c r="G455" s="68">
        <f t="shared" si="210"/>
        <v>0</v>
      </c>
      <c r="H455" s="68">
        <f t="shared" si="210"/>
        <v>5</v>
      </c>
      <c r="I455" s="68">
        <f t="shared" si="210"/>
        <v>0</v>
      </c>
      <c r="J455" s="68">
        <f t="shared" si="210"/>
        <v>5</v>
      </c>
      <c r="K455" s="68">
        <f t="shared" si="210"/>
        <v>0</v>
      </c>
      <c r="L455" s="68">
        <f t="shared" si="210"/>
        <v>5</v>
      </c>
      <c r="M455" s="68">
        <f t="shared" si="210"/>
        <v>0</v>
      </c>
      <c r="N455" s="68">
        <f t="shared" si="210"/>
        <v>5</v>
      </c>
      <c r="O455" s="68">
        <f t="shared" si="210"/>
        <v>0</v>
      </c>
      <c r="P455" s="68">
        <f t="shared" si="210"/>
        <v>5</v>
      </c>
      <c r="Q455" s="68">
        <f t="shared" si="210"/>
        <v>0</v>
      </c>
    </row>
    <row r="456" spans="1:17" ht="18.75">
      <c r="A456" s="88" t="s">
        <v>188</v>
      </c>
      <c r="B456" s="74" t="s">
        <v>128</v>
      </c>
      <c r="C456" s="74" t="s">
        <v>124</v>
      </c>
      <c r="D456" s="74" t="s">
        <v>588</v>
      </c>
      <c r="E456" s="74" t="s">
        <v>187</v>
      </c>
      <c r="F456" s="68">
        <f>G456+H456+I456</f>
        <v>5</v>
      </c>
      <c r="G456" s="68"/>
      <c r="H456" s="68">
        <v>5</v>
      </c>
      <c r="I456" s="68"/>
      <c r="J456" s="68">
        <f>K456+L456+M456</f>
        <v>5</v>
      </c>
      <c r="K456" s="68"/>
      <c r="L456" s="68">
        <v>5</v>
      </c>
      <c r="M456" s="68"/>
      <c r="N456" s="68">
        <f>O456+P456+Q456</f>
        <v>5</v>
      </c>
      <c r="O456" s="68"/>
      <c r="P456" s="68">
        <v>5</v>
      </c>
      <c r="Q456" s="68"/>
    </row>
    <row r="457" spans="1:17" ht="39.75" customHeight="1">
      <c r="A457" s="70" t="s">
        <v>406</v>
      </c>
      <c r="B457" s="74" t="s">
        <v>128</v>
      </c>
      <c r="C457" s="74" t="s">
        <v>124</v>
      </c>
      <c r="D457" s="74" t="s">
        <v>63</v>
      </c>
      <c r="E457" s="74"/>
      <c r="F457" s="68">
        <f aca="true" t="shared" si="211" ref="F457:Q459">F458</f>
        <v>4.5</v>
      </c>
      <c r="G457" s="68">
        <f t="shared" si="211"/>
        <v>0</v>
      </c>
      <c r="H457" s="68">
        <f t="shared" si="211"/>
        <v>4.5</v>
      </c>
      <c r="I457" s="68">
        <f t="shared" si="211"/>
        <v>0</v>
      </c>
      <c r="J457" s="68">
        <f t="shared" si="211"/>
        <v>4.5</v>
      </c>
      <c r="K457" s="68">
        <f t="shared" si="211"/>
        <v>0</v>
      </c>
      <c r="L457" s="68">
        <f t="shared" si="211"/>
        <v>4.5</v>
      </c>
      <c r="M457" s="68">
        <f t="shared" si="211"/>
        <v>0</v>
      </c>
      <c r="N457" s="68">
        <f t="shared" si="211"/>
        <v>4.5</v>
      </c>
      <c r="O457" s="68">
        <f t="shared" si="211"/>
        <v>0</v>
      </c>
      <c r="P457" s="68">
        <f t="shared" si="211"/>
        <v>4.5</v>
      </c>
      <c r="Q457" s="68">
        <f t="shared" si="211"/>
        <v>0</v>
      </c>
    </row>
    <row r="458" spans="1:17" ht="81.75" customHeight="1">
      <c r="A458" s="70" t="s">
        <v>64</v>
      </c>
      <c r="B458" s="74" t="s">
        <v>128</v>
      </c>
      <c r="C458" s="74" t="s">
        <v>124</v>
      </c>
      <c r="D458" s="74" t="s">
        <v>535</v>
      </c>
      <c r="E458" s="74"/>
      <c r="F458" s="68">
        <f t="shared" si="211"/>
        <v>4.5</v>
      </c>
      <c r="G458" s="68">
        <f t="shared" si="211"/>
        <v>0</v>
      </c>
      <c r="H458" s="68">
        <f t="shared" si="211"/>
        <v>4.5</v>
      </c>
      <c r="I458" s="68">
        <f t="shared" si="211"/>
        <v>0</v>
      </c>
      <c r="J458" s="68">
        <f t="shared" si="211"/>
        <v>4.5</v>
      </c>
      <c r="K458" s="68">
        <f t="shared" si="211"/>
        <v>0</v>
      </c>
      <c r="L458" s="68">
        <f t="shared" si="211"/>
        <v>4.5</v>
      </c>
      <c r="M458" s="68">
        <f t="shared" si="211"/>
        <v>0</v>
      </c>
      <c r="N458" s="68">
        <f t="shared" si="211"/>
        <v>4.5</v>
      </c>
      <c r="O458" s="68">
        <f t="shared" si="211"/>
        <v>0</v>
      </c>
      <c r="P458" s="68">
        <f t="shared" si="211"/>
        <v>4.5</v>
      </c>
      <c r="Q458" s="68">
        <f t="shared" si="211"/>
        <v>0</v>
      </c>
    </row>
    <row r="459" spans="1:17" ht="27" customHeight="1">
      <c r="A459" s="70" t="s">
        <v>209</v>
      </c>
      <c r="B459" s="74" t="s">
        <v>128</v>
      </c>
      <c r="C459" s="74" t="s">
        <v>124</v>
      </c>
      <c r="D459" s="74" t="s">
        <v>536</v>
      </c>
      <c r="E459" s="74"/>
      <c r="F459" s="68">
        <f t="shared" si="211"/>
        <v>4.5</v>
      </c>
      <c r="G459" s="68">
        <f t="shared" si="211"/>
        <v>0</v>
      </c>
      <c r="H459" s="68">
        <f t="shared" si="211"/>
        <v>4.5</v>
      </c>
      <c r="I459" s="68">
        <f t="shared" si="211"/>
        <v>0</v>
      </c>
      <c r="J459" s="68">
        <f t="shared" si="211"/>
        <v>4.5</v>
      </c>
      <c r="K459" s="68">
        <f t="shared" si="211"/>
        <v>0</v>
      </c>
      <c r="L459" s="68">
        <f t="shared" si="211"/>
        <v>4.5</v>
      </c>
      <c r="M459" s="68">
        <f t="shared" si="211"/>
        <v>0</v>
      </c>
      <c r="N459" s="68">
        <f t="shared" si="211"/>
        <v>4.5</v>
      </c>
      <c r="O459" s="68">
        <f t="shared" si="211"/>
        <v>0</v>
      </c>
      <c r="P459" s="68">
        <f t="shared" si="211"/>
        <v>4.5</v>
      </c>
      <c r="Q459" s="68">
        <f t="shared" si="211"/>
        <v>0</v>
      </c>
    </row>
    <row r="460" spans="1:17" ht="25.5" customHeight="1">
      <c r="A460" s="70" t="s">
        <v>188</v>
      </c>
      <c r="B460" s="74" t="s">
        <v>128</v>
      </c>
      <c r="C460" s="74" t="s">
        <v>124</v>
      </c>
      <c r="D460" s="74" t="s">
        <v>536</v>
      </c>
      <c r="E460" s="74" t="s">
        <v>187</v>
      </c>
      <c r="F460" s="68">
        <f>G460+H460+I460</f>
        <v>4.5</v>
      </c>
      <c r="G460" s="68"/>
      <c r="H460" s="68">
        <v>4.5</v>
      </c>
      <c r="I460" s="68"/>
      <c r="J460" s="68">
        <f>K460+L460+M460</f>
        <v>4.5</v>
      </c>
      <c r="K460" s="68"/>
      <c r="L460" s="68">
        <v>4.5</v>
      </c>
      <c r="M460" s="68"/>
      <c r="N460" s="68">
        <f>O460+P460+Q460</f>
        <v>4.5</v>
      </c>
      <c r="O460" s="68"/>
      <c r="P460" s="68">
        <v>4.5</v>
      </c>
      <c r="Q460" s="68"/>
    </row>
    <row r="461" spans="1:17" ht="61.5" customHeight="1">
      <c r="A461" s="70" t="s">
        <v>357</v>
      </c>
      <c r="B461" s="74" t="s">
        <v>128</v>
      </c>
      <c r="C461" s="74" t="s">
        <v>124</v>
      </c>
      <c r="D461" s="74" t="s">
        <v>65</v>
      </c>
      <c r="E461" s="74"/>
      <c r="F461" s="68">
        <f aca="true" t="shared" si="212" ref="F461:Q461">F462+F465</f>
        <v>13</v>
      </c>
      <c r="G461" s="68">
        <f t="shared" si="212"/>
        <v>0</v>
      </c>
      <c r="H461" s="68">
        <f t="shared" si="212"/>
        <v>13</v>
      </c>
      <c r="I461" s="68">
        <f t="shared" si="212"/>
        <v>0</v>
      </c>
      <c r="J461" s="68">
        <f t="shared" si="212"/>
        <v>13</v>
      </c>
      <c r="K461" s="68">
        <f t="shared" si="212"/>
        <v>0</v>
      </c>
      <c r="L461" s="68">
        <f t="shared" si="212"/>
        <v>13</v>
      </c>
      <c r="M461" s="68">
        <f t="shared" si="212"/>
        <v>0</v>
      </c>
      <c r="N461" s="68">
        <f t="shared" si="212"/>
        <v>13</v>
      </c>
      <c r="O461" s="68">
        <f t="shared" si="212"/>
        <v>0</v>
      </c>
      <c r="P461" s="68">
        <f t="shared" si="212"/>
        <v>13</v>
      </c>
      <c r="Q461" s="68">
        <f t="shared" si="212"/>
        <v>0</v>
      </c>
    </row>
    <row r="462" spans="1:17" ht="62.25" customHeight="1">
      <c r="A462" s="70" t="s">
        <v>329</v>
      </c>
      <c r="B462" s="74" t="s">
        <v>128</v>
      </c>
      <c r="C462" s="74" t="s">
        <v>124</v>
      </c>
      <c r="D462" s="74" t="s">
        <v>327</v>
      </c>
      <c r="E462" s="74"/>
      <c r="F462" s="68">
        <f aca="true" t="shared" si="213" ref="F462:Q463">F463</f>
        <v>5</v>
      </c>
      <c r="G462" s="68">
        <f t="shared" si="213"/>
        <v>0</v>
      </c>
      <c r="H462" s="68">
        <f t="shared" si="213"/>
        <v>5</v>
      </c>
      <c r="I462" s="68">
        <f t="shared" si="213"/>
        <v>0</v>
      </c>
      <c r="J462" s="68">
        <f t="shared" si="213"/>
        <v>5</v>
      </c>
      <c r="K462" s="68">
        <f t="shared" si="213"/>
        <v>0</v>
      </c>
      <c r="L462" s="68">
        <f t="shared" si="213"/>
        <v>5</v>
      </c>
      <c r="M462" s="68">
        <f t="shared" si="213"/>
        <v>0</v>
      </c>
      <c r="N462" s="68">
        <f t="shared" si="213"/>
        <v>5</v>
      </c>
      <c r="O462" s="68">
        <f t="shared" si="213"/>
        <v>0</v>
      </c>
      <c r="P462" s="68">
        <f t="shared" si="213"/>
        <v>5</v>
      </c>
      <c r="Q462" s="68">
        <f t="shared" si="213"/>
        <v>0</v>
      </c>
    </row>
    <row r="463" spans="1:17" ht="37.5">
      <c r="A463" s="70" t="s">
        <v>103</v>
      </c>
      <c r="B463" s="74" t="s">
        <v>128</v>
      </c>
      <c r="C463" s="74" t="s">
        <v>124</v>
      </c>
      <c r="D463" s="74" t="s">
        <v>328</v>
      </c>
      <c r="E463" s="74"/>
      <c r="F463" s="68">
        <f t="shared" si="213"/>
        <v>5</v>
      </c>
      <c r="G463" s="68">
        <f t="shared" si="213"/>
        <v>0</v>
      </c>
      <c r="H463" s="68">
        <f t="shared" si="213"/>
        <v>5</v>
      </c>
      <c r="I463" s="68">
        <f t="shared" si="213"/>
        <v>0</v>
      </c>
      <c r="J463" s="68">
        <f t="shared" si="213"/>
        <v>5</v>
      </c>
      <c r="K463" s="68">
        <f t="shared" si="213"/>
        <v>0</v>
      </c>
      <c r="L463" s="68">
        <f t="shared" si="213"/>
        <v>5</v>
      </c>
      <c r="M463" s="68">
        <f t="shared" si="213"/>
        <v>0</v>
      </c>
      <c r="N463" s="68">
        <f t="shared" si="213"/>
        <v>5</v>
      </c>
      <c r="O463" s="68">
        <f t="shared" si="213"/>
        <v>0</v>
      </c>
      <c r="P463" s="68">
        <f t="shared" si="213"/>
        <v>5</v>
      </c>
      <c r="Q463" s="68">
        <f t="shared" si="213"/>
        <v>0</v>
      </c>
    </row>
    <row r="464" spans="1:17" ht="18.75">
      <c r="A464" s="119" t="s">
        <v>188</v>
      </c>
      <c r="B464" s="74" t="s">
        <v>128</v>
      </c>
      <c r="C464" s="74" t="s">
        <v>124</v>
      </c>
      <c r="D464" s="74" t="s">
        <v>328</v>
      </c>
      <c r="E464" s="74" t="s">
        <v>187</v>
      </c>
      <c r="F464" s="68">
        <f>G464+H464+I464</f>
        <v>5</v>
      </c>
      <c r="G464" s="68"/>
      <c r="H464" s="68">
        <v>5</v>
      </c>
      <c r="I464" s="68"/>
      <c r="J464" s="68">
        <f>K464+L464+M464</f>
        <v>5</v>
      </c>
      <c r="K464" s="68"/>
      <c r="L464" s="68">
        <v>5</v>
      </c>
      <c r="M464" s="68"/>
      <c r="N464" s="68">
        <f>O464+P464+Q464</f>
        <v>5</v>
      </c>
      <c r="O464" s="88"/>
      <c r="P464" s="90">
        <v>5</v>
      </c>
      <c r="Q464" s="88"/>
    </row>
    <row r="465" spans="1:17" ht="60.75" customHeight="1">
      <c r="A465" s="70" t="s">
        <v>626</v>
      </c>
      <c r="B465" s="74" t="s">
        <v>128</v>
      </c>
      <c r="C465" s="74" t="s">
        <v>124</v>
      </c>
      <c r="D465" s="74" t="s">
        <v>526</v>
      </c>
      <c r="E465" s="74"/>
      <c r="F465" s="68">
        <f aca="true" t="shared" si="214" ref="F465:Q466">F466</f>
        <v>8</v>
      </c>
      <c r="G465" s="68">
        <f t="shared" si="214"/>
        <v>0</v>
      </c>
      <c r="H465" s="68">
        <f t="shared" si="214"/>
        <v>8</v>
      </c>
      <c r="I465" s="68">
        <f t="shared" si="214"/>
        <v>0</v>
      </c>
      <c r="J465" s="68">
        <f t="shared" si="214"/>
        <v>8</v>
      </c>
      <c r="K465" s="68">
        <f t="shared" si="214"/>
        <v>0</v>
      </c>
      <c r="L465" s="68">
        <f t="shared" si="214"/>
        <v>8</v>
      </c>
      <c r="M465" s="68">
        <f t="shared" si="214"/>
        <v>0</v>
      </c>
      <c r="N465" s="68">
        <f t="shared" si="214"/>
        <v>8</v>
      </c>
      <c r="O465" s="68">
        <f t="shared" si="214"/>
        <v>0</v>
      </c>
      <c r="P465" s="68">
        <f t="shared" si="214"/>
        <v>8</v>
      </c>
      <c r="Q465" s="68">
        <f t="shared" si="214"/>
        <v>0</v>
      </c>
    </row>
    <row r="466" spans="1:17" ht="37.5">
      <c r="A466" s="70" t="s">
        <v>103</v>
      </c>
      <c r="B466" s="74" t="s">
        <v>128</v>
      </c>
      <c r="C466" s="74" t="s">
        <v>124</v>
      </c>
      <c r="D466" s="74" t="s">
        <v>525</v>
      </c>
      <c r="E466" s="74"/>
      <c r="F466" s="68">
        <f t="shared" si="214"/>
        <v>8</v>
      </c>
      <c r="G466" s="68">
        <f t="shared" si="214"/>
        <v>0</v>
      </c>
      <c r="H466" s="68">
        <f t="shared" si="214"/>
        <v>8</v>
      </c>
      <c r="I466" s="68">
        <f t="shared" si="214"/>
        <v>0</v>
      </c>
      <c r="J466" s="68">
        <f t="shared" si="214"/>
        <v>8</v>
      </c>
      <c r="K466" s="68">
        <f t="shared" si="214"/>
        <v>0</v>
      </c>
      <c r="L466" s="68">
        <f t="shared" si="214"/>
        <v>8</v>
      </c>
      <c r="M466" s="68">
        <f t="shared" si="214"/>
        <v>0</v>
      </c>
      <c r="N466" s="68">
        <f t="shared" si="214"/>
        <v>8</v>
      </c>
      <c r="O466" s="68">
        <f t="shared" si="214"/>
        <v>0</v>
      </c>
      <c r="P466" s="68">
        <f t="shared" si="214"/>
        <v>8</v>
      </c>
      <c r="Q466" s="68">
        <f t="shared" si="214"/>
        <v>0</v>
      </c>
    </row>
    <row r="467" spans="1:17" ht="18.75">
      <c r="A467" s="70" t="s">
        <v>188</v>
      </c>
      <c r="B467" s="74" t="s">
        <v>128</v>
      </c>
      <c r="C467" s="74" t="s">
        <v>124</v>
      </c>
      <c r="D467" s="74" t="s">
        <v>525</v>
      </c>
      <c r="E467" s="74" t="s">
        <v>187</v>
      </c>
      <c r="F467" s="68">
        <f>G467+H467+I467</f>
        <v>8</v>
      </c>
      <c r="G467" s="68"/>
      <c r="H467" s="68">
        <v>8</v>
      </c>
      <c r="I467" s="68"/>
      <c r="J467" s="68">
        <f>K467+L467+M467</f>
        <v>8</v>
      </c>
      <c r="K467" s="68"/>
      <c r="L467" s="68">
        <v>8</v>
      </c>
      <c r="M467" s="68"/>
      <c r="N467" s="68">
        <f>O467+P467+Q467</f>
        <v>8</v>
      </c>
      <c r="O467" s="88"/>
      <c r="P467" s="90">
        <v>8</v>
      </c>
      <c r="Q467" s="88"/>
    </row>
    <row r="468" spans="1:17" ht="24" customHeight="1">
      <c r="A468" s="69" t="s">
        <v>86</v>
      </c>
      <c r="B468" s="75" t="s">
        <v>132</v>
      </c>
      <c r="C468" s="75" t="s">
        <v>395</v>
      </c>
      <c r="D468" s="75"/>
      <c r="E468" s="75"/>
      <c r="F468" s="71">
        <f>F469+F520</f>
        <v>87560.7</v>
      </c>
      <c r="G468" s="71">
        <f aca="true" t="shared" si="215" ref="G468:Q468">G469+G520</f>
        <v>45712.6</v>
      </c>
      <c r="H468" s="71">
        <f t="shared" si="215"/>
        <v>41748.1</v>
      </c>
      <c r="I468" s="71">
        <f t="shared" si="215"/>
        <v>100</v>
      </c>
      <c r="J468" s="71">
        <f t="shared" si="215"/>
        <v>43335.6</v>
      </c>
      <c r="K468" s="71">
        <f t="shared" si="215"/>
        <v>2037.2</v>
      </c>
      <c r="L468" s="71">
        <f t="shared" si="215"/>
        <v>41198.399999999994</v>
      </c>
      <c r="M468" s="71">
        <f t="shared" si="215"/>
        <v>100</v>
      </c>
      <c r="N468" s="71">
        <f t="shared" si="215"/>
        <v>43791.3</v>
      </c>
      <c r="O468" s="68">
        <f t="shared" si="215"/>
        <v>2037.2</v>
      </c>
      <c r="P468" s="68">
        <f t="shared" si="215"/>
        <v>41654.1</v>
      </c>
      <c r="Q468" s="68">
        <f t="shared" si="215"/>
        <v>100</v>
      </c>
    </row>
    <row r="469" spans="1:17" ht="27" customHeight="1">
      <c r="A469" s="69" t="s">
        <v>133</v>
      </c>
      <c r="B469" s="75" t="s">
        <v>132</v>
      </c>
      <c r="C469" s="75" t="s">
        <v>119</v>
      </c>
      <c r="D469" s="75"/>
      <c r="E469" s="75"/>
      <c r="F469" s="71">
        <f aca="true" t="shared" si="216" ref="F469:Q469">F470</f>
        <v>82835.59999999999</v>
      </c>
      <c r="G469" s="71">
        <f t="shared" si="216"/>
        <v>45712.6</v>
      </c>
      <c r="H469" s="71">
        <f t="shared" si="216"/>
        <v>37023</v>
      </c>
      <c r="I469" s="71">
        <f t="shared" si="216"/>
        <v>100</v>
      </c>
      <c r="J469" s="71">
        <f t="shared" si="216"/>
        <v>38357.4</v>
      </c>
      <c r="K469" s="71">
        <f t="shared" si="216"/>
        <v>2037.2</v>
      </c>
      <c r="L469" s="71">
        <f t="shared" si="216"/>
        <v>36220.2</v>
      </c>
      <c r="M469" s="71">
        <f t="shared" si="216"/>
        <v>100</v>
      </c>
      <c r="N469" s="71">
        <f t="shared" si="216"/>
        <v>38751.100000000006</v>
      </c>
      <c r="O469" s="68">
        <f t="shared" si="216"/>
        <v>2037.2</v>
      </c>
      <c r="P469" s="68">
        <f t="shared" si="216"/>
        <v>36613.9</v>
      </c>
      <c r="Q469" s="68">
        <f t="shared" si="216"/>
        <v>100</v>
      </c>
    </row>
    <row r="470" spans="1:17" ht="44.25" customHeight="1">
      <c r="A470" s="70" t="s">
        <v>604</v>
      </c>
      <c r="B470" s="74" t="s">
        <v>132</v>
      </c>
      <c r="C470" s="74" t="s">
        <v>119</v>
      </c>
      <c r="D470" s="74" t="s">
        <v>260</v>
      </c>
      <c r="E470" s="74"/>
      <c r="F470" s="68">
        <f aca="true" t="shared" si="217" ref="F470:Q470">F471+F488+F498+F512</f>
        <v>82835.59999999999</v>
      </c>
      <c r="G470" s="68">
        <f t="shared" si="217"/>
        <v>45712.6</v>
      </c>
      <c r="H470" s="68">
        <f t="shared" si="217"/>
        <v>37023</v>
      </c>
      <c r="I470" s="68">
        <f t="shared" si="217"/>
        <v>100</v>
      </c>
      <c r="J470" s="68">
        <f t="shared" si="217"/>
        <v>38357.4</v>
      </c>
      <c r="K470" s="68">
        <f t="shared" si="217"/>
        <v>2037.2</v>
      </c>
      <c r="L470" s="68">
        <f t="shared" si="217"/>
        <v>36220.2</v>
      </c>
      <c r="M470" s="68">
        <f t="shared" si="217"/>
        <v>100</v>
      </c>
      <c r="N470" s="68">
        <f t="shared" si="217"/>
        <v>38751.100000000006</v>
      </c>
      <c r="O470" s="68">
        <f t="shared" si="217"/>
        <v>2037.2</v>
      </c>
      <c r="P470" s="68">
        <f t="shared" si="217"/>
        <v>36613.9</v>
      </c>
      <c r="Q470" s="68">
        <f t="shared" si="217"/>
        <v>100</v>
      </c>
    </row>
    <row r="471" spans="1:17" ht="85.5" customHeight="1">
      <c r="A471" s="70" t="s">
        <v>401</v>
      </c>
      <c r="B471" s="74" t="s">
        <v>132</v>
      </c>
      <c r="C471" s="74" t="s">
        <v>119</v>
      </c>
      <c r="D471" s="74" t="s">
        <v>261</v>
      </c>
      <c r="E471" s="74"/>
      <c r="F471" s="68">
        <f aca="true" t="shared" si="218" ref="F471:Q471">F472+F479</f>
        <v>13307.7</v>
      </c>
      <c r="G471" s="68">
        <f t="shared" si="218"/>
        <v>5934.3</v>
      </c>
      <c r="H471" s="68">
        <f t="shared" si="218"/>
        <v>7273.4</v>
      </c>
      <c r="I471" s="68">
        <f t="shared" si="218"/>
        <v>100</v>
      </c>
      <c r="J471" s="68">
        <f t="shared" si="218"/>
        <v>7703.7</v>
      </c>
      <c r="K471" s="68">
        <f t="shared" si="218"/>
        <v>0</v>
      </c>
      <c r="L471" s="68">
        <f t="shared" si="218"/>
        <v>7603.7</v>
      </c>
      <c r="M471" s="68">
        <f t="shared" si="218"/>
        <v>100</v>
      </c>
      <c r="N471" s="68">
        <f t="shared" si="218"/>
        <v>7786.6</v>
      </c>
      <c r="O471" s="68">
        <f t="shared" si="218"/>
        <v>0</v>
      </c>
      <c r="P471" s="68">
        <f t="shared" si="218"/>
        <v>7686.6</v>
      </c>
      <c r="Q471" s="68">
        <f t="shared" si="218"/>
        <v>100</v>
      </c>
    </row>
    <row r="472" spans="1:17" ht="21.75" customHeight="1">
      <c r="A472" s="70" t="s">
        <v>360</v>
      </c>
      <c r="B472" s="74" t="s">
        <v>132</v>
      </c>
      <c r="C472" s="74" t="s">
        <v>119</v>
      </c>
      <c r="D472" s="74" t="s">
        <v>262</v>
      </c>
      <c r="E472" s="74"/>
      <c r="F472" s="68">
        <f aca="true" t="shared" si="219" ref="F472:Q472">F473+F475+F477</f>
        <v>2161</v>
      </c>
      <c r="G472" s="68">
        <f t="shared" si="219"/>
        <v>0</v>
      </c>
      <c r="H472" s="68">
        <f t="shared" si="219"/>
        <v>2061</v>
      </c>
      <c r="I472" s="68">
        <f t="shared" si="219"/>
        <v>100</v>
      </c>
      <c r="J472" s="68">
        <f t="shared" si="219"/>
        <v>2322.7</v>
      </c>
      <c r="K472" s="68">
        <f t="shared" si="219"/>
        <v>0</v>
      </c>
      <c r="L472" s="68">
        <f t="shared" si="219"/>
        <v>2222.7</v>
      </c>
      <c r="M472" s="68">
        <f t="shared" si="219"/>
        <v>100</v>
      </c>
      <c r="N472" s="68">
        <f t="shared" si="219"/>
        <v>2347</v>
      </c>
      <c r="O472" s="68">
        <f t="shared" si="219"/>
        <v>0</v>
      </c>
      <c r="P472" s="68">
        <f t="shared" si="219"/>
        <v>2247</v>
      </c>
      <c r="Q472" s="68">
        <f t="shared" si="219"/>
        <v>100</v>
      </c>
    </row>
    <row r="473" spans="1:17" ht="18.75">
      <c r="A473" s="70" t="s">
        <v>189</v>
      </c>
      <c r="B473" s="74" t="s">
        <v>132</v>
      </c>
      <c r="C473" s="74" t="s">
        <v>119</v>
      </c>
      <c r="D473" s="74" t="s">
        <v>263</v>
      </c>
      <c r="E473" s="74"/>
      <c r="F473" s="68">
        <f aca="true" t="shared" si="220" ref="F473:Q473">F474</f>
        <v>1221</v>
      </c>
      <c r="G473" s="68">
        <f t="shared" si="220"/>
        <v>0</v>
      </c>
      <c r="H473" s="68">
        <f t="shared" si="220"/>
        <v>1221</v>
      </c>
      <c r="I473" s="68">
        <f t="shared" si="220"/>
        <v>0</v>
      </c>
      <c r="J473" s="68">
        <f t="shared" si="220"/>
        <v>1382.7</v>
      </c>
      <c r="K473" s="68">
        <f t="shared" si="220"/>
        <v>0</v>
      </c>
      <c r="L473" s="68">
        <f t="shared" si="220"/>
        <v>1382.7</v>
      </c>
      <c r="M473" s="68">
        <f t="shared" si="220"/>
        <v>0</v>
      </c>
      <c r="N473" s="68">
        <f t="shared" si="220"/>
        <v>1407</v>
      </c>
      <c r="O473" s="68">
        <f t="shared" si="220"/>
        <v>0</v>
      </c>
      <c r="P473" s="68">
        <f t="shared" si="220"/>
        <v>1407</v>
      </c>
      <c r="Q473" s="68">
        <f t="shared" si="220"/>
        <v>0</v>
      </c>
    </row>
    <row r="474" spans="1:17" ht="25.5" customHeight="1">
      <c r="A474" s="70" t="s">
        <v>188</v>
      </c>
      <c r="B474" s="74" t="s">
        <v>132</v>
      </c>
      <c r="C474" s="74" t="s">
        <v>119</v>
      </c>
      <c r="D474" s="74" t="s">
        <v>263</v>
      </c>
      <c r="E474" s="74" t="s">
        <v>187</v>
      </c>
      <c r="F474" s="68">
        <f>G474+H474+I474</f>
        <v>1221</v>
      </c>
      <c r="G474" s="68"/>
      <c r="H474" s="68">
        <v>1221</v>
      </c>
      <c r="I474" s="68"/>
      <c r="J474" s="68">
        <f>K474+L474+M474</f>
        <v>1382.7</v>
      </c>
      <c r="K474" s="68"/>
      <c r="L474" s="68">
        <v>1382.7</v>
      </c>
      <c r="M474" s="68"/>
      <c r="N474" s="68">
        <f>O474+P474+Q474</f>
        <v>1407</v>
      </c>
      <c r="O474" s="76"/>
      <c r="P474" s="68">
        <v>1407</v>
      </c>
      <c r="Q474" s="76"/>
    </row>
    <row r="475" spans="1:17" ht="25.5" customHeight="1">
      <c r="A475" s="70" t="s">
        <v>625</v>
      </c>
      <c r="B475" s="74" t="s">
        <v>132</v>
      </c>
      <c r="C475" s="74" t="s">
        <v>119</v>
      </c>
      <c r="D475" s="74" t="s">
        <v>571</v>
      </c>
      <c r="E475" s="74"/>
      <c r="F475" s="68">
        <f aca="true" t="shared" si="221" ref="F475:Q475">F476</f>
        <v>100</v>
      </c>
      <c r="G475" s="68">
        <f t="shared" si="221"/>
        <v>0</v>
      </c>
      <c r="H475" s="68">
        <f t="shared" si="221"/>
        <v>0</v>
      </c>
      <c r="I475" s="68">
        <f t="shared" si="221"/>
        <v>100</v>
      </c>
      <c r="J475" s="68">
        <f t="shared" si="221"/>
        <v>100</v>
      </c>
      <c r="K475" s="68">
        <f t="shared" si="221"/>
        <v>0</v>
      </c>
      <c r="L475" s="68">
        <f t="shared" si="221"/>
        <v>0</v>
      </c>
      <c r="M475" s="68">
        <f t="shared" si="221"/>
        <v>100</v>
      </c>
      <c r="N475" s="68">
        <f t="shared" si="221"/>
        <v>100</v>
      </c>
      <c r="O475" s="68">
        <f t="shared" si="221"/>
        <v>0</v>
      </c>
      <c r="P475" s="68">
        <f t="shared" si="221"/>
        <v>0</v>
      </c>
      <c r="Q475" s="68">
        <f t="shared" si="221"/>
        <v>100</v>
      </c>
    </row>
    <row r="476" spans="1:17" ht="25.5" customHeight="1">
      <c r="A476" s="70" t="s">
        <v>188</v>
      </c>
      <c r="B476" s="74" t="s">
        <v>132</v>
      </c>
      <c r="C476" s="74" t="s">
        <v>119</v>
      </c>
      <c r="D476" s="74" t="s">
        <v>571</v>
      </c>
      <c r="E476" s="74" t="s">
        <v>187</v>
      </c>
      <c r="F476" s="68">
        <f>G476+I476+H476</f>
        <v>100</v>
      </c>
      <c r="G476" s="68"/>
      <c r="H476" s="68"/>
      <c r="I476" s="68">
        <v>100</v>
      </c>
      <c r="J476" s="68">
        <f>K476+L476+M476</f>
        <v>100</v>
      </c>
      <c r="K476" s="68"/>
      <c r="L476" s="68"/>
      <c r="M476" s="68">
        <v>100</v>
      </c>
      <c r="N476" s="68">
        <f>O476+P476+Q476</f>
        <v>100</v>
      </c>
      <c r="O476" s="76"/>
      <c r="P476" s="76"/>
      <c r="Q476" s="76">
        <v>100</v>
      </c>
    </row>
    <row r="477" spans="1:17" ht="57.75" customHeight="1">
      <c r="A477" s="70" t="s">
        <v>446</v>
      </c>
      <c r="B477" s="74" t="s">
        <v>132</v>
      </c>
      <c r="C477" s="74" t="s">
        <v>119</v>
      </c>
      <c r="D477" s="74" t="s">
        <v>450</v>
      </c>
      <c r="E477" s="74"/>
      <c r="F477" s="68">
        <f aca="true" t="shared" si="222" ref="F477:Q477">F478</f>
        <v>840</v>
      </c>
      <c r="G477" s="68">
        <f t="shared" si="222"/>
        <v>0</v>
      </c>
      <c r="H477" s="68">
        <f t="shared" si="222"/>
        <v>840</v>
      </c>
      <c r="I477" s="68">
        <f t="shared" si="222"/>
        <v>0</v>
      </c>
      <c r="J477" s="68">
        <f t="shared" si="222"/>
        <v>840</v>
      </c>
      <c r="K477" s="68">
        <f t="shared" si="222"/>
        <v>0</v>
      </c>
      <c r="L477" s="68">
        <f t="shared" si="222"/>
        <v>840</v>
      </c>
      <c r="M477" s="68">
        <f t="shared" si="222"/>
        <v>0</v>
      </c>
      <c r="N477" s="68">
        <f t="shared" si="222"/>
        <v>840</v>
      </c>
      <c r="O477" s="68">
        <f t="shared" si="222"/>
        <v>0</v>
      </c>
      <c r="P477" s="68">
        <f t="shared" si="222"/>
        <v>840</v>
      </c>
      <c r="Q477" s="68">
        <f t="shared" si="222"/>
        <v>0</v>
      </c>
    </row>
    <row r="478" spans="1:17" ht="18.75">
      <c r="A478" s="70" t="s">
        <v>188</v>
      </c>
      <c r="B478" s="74" t="s">
        <v>132</v>
      </c>
      <c r="C478" s="74" t="s">
        <v>119</v>
      </c>
      <c r="D478" s="74" t="s">
        <v>450</v>
      </c>
      <c r="E478" s="74" t="s">
        <v>187</v>
      </c>
      <c r="F478" s="68">
        <f>G478+H478+I478</f>
        <v>840</v>
      </c>
      <c r="G478" s="68"/>
      <c r="H478" s="68">
        <v>840</v>
      </c>
      <c r="I478" s="68"/>
      <c r="J478" s="68">
        <f>K478+L478+M478</f>
        <v>840</v>
      </c>
      <c r="K478" s="68"/>
      <c r="L478" s="68">
        <v>840</v>
      </c>
      <c r="M478" s="68"/>
      <c r="N478" s="68">
        <f>O478+P478+Q478</f>
        <v>840</v>
      </c>
      <c r="O478" s="76"/>
      <c r="P478" s="68">
        <v>840</v>
      </c>
      <c r="Q478" s="76"/>
    </row>
    <row r="479" spans="1:17" ht="27.75" customHeight="1">
      <c r="A479" s="70" t="s">
        <v>361</v>
      </c>
      <c r="B479" s="74" t="s">
        <v>132</v>
      </c>
      <c r="C479" s="74" t="s">
        <v>119</v>
      </c>
      <c r="D479" s="74" t="s">
        <v>58</v>
      </c>
      <c r="E479" s="74"/>
      <c r="F479" s="68">
        <f aca="true" t="shared" si="223" ref="F479:Q479">F480+F484+F486+F482</f>
        <v>11146.7</v>
      </c>
      <c r="G479" s="68">
        <f t="shared" si="223"/>
        <v>5934.3</v>
      </c>
      <c r="H479" s="68">
        <f t="shared" si="223"/>
        <v>5212.4</v>
      </c>
      <c r="I479" s="68">
        <f t="shared" si="223"/>
        <v>0</v>
      </c>
      <c r="J479" s="68">
        <f t="shared" si="223"/>
        <v>5381</v>
      </c>
      <c r="K479" s="68">
        <f t="shared" si="223"/>
        <v>0</v>
      </c>
      <c r="L479" s="68">
        <f t="shared" si="223"/>
        <v>5381</v>
      </c>
      <c r="M479" s="68">
        <f t="shared" si="223"/>
        <v>0</v>
      </c>
      <c r="N479" s="68">
        <f t="shared" si="223"/>
        <v>5439.6</v>
      </c>
      <c r="O479" s="68">
        <f t="shared" si="223"/>
        <v>0</v>
      </c>
      <c r="P479" s="68">
        <f t="shared" si="223"/>
        <v>5439.6</v>
      </c>
      <c r="Q479" s="68">
        <f t="shared" si="223"/>
        <v>0</v>
      </c>
    </row>
    <row r="480" spans="1:17" ht="25.5" customHeight="1">
      <c r="A480" s="70" t="s">
        <v>189</v>
      </c>
      <c r="B480" s="74" t="s">
        <v>132</v>
      </c>
      <c r="C480" s="74" t="s">
        <v>119</v>
      </c>
      <c r="D480" s="74" t="s">
        <v>59</v>
      </c>
      <c r="E480" s="74"/>
      <c r="F480" s="68">
        <f aca="true" t="shared" si="224" ref="F480:Q480">F481</f>
        <v>3368.9</v>
      </c>
      <c r="G480" s="68">
        <f t="shared" si="224"/>
        <v>0</v>
      </c>
      <c r="H480" s="68">
        <f t="shared" si="224"/>
        <v>3368.9</v>
      </c>
      <c r="I480" s="68">
        <f t="shared" si="224"/>
        <v>0</v>
      </c>
      <c r="J480" s="68">
        <f t="shared" si="224"/>
        <v>3821</v>
      </c>
      <c r="K480" s="68">
        <f t="shared" si="224"/>
        <v>0</v>
      </c>
      <c r="L480" s="68">
        <f t="shared" si="224"/>
        <v>3821</v>
      </c>
      <c r="M480" s="68">
        <f t="shared" si="224"/>
        <v>0</v>
      </c>
      <c r="N480" s="68">
        <f t="shared" si="224"/>
        <v>3879.6</v>
      </c>
      <c r="O480" s="68">
        <f t="shared" si="224"/>
        <v>0</v>
      </c>
      <c r="P480" s="68">
        <f t="shared" si="224"/>
        <v>3879.6</v>
      </c>
      <c r="Q480" s="68">
        <f t="shared" si="224"/>
        <v>0</v>
      </c>
    </row>
    <row r="481" spans="1:17" ht="18.75">
      <c r="A481" s="119" t="s">
        <v>188</v>
      </c>
      <c r="B481" s="74" t="s">
        <v>132</v>
      </c>
      <c r="C481" s="74" t="s">
        <v>119</v>
      </c>
      <c r="D481" s="74" t="s">
        <v>59</v>
      </c>
      <c r="E481" s="74" t="s">
        <v>187</v>
      </c>
      <c r="F481" s="68">
        <f>G481+H481+I481</f>
        <v>3368.9</v>
      </c>
      <c r="G481" s="68"/>
      <c r="H481" s="68">
        <v>3368.9</v>
      </c>
      <c r="I481" s="68"/>
      <c r="J481" s="68">
        <f>K481+L481+M481</f>
        <v>3821</v>
      </c>
      <c r="K481" s="68"/>
      <c r="L481" s="68">
        <v>3821</v>
      </c>
      <c r="M481" s="68"/>
      <c r="N481" s="68">
        <f>O481+P481+Q481</f>
        <v>3879.6</v>
      </c>
      <c r="O481" s="76"/>
      <c r="P481" s="68">
        <v>3879.6</v>
      </c>
      <c r="Q481" s="76"/>
    </row>
    <row r="482" spans="1:17" ht="85.5" customHeight="1">
      <c r="A482" s="82" t="s">
        <v>704</v>
      </c>
      <c r="B482" s="74" t="s">
        <v>132</v>
      </c>
      <c r="C482" s="74" t="s">
        <v>119</v>
      </c>
      <c r="D482" s="74" t="s">
        <v>692</v>
      </c>
      <c r="E482" s="74"/>
      <c r="F482" s="68">
        <f aca="true" t="shared" si="225" ref="F482:Q482">F483</f>
        <v>100</v>
      </c>
      <c r="G482" s="68">
        <f t="shared" si="225"/>
        <v>0</v>
      </c>
      <c r="H482" s="68">
        <f t="shared" si="225"/>
        <v>100</v>
      </c>
      <c r="I482" s="68">
        <f t="shared" si="225"/>
        <v>0</v>
      </c>
      <c r="J482" s="68">
        <f t="shared" si="225"/>
        <v>0</v>
      </c>
      <c r="K482" s="68">
        <f t="shared" si="225"/>
        <v>0</v>
      </c>
      <c r="L482" s="68">
        <f t="shared" si="225"/>
        <v>0</v>
      </c>
      <c r="M482" s="68">
        <f t="shared" si="225"/>
        <v>0</v>
      </c>
      <c r="N482" s="68">
        <f t="shared" si="225"/>
        <v>0</v>
      </c>
      <c r="O482" s="68">
        <f t="shared" si="225"/>
        <v>0</v>
      </c>
      <c r="P482" s="68">
        <f t="shared" si="225"/>
        <v>0</v>
      </c>
      <c r="Q482" s="68">
        <f t="shared" si="225"/>
        <v>0</v>
      </c>
    </row>
    <row r="483" spans="1:17" ht="18.75">
      <c r="A483" s="70" t="s">
        <v>188</v>
      </c>
      <c r="B483" s="74" t="s">
        <v>132</v>
      </c>
      <c r="C483" s="74" t="s">
        <v>119</v>
      </c>
      <c r="D483" s="74" t="s">
        <v>692</v>
      </c>
      <c r="E483" s="74" t="s">
        <v>187</v>
      </c>
      <c r="F483" s="68">
        <f>G483+H483+I483</f>
        <v>100</v>
      </c>
      <c r="G483" s="68"/>
      <c r="H483" s="68">
        <v>100</v>
      </c>
      <c r="I483" s="68"/>
      <c r="J483" s="68">
        <f>K483+L483+M483</f>
        <v>0</v>
      </c>
      <c r="K483" s="68"/>
      <c r="L483" s="68"/>
      <c r="M483" s="68"/>
      <c r="N483" s="68">
        <f>O483+P483+Q483</f>
        <v>0</v>
      </c>
      <c r="O483" s="76"/>
      <c r="P483" s="68"/>
      <c r="Q483" s="76"/>
    </row>
    <row r="484" spans="1:17" ht="57.75" customHeight="1">
      <c r="A484" s="70" t="s">
        <v>446</v>
      </c>
      <c r="B484" s="74" t="s">
        <v>132</v>
      </c>
      <c r="C484" s="74" t="s">
        <v>119</v>
      </c>
      <c r="D484" s="74" t="s">
        <v>451</v>
      </c>
      <c r="E484" s="74"/>
      <c r="F484" s="68">
        <f aca="true" t="shared" si="226" ref="F484:Q484">F485</f>
        <v>1560</v>
      </c>
      <c r="G484" s="68">
        <f t="shared" si="226"/>
        <v>0</v>
      </c>
      <c r="H484" s="68">
        <f t="shared" si="226"/>
        <v>1560</v>
      </c>
      <c r="I484" s="68">
        <f t="shared" si="226"/>
        <v>0</v>
      </c>
      <c r="J484" s="68">
        <f t="shared" si="226"/>
        <v>1560</v>
      </c>
      <c r="K484" s="68">
        <f t="shared" si="226"/>
        <v>0</v>
      </c>
      <c r="L484" s="68">
        <f t="shared" si="226"/>
        <v>1560</v>
      </c>
      <c r="M484" s="68">
        <f t="shared" si="226"/>
        <v>0</v>
      </c>
      <c r="N484" s="68">
        <f t="shared" si="226"/>
        <v>1560</v>
      </c>
      <c r="O484" s="68">
        <f t="shared" si="226"/>
        <v>0</v>
      </c>
      <c r="P484" s="68">
        <f t="shared" si="226"/>
        <v>1560</v>
      </c>
      <c r="Q484" s="68">
        <f t="shared" si="226"/>
        <v>0</v>
      </c>
    </row>
    <row r="485" spans="1:17" ht="18.75">
      <c r="A485" s="70" t="s">
        <v>188</v>
      </c>
      <c r="B485" s="74" t="s">
        <v>132</v>
      </c>
      <c r="C485" s="74" t="s">
        <v>119</v>
      </c>
      <c r="D485" s="74" t="s">
        <v>451</v>
      </c>
      <c r="E485" s="74" t="s">
        <v>187</v>
      </c>
      <c r="F485" s="68">
        <f>G485+H485+I485</f>
        <v>1560</v>
      </c>
      <c r="G485" s="68"/>
      <c r="H485" s="68">
        <v>1560</v>
      </c>
      <c r="I485" s="68"/>
      <c r="J485" s="68">
        <f>K485+L485+M485</f>
        <v>1560</v>
      </c>
      <c r="K485" s="68"/>
      <c r="L485" s="68">
        <v>1560</v>
      </c>
      <c r="M485" s="68"/>
      <c r="N485" s="68">
        <f>O485+P485+Q485</f>
        <v>1560</v>
      </c>
      <c r="O485" s="76"/>
      <c r="P485" s="68">
        <v>1560</v>
      </c>
      <c r="Q485" s="76"/>
    </row>
    <row r="486" spans="1:17" ht="20.25" customHeight="1">
      <c r="A486" s="85" t="s">
        <v>678</v>
      </c>
      <c r="B486" s="74" t="s">
        <v>132</v>
      </c>
      <c r="C486" s="74" t="s">
        <v>119</v>
      </c>
      <c r="D486" s="74" t="s">
        <v>679</v>
      </c>
      <c r="E486" s="74"/>
      <c r="F486" s="68">
        <f>F487</f>
        <v>6117.8</v>
      </c>
      <c r="G486" s="68">
        <f>G487</f>
        <v>5934.3</v>
      </c>
      <c r="H486" s="68">
        <f>H487</f>
        <v>183.5</v>
      </c>
      <c r="I486" s="68">
        <f>I487</f>
        <v>0</v>
      </c>
      <c r="J486" s="68"/>
      <c r="K486" s="68"/>
      <c r="L486" s="68"/>
      <c r="M486" s="68"/>
      <c r="N486" s="68"/>
      <c r="O486" s="76"/>
      <c r="P486" s="76"/>
      <c r="Q486" s="76"/>
    </row>
    <row r="487" spans="1:17" ht="18.75" customHeight="1">
      <c r="A487" s="70" t="s">
        <v>188</v>
      </c>
      <c r="B487" s="74" t="s">
        <v>132</v>
      </c>
      <c r="C487" s="74" t="s">
        <v>119</v>
      </c>
      <c r="D487" s="74" t="s">
        <v>679</v>
      </c>
      <c r="E487" s="74" t="s">
        <v>187</v>
      </c>
      <c r="F487" s="68">
        <f>G487+H487+I487</f>
        <v>6117.8</v>
      </c>
      <c r="G487" s="68">
        <v>5934.3</v>
      </c>
      <c r="H487" s="68">
        <v>183.5</v>
      </c>
      <c r="I487" s="68"/>
      <c r="J487" s="68"/>
      <c r="K487" s="68"/>
      <c r="L487" s="68"/>
      <c r="M487" s="68"/>
      <c r="N487" s="68"/>
      <c r="O487" s="76"/>
      <c r="P487" s="76"/>
      <c r="Q487" s="76"/>
    </row>
    <row r="488" spans="1:17" ht="46.5" customHeight="1">
      <c r="A488" s="70" t="s">
        <v>201</v>
      </c>
      <c r="B488" s="74" t="s">
        <v>132</v>
      </c>
      <c r="C488" s="74" t="s">
        <v>119</v>
      </c>
      <c r="D488" s="74" t="s">
        <v>264</v>
      </c>
      <c r="E488" s="74"/>
      <c r="F488" s="68">
        <f aca="true" t="shared" si="227" ref="F488:Q488">F489</f>
        <v>46052.2</v>
      </c>
      <c r="G488" s="68">
        <f t="shared" si="227"/>
        <v>34871.2</v>
      </c>
      <c r="H488" s="68">
        <f t="shared" si="227"/>
        <v>11181</v>
      </c>
      <c r="I488" s="68">
        <f t="shared" si="227"/>
        <v>0</v>
      </c>
      <c r="J488" s="68">
        <f t="shared" si="227"/>
        <v>8616.9</v>
      </c>
      <c r="K488" s="68">
        <f t="shared" si="227"/>
        <v>0</v>
      </c>
      <c r="L488" s="68">
        <f t="shared" si="227"/>
        <v>8616.9</v>
      </c>
      <c r="M488" s="68">
        <f t="shared" si="227"/>
        <v>0</v>
      </c>
      <c r="N488" s="68">
        <f t="shared" si="227"/>
        <v>8710.8</v>
      </c>
      <c r="O488" s="68">
        <f t="shared" si="227"/>
        <v>0</v>
      </c>
      <c r="P488" s="68">
        <f t="shared" si="227"/>
        <v>8710.8</v>
      </c>
      <c r="Q488" s="68">
        <f t="shared" si="227"/>
        <v>0</v>
      </c>
    </row>
    <row r="489" spans="1:17" ht="22.5" customHeight="1">
      <c r="A489" s="70" t="s">
        <v>60</v>
      </c>
      <c r="B489" s="74" t="s">
        <v>132</v>
      </c>
      <c r="C489" s="74" t="s">
        <v>119</v>
      </c>
      <c r="D489" s="74" t="s">
        <v>265</v>
      </c>
      <c r="E489" s="74"/>
      <c r="F489" s="68">
        <f aca="true" t="shared" si="228" ref="F489:Q489">F490+F494+F497+F492</f>
        <v>46052.2</v>
      </c>
      <c r="G489" s="68">
        <f t="shared" si="228"/>
        <v>34871.2</v>
      </c>
      <c r="H489" s="68">
        <f t="shared" si="228"/>
        <v>11181</v>
      </c>
      <c r="I489" s="68">
        <f t="shared" si="228"/>
        <v>0</v>
      </c>
      <c r="J489" s="68">
        <f t="shared" si="228"/>
        <v>8616.9</v>
      </c>
      <c r="K489" s="68">
        <f t="shared" si="228"/>
        <v>0</v>
      </c>
      <c r="L489" s="68">
        <f t="shared" si="228"/>
        <v>8616.9</v>
      </c>
      <c r="M489" s="68">
        <f t="shared" si="228"/>
        <v>0</v>
      </c>
      <c r="N489" s="68">
        <f t="shared" si="228"/>
        <v>8710.8</v>
      </c>
      <c r="O489" s="68">
        <f t="shared" si="228"/>
        <v>0</v>
      </c>
      <c r="P489" s="68">
        <f t="shared" si="228"/>
        <v>8710.8</v>
      </c>
      <c r="Q489" s="68">
        <f t="shared" si="228"/>
        <v>0</v>
      </c>
    </row>
    <row r="490" spans="1:17" ht="18.75">
      <c r="A490" s="70" t="s">
        <v>189</v>
      </c>
      <c r="B490" s="74" t="s">
        <v>132</v>
      </c>
      <c r="C490" s="74" t="s">
        <v>119</v>
      </c>
      <c r="D490" s="74" t="s">
        <v>266</v>
      </c>
      <c r="E490" s="74"/>
      <c r="F490" s="68">
        <f aca="true" t="shared" si="229" ref="F490:Q490">F491</f>
        <v>7402.5</v>
      </c>
      <c r="G490" s="68">
        <f t="shared" si="229"/>
        <v>0</v>
      </c>
      <c r="H490" s="68">
        <f t="shared" si="229"/>
        <v>7402.5</v>
      </c>
      <c r="I490" s="68">
        <f t="shared" si="229"/>
        <v>0</v>
      </c>
      <c r="J490" s="68">
        <f t="shared" si="229"/>
        <v>6216.9</v>
      </c>
      <c r="K490" s="68">
        <f t="shared" si="229"/>
        <v>0</v>
      </c>
      <c r="L490" s="68">
        <f t="shared" si="229"/>
        <v>6216.9</v>
      </c>
      <c r="M490" s="68">
        <f t="shared" si="229"/>
        <v>0</v>
      </c>
      <c r="N490" s="68">
        <f t="shared" si="229"/>
        <v>6310.8</v>
      </c>
      <c r="O490" s="68">
        <f t="shared" si="229"/>
        <v>0</v>
      </c>
      <c r="P490" s="68">
        <f t="shared" si="229"/>
        <v>6310.8</v>
      </c>
      <c r="Q490" s="68">
        <f t="shared" si="229"/>
        <v>0</v>
      </c>
    </row>
    <row r="491" spans="1:17" ht="26.25" customHeight="1">
      <c r="A491" s="70" t="s">
        <v>188</v>
      </c>
      <c r="B491" s="74" t="s">
        <v>132</v>
      </c>
      <c r="C491" s="74" t="s">
        <v>119</v>
      </c>
      <c r="D491" s="74" t="s">
        <v>266</v>
      </c>
      <c r="E491" s="74" t="s">
        <v>187</v>
      </c>
      <c r="F491" s="68">
        <f>G491+H491+I491</f>
        <v>7402.5</v>
      </c>
      <c r="G491" s="68"/>
      <c r="H491" s="68">
        <v>7402.5</v>
      </c>
      <c r="I491" s="68"/>
      <c r="J491" s="68">
        <f>K491+L491+M491</f>
        <v>6216.9</v>
      </c>
      <c r="K491" s="68"/>
      <c r="L491" s="68">
        <v>6216.9</v>
      </c>
      <c r="M491" s="68"/>
      <c r="N491" s="68">
        <f>O491+P491+Q491</f>
        <v>6310.8</v>
      </c>
      <c r="O491" s="76"/>
      <c r="P491" s="68">
        <v>6310.8</v>
      </c>
      <c r="Q491" s="76"/>
    </row>
    <row r="492" spans="1:17" ht="81" customHeight="1">
      <c r="A492" s="82" t="s">
        <v>704</v>
      </c>
      <c r="B492" s="74" t="s">
        <v>132</v>
      </c>
      <c r="C492" s="74" t="s">
        <v>119</v>
      </c>
      <c r="D492" s="74" t="s">
        <v>693</v>
      </c>
      <c r="E492" s="74"/>
      <c r="F492" s="68">
        <f aca="true" t="shared" si="230" ref="F492:Q492">F493</f>
        <v>300</v>
      </c>
      <c r="G492" s="68">
        <f t="shared" si="230"/>
        <v>0</v>
      </c>
      <c r="H492" s="68">
        <f t="shared" si="230"/>
        <v>300</v>
      </c>
      <c r="I492" s="68">
        <f t="shared" si="230"/>
        <v>0</v>
      </c>
      <c r="J492" s="68">
        <f t="shared" si="230"/>
        <v>0</v>
      </c>
      <c r="K492" s="68">
        <f t="shared" si="230"/>
        <v>0</v>
      </c>
      <c r="L492" s="68">
        <f t="shared" si="230"/>
        <v>0</v>
      </c>
      <c r="M492" s="68">
        <f t="shared" si="230"/>
        <v>0</v>
      </c>
      <c r="N492" s="68">
        <f t="shared" si="230"/>
        <v>0</v>
      </c>
      <c r="O492" s="68">
        <f t="shared" si="230"/>
        <v>0</v>
      </c>
      <c r="P492" s="68">
        <f t="shared" si="230"/>
        <v>0</v>
      </c>
      <c r="Q492" s="68">
        <f t="shared" si="230"/>
        <v>0</v>
      </c>
    </row>
    <row r="493" spans="1:17" ht="18.75">
      <c r="A493" s="70" t="s">
        <v>188</v>
      </c>
      <c r="B493" s="74" t="s">
        <v>132</v>
      </c>
      <c r="C493" s="74" t="s">
        <v>119</v>
      </c>
      <c r="D493" s="74" t="s">
        <v>693</v>
      </c>
      <c r="E493" s="74" t="s">
        <v>187</v>
      </c>
      <c r="F493" s="68">
        <f>G493+H493+I493</f>
        <v>300</v>
      </c>
      <c r="G493" s="68"/>
      <c r="H493" s="68">
        <v>300</v>
      </c>
      <c r="I493" s="68"/>
      <c r="J493" s="68">
        <f>K493+L493+M493</f>
        <v>0</v>
      </c>
      <c r="K493" s="68"/>
      <c r="L493" s="68"/>
      <c r="M493" s="68"/>
      <c r="N493" s="68">
        <f>O493+P493+Q493</f>
        <v>0</v>
      </c>
      <c r="O493" s="76"/>
      <c r="P493" s="68"/>
      <c r="Q493" s="76"/>
    </row>
    <row r="494" spans="1:17" ht="60" customHeight="1">
      <c r="A494" s="70" t="s">
        <v>446</v>
      </c>
      <c r="B494" s="74" t="s">
        <v>132</v>
      </c>
      <c r="C494" s="74" t="s">
        <v>119</v>
      </c>
      <c r="D494" s="74" t="s">
        <v>452</v>
      </c>
      <c r="E494" s="74"/>
      <c r="F494" s="68">
        <f aca="true" t="shared" si="231" ref="F494:Q494">F495</f>
        <v>2400</v>
      </c>
      <c r="G494" s="68">
        <f t="shared" si="231"/>
        <v>0</v>
      </c>
      <c r="H494" s="68">
        <f t="shared" si="231"/>
        <v>2400</v>
      </c>
      <c r="I494" s="68">
        <f t="shared" si="231"/>
        <v>0</v>
      </c>
      <c r="J494" s="68">
        <f t="shared" si="231"/>
        <v>2400</v>
      </c>
      <c r="K494" s="68">
        <f t="shared" si="231"/>
        <v>0</v>
      </c>
      <c r="L494" s="68">
        <f t="shared" si="231"/>
        <v>2400</v>
      </c>
      <c r="M494" s="68">
        <f t="shared" si="231"/>
        <v>0</v>
      </c>
      <c r="N494" s="68">
        <f t="shared" si="231"/>
        <v>2400</v>
      </c>
      <c r="O494" s="68">
        <f t="shared" si="231"/>
        <v>0</v>
      </c>
      <c r="P494" s="68">
        <f t="shared" si="231"/>
        <v>2400</v>
      </c>
      <c r="Q494" s="68">
        <f t="shared" si="231"/>
        <v>0</v>
      </c>
    </row>
    <row r="495" spans="1:17" ht="18.75">
      <c r="A495" s="70" t="s">
        <v>188</v>
      </c>
      <c r="B495" s="74" t="s">
        <v>132</v>
      </c>
      <c r="C495" s="74" t="s">
        <v>119</v>
      </c>
      <c r="D495" s="74" t="s">
        <v>452</v>
      </c>
      <c r="E495" s="74" t="s">
        <v>187</v>
      </c>
      <c r="F495" s="68">
        <f>G495+H495+I495</f>
        <v>2400</v>
      </c>
      <c r="G495" s="68"/>
      <c r="H495" s="68">
        <v>2400</v>
      </c>
      <c r="I495" s="68">
        <v>0</v>
      </c>
      <c r="J495" s="68">
        <f>K495+L495+M495</f>
        <v>2400</v>
      </c>
      <c r="K495" s="68"/>
      <c r="L495" s="68">
        <v>2400</v>
      </c>
      <c r="M495" s="68"/>
      <c r="N495" s="68">
        <f>O495+P495+Q495</f>
        <v>2400</v>
      </c>
      <c r="O495" s="76"/>
      <c r="P495" s="68">
        <v>2400</v>
      </c>
      <c r="Q495" s="76"/>
    </row>
    <row r="496" spans="1:17" ht="27.75" customHeight="1">
      <c r="A496" s="85" t="s">
        <v>678</v>
      </c>
      <c r="B496" s="74" t="s">
        <v>132</v>
      </c>
      <c r="C496" s="74" t="s">
        <v>119</v>
      </c>
      <c r="D496" s="74" t="s">
        <v>680</v>
      </c>
      <c r="E496" s="74"/>
      <c r="F496" s="68">
        <f>F497</f>
        <v>35949.7</v>
      </c>
      <c r="G496" s="68">
        <f aca="true" t="shared" si="232" ref="G496:Q496">G497</f>
        <v>34871.2</v>
      </c>
      <c r="H496" s="68">
        <f t="shared" si="232"/>
        <v>1078.5</v>
      </c>
      <c r="I496" s="68">
        <f t="shared" si="232"/>
        <v>0</v>
      </c>
      <c r="J496" s="68">
        <f t="shared" si="232"/>
        <v>0</v>
      </c>
      <c r="K496" s="68">
        <f t="shared" si="232"/>
        <v>0</v>
      </c>
      <c r="L496" s="68">
        <f t="shared" si="232"/>
        <v>0</v>
      </c>
      <c r="M496" s="68">
        <f t="shared" si="232"/>
        <v>0</v>
      </c>
      <c r="N496" s="68">
        <f t="shared" si="232"/>
        <v>0</v>
      </c>
      <c r="O496" s="68">
        <f t="shared" si="232"/>
        <v>0</v>
      </c>
      <c r="P496" s="68">
        <f t="shared" si="232"/>
        <v>0</v>
      </c>
      <c r="Q496" s="68">
        <f t="shared" si="232"/>
        <v>0</v>
      </c>
    </row>
    <row r="497" spans="1:17" ht="18.75">
      <c r="A497" s="70" t="s">
        <v>188</v>
      </c>
      <c r="B497" s="74" t="s">
        <v>132</v>
      </c>
      <c r="C497" s="74" t="s">
        <v>119</v>
      </c>
      <c r="D497" s="74" t="s">
        <v>680</v>
      </c>
      <c r="E497" s="74" t="s">
        <v>187</v>
      </c>
      <c r="F497" s="68">
        <f>G497+H497+I497</f>
        <v>35949.7</v>
      </c>
      <c r="G497" s="68">
        <v>34871.2</v>
      </c>
      <c r="H497" s="68">
        <v>1078.5</v>
      </c>
      <c r="I497" s="68"/>
      <c r="J497" s="68"/>
      <c r="K497" s="68"/>
      <c r="L497" s="68"/>
      <c r="M497" s="68"/>
      <c r="N497" s="68"/>
      <c r="O497" s="76"/>
      <c r="P497" s="68"/>
      <c r="Q497" s="76"/>
    </row>
    <row r="498" spans="1:17" ht="42.75" customHeight="1">
      <c r="A498" s="70" t="s">
        <v>190</v>
      </c>
      <c r="B498" s="74" t="s">
        <v>132</v>
      </c>
      <c r="C498" s="74" t="s">
        <v>119</v>
      </c>
      <c r="D498" s="74" t="s">
        <v>267</v>
      </c>
      <c r="E498" s="74"/>
      <c r="F498" s="68">
        <f aca="true" t="shared" si="233" ref="F498:Q498">F499</f>
        <v>16844.3</v>
      </c>
      <c r="G498" s="68">
        <f t="shared" si="233"/>
        <v>2037.2</v>
      </c>
      <c r="H498" s="68">
        <f t="shared" si="233"/>
        <v>14807.1</v>
      </c>
      <c r="I498" s="68">
        <f t="shared" si="233"/>
        <v>0</v>
      </c>
      <c r="J498" s="68">
        <f t="shared" si="233"/>
        <v>18027.2</v>
      </c>
      <c r="K498" s="68">
        <f t="shared" si="233"/>
        <v>2037.2</v>
      </c>
      <c r="L498" s="68">
        <f t="shared" si="233"/>
        <v>15990</v>
      </c>
      <c r="M498" s="68">
        <f t="shared" si="233"/>
        <v>0</v>
      </c>
      <c r="N498" s="68">
        <f t="shared" si="233"/>
        <v>18200.7</v>
      </c>
      <c r="O498" s="68">
        <f t="shared" si="233"/>
        <v>2037.2</v>
      </c>
      <c r="P498" s="68">
        <f t="shared" si="233"/>
        <v>16163.5</v>
      </c>
      <c r="Q498" s="68">
        <f t="shared" si="233"/>
        <v>0</v>
      </c>
    </row>
    <row r="499" spans="1:17" ht="22.5" customHeight="1">
      <c r="A499" s="70" t="s">
        <v>21</v>
      </c>
      <c r="B499" s="74" t="s">
        <v>132</v>
      </c>
      <c r="C499" s="74" t="s">
        <v>119</v>
      </c>
      <c r="D499" s="74" t="s">
        <v>268</v>
      </c>
      <c r="E499" s="74"/>
      <c r="F499" s="68">
        <f aca="true" t="shared" si="234" ref="F499:Q499">F500+F504+F506+F510+F508</f>
        <v>16844.3</v>
      </c>
      <c r="G499" s="68">
        <f t="shared" si="234"/>
        <v>2037.2</v>
      </c>
      <c r="H499" s="68">
        <f t="shared" si="234"/>
        <v>14807.1</v>
      </c>
      <c r="I499" s="68">
        <f t="shared" si="234"/>
        <v>0</v>
      </c>
      <c r="J499" s="68">
        <f t="shared" si="234"/>
        <v>18027.2</v>
      </c>
      <c r="K499" s="68">
        <f t="shared" si="234"/>
        <v>2037.2</v>
      </c>
      <c r="L499" s="68">
        <f t="shared" si="234"/>
        <v>15990</v>
      </c>
      <c r="M499" s="68">
        <f t="shared" si="234"/>
        <v>0</v>
      </c>
      <c r="N499" s="68">
        <f t="shared" si="234"/>
        <v>18200.7</v>
      </c>
      <c r="O499" s="68">
        <f t="shared" si="234"/>
        <v>2037.2</v>
      </c>
      <c r="P499" s="68">
        <f t="shared" si="234"/>
        <v>16163.5</v>
      </c>
      <c r="Q499" s="68">
        <f t="shared" si="234"/>
        <v>0</v>
      </c>
    </row>
    <row r="500" spans="1:17" ht="18.75">
      <c r="A500" s="70" t="s">
        <v>134</v>
      </c>
      <c r="B500" s="74" t="s">
        <v>132</v>
      </c>
      <c r="C500" s="74" t="s">
        <v>119</v>
      </c>
      <c r="D500" s="74" t="s">
        <v>269</v>
      </c>
      <c r="E500" s="74"/>
      <c r="F500" s="68">
        <f aca="true" t="shared" si="235" ref="F500:Q500">F501+F502+F503</f>
        <v>9832.2</v>
      </c>
      <c r="G500" s="68">
        <f t="shared" si="235"/>
        <v>0</v>
      </c>
      <c r="H500" s="68">
        <f t="shared" si="235"/>
        <v>9832.2</v>
      </c>
      <c r="I500" s="68">
        <f t="shared" si="235"/>
        <v>0</v>
      </c>
      <c r="J500" s="68">
        <f t="shared" si="235"/>
        <v>11015.1</v>
      </c>
      <c r="K500" s="68">
        <f t="shared" si="235"/>
        <v>0</v>
      </c>
      <c r="L500" s="68">
        <f t="shared" si="235"/>
        <v>11015.1</v>
      </c>
      <c r="M500" s="68">
        <f t="shared" si="235"/>
        <v>0</v>
      </c>
      <c r="N500" s="68">
        <f t="shared" si="235"/>
        <v>11188.6</v>
      </c>
      <c r="O500" s="68">
        <f t="shared" si="235"/>
        <v>0</v>
      </c>
      <c r="P500" s="68">
        <f t="shared" si="235"/>
        <v>11188.6</v>
      </c>
      <c r="Q500" s="68">
        <f t="shared" si="235"/>
        <v>0</v>
      </c>
    </row>
    <row r="501" spans="1:17" ht="24.75" customHeight="1">
      <c r="A501" s="70" t="s">
        <v>638</v>
      </c>
      <c r="B501" s="74" t="s">
        <v>132</v>
      </c>
      <c r="C501" s="74" t="s">
        <v>119</v>
      </c>
      <c r="D501" s="74" t="s">
        <v>269</v>
      </c>
      <c r="E501" s="74" t="s">
        <v>151</v>
      </c>
      <c r="F501" s="68">
        <f>G501+H501+I501</f>
        <v>7692</v>
      </c>
      <c r="G501" s="68"/>
      <c r="H501" s="68">
        <v>7692</v>
      </c>
      <c r="I501" s="68"/>
      <c r="J501" s="68">
        <f>K501+L501+M501</f>
        <v>9028.9</v>
      </c>
      <c r="K501" s="68"/>
      <c r="L501" s="68">
        <v>9028.9</v>
      </c>
      <c r="M501" s="68"/>
      <c r="N501" s="68">
        <f>O501+P501+Q501</f>
        <v>9202.4</v>
      </c>
      <c r="O501" s="76"/>
      <c r="P501" s="68">
        <v>9202.4</v>
      </c>
      <c r="Q501" s="76"/>
    </row>
    <row r="502" spans="1:17" ht="42.75" customHeight="1">
      <c r="A502" s="70" t="s">
        <v>92</v>
      </c>
      <c r="B502" s="74" t="s">
        <v>132</v>
      </c>
      <c r="C502" s="74" t="s">
        <v>119</v>
      </c>
      <c r="D502" s="74" t="s">
        <v>269</v>
      </c>
      <c r="E502" s="74" t="s">
        <v>176</v>
      </c>
      <c r="F502" s="68">
        <f>G502+H502+I502</f>
        <v>2115.2</v>
      </c>
      <c r="G502" s="68"/>
      <c r="H502" s="68">
        <v>2115.2</v>
      </c>
      <c r="I502" s="68"/>
      <c r="J502" s="68">
        <f>K502+L502+M502</f>
        <v>1961.2</v>
      </c>
      <c r="K502" s="68"/>
      <c r="L502" s="68">
        <v>1961.2</v>
      </c>
      <c r="M502" s="68"/>
      <c r="N502" s="68">
        <f>O502+P502+Q502</f>
        <v>1961.2</v>
      </c>
      <c r="O502" s="76"/>
      <c r="P502" s="68">
        <v>1961.2</v>
      </c>
      <c r="Q502" s="76"/>
    </row>
    <row r="503" spans="1:17" ht="24.75" customHeight="1">
      <c r="A503" s="70" t="s">
        <v>174</v>
      </c>
      <c r="B503" s="74" t="s">
        <v>132</v>
      </c>
      <c r="C503" s="74" t="s">
        <v>119</v>
      </c>
      <c r="D503" s="74" t="s">
        <v>269</v>
      </c>
      <c r="E503" s="74" t="s">
        <v>175</v>
      </c>
      <c r="F503" s="68">
        <f>G503+H503+I503</f>
        <v>25</v>
      </c>
      <c r="G503" s="68"/>
      <c r="H503" s="68">
        <v>25</v>
      </c>
      <c r="I503" s="68"/>
      <c r="J503" s="68">
        <f>K503+L503+M503</f>
        <v>25</v>
      </c>
      <c r="K503" s="68"/>
      <c r="L503" s="68">
        <v>25</v>
      </c>
      <c r="M503" s="68"/>
      <c r="N503" s="68">
        <f>O503+P503+Q503</f>
        <v>25</v>
      </c>
      <c r="O503" s="76"/>
      <c r="P503" s="68">
        <v>25</v>
      </c>
      <c r="Q503" s="76"/>
    </row>
    <row r="504" spans="1:17" ht="60.75" customHeight="1">
      <c r="A504" s="70" t="s">
        <v>446</v>
      </c>
      <c r="B504" s="74" t="s">
        <v>132</v>
      </c>
      <c r="C504" s="74" t="s">
        <v>119</v>
      </c>
      <c r="D504" s="74" t="s">
        <v>453</v>
      </c>
      <c r="E504" s="74"/>
      <c r="F504" s="68">
        <f aca="true" t="shared" si="236" ref="F504:Q504">F505</f>
        <v>4896.4</v>
      </c>
      <c r="G504" s="68">
        <f t="shared" si="236"/>
        <v>0</v>
      </c>
      <c r="H504" s="68">
        <f t="shared" si="236"/>
        <v>4896.4</v>
      </c>
      <c r="I504" s="68">
        <f t="shared" si="236"/>
        <v>0</v>
      </c>
      <c r="J504" s="68">
        <f t="shared" si="236"/>
        <v>4896.4</v>
      </c>
      <c r="K504" s="68">
        <f t="shared" si="236"/>
        <v>0</v>
      </c>
      <c r="L504" s="68">
        <f t="shared" si="236"/>
        <v>4896.4</v>
      </c>
      <c r="M504" s="68">
        <f t="shared" si="236"/>
        <v>0</v>
      </c>
      <c r="N504" s="68">
        <f t="shared" si="236"/>
        <v>4896.4</v>
      </c>
      <c r="O504" s="68">
        <f t="shared" si="236"/>
        <v>0</v>
      </c>
      <c r="P504" s="68">
        <f t="shared" si="236"/>
        <v>4896.4</v>
      </c>
      <c r="Q504" s="68">
        <f t="shared" si="236"/>
        <v>0</v>
      </c>
    </row>
    <row r="505" spans="1:17" ht="26.25" customHeight="1">
      <c r="A505" s="70" t="s">
        <v>638</v>
      </c>
      <c r="B505" s="74" t="s">
        <v>132</v>
      </c>
      <c r="C505" s="74" t="s">
        <v>119</v>
      </c>
      <c r="D505" s="74" t="s">
        <v>453</v>
      </c>
      <c r="E505" s="74" t="s">
        <v>151</v>
      </c>
      <c r="F505" s="68">
        <f>G505+H505+I505</f>
        <v>4896.4</v>
      </c>
      <c r="G505" s="68"/>
      <c r="H505" s="68">
        <v>4896.4</v>
      </c>
      <c r="I505" s="68"/>
      <c r="J505" s="68">
        <f>K505+L505+M505</f>
        <v>4896.4</v>
      </c>
      <c r="K505" s="68"/>
      <c r="L505" s="68">
        <v>4896.4</v>
      </c>
      <c r="M505" s="68"/>
      <c r="N505" s="68">
        <f>O505+P505+Q505</f>
        <v>4896.4</v>
      </c>
      <c r="O505" s="76"/>
      <c r="P505" s="68">
        <v>4896.4</v>
      </c>
      <c r="Q505" s="76"/>
    </row>
    <row r="506" spans="1:17" ht="78" customHeight="1">
      <c r="A506" s="132" t="s">
        <v>683</v>
      </c>
      <c r="B506" s="74" t="s">
        <v>132</v>
      </c>
      <c r="C506" s="74" t="s">
        <v>119</v>
      </c>
      <c r="D506" s="74" t="s">
        <v>685</v>
      </c>
      <c r="E506" s="74"/>
      <c r="F506" s="68">
        <f aca="true" t="shared" si="237" ref="F506:Q506">F507</f>
        <v>340</v>
      </c>
      <c r="G506" s="68">
        <f t="shared" si="237"/>
        <v>340</v>
      </c>
      <c r="H506" s="68">
        <f t="shared" si="237"/>
        <v>0</v>
      </c>
      <c r="I506" s="68">
        <f t="shared" si="237"/>
        <v>0</v>
      </c>
      <c r="J506" s="68">
        <f t="shared" si="237"/>
        <v>340</v>
      </c>
      <c r="K506" s="68">
        <f t="shared" si="237"/>
        <v>340</v>
      </c>
      <c r="L506" s="68">
        <f t="shared" si="237"/>
        <v>0</v>
      </c>
      <c r="M506" s="68">
        <f t="shared" si="237"/>
        <v>0</v>
      </c>
      <c r="N506" s="68">
        <f t="shared" si="237"/>
        <v>340</v>
      </c>
      <c r="O506" s="68">
        <f t="shared" si="237"/>
        <v>340</v>
      </c>
      <c r="P506" s="68">
        <f t="shared" si="237"/>
        <v>0</v>
      </c>
      <c r="Q506" s="68">
        <f t="shared" si="237"/>
        <v>0</v>
      </c>
    </row>
    <row r="507" spans="1:17" ht="46.5" customHeight="1">
      <c r="A507" s="70" t="s">
        <v>92</v>
      </c>
      <c r="B507" s="74" t="s">
        <v>132</v>
      </c>
      <c r="C507" s="74" t="s">
        <v>119</v>
      </c>
      <c r="D507" s="74" t="s">
        <v>685</v>
      </c>
      <c r="E507" s="74" t="s">
        <v>176</v>
      </c>
      <c r="F507" s="68">
        <f>G507+H507+I507</f>
        <v>340</v>
      </c>
      <c r="G507" s="68">
        <v>340</v>
      </c>
      <c r="H507" s="68"/>
      <c r="I507" s="68"/>
      <c r="J507" s="68">
        <f>K507+L507+M507</f>
        <v>340</v>
      </c>
      <c r="K507" s="68">
        <v>340</v>
      </c>
      <c r="L507" s="68"/>
      <c r="M507" s="68"/>
      <c r="N507" s="68">
        <f>+Q507+P507+O507</f>
        <v>340</v>
      </c>
      <c r="O507" s="90">
        <v>340</v>
      </c>
      <c r="P507" s="88"/>
      <c r="Q507" s="88"/>
    </row>
    <row r="508" spans="1:17" ht="57.75" customHeight="1">
      <c r="A508" s="85" t="s">
        <v>684</v>
      </c>
      <c r="B508" s="74" t="s">
        <v>132</v>
      </c>
      <c r="C508" s="74" t="s">
        <v>119</v>
      </c>
      <c r="D508" s="74" t="s">
        <v>682</v>
      </c>
      <c r="E508" s="74"/>
      <c r="F508" s="68">
        <f aca="true" t="shared" si="238" ref="F508:Q508">F509</f>
        <v>360.8</v>
      </c>
      <c r="G508" s="68">
        <f t="shared" si="238"/>
        <v>324.7</v>
      </c>
      <c r="H508" s="68">
        <f t="shared" si="238"/>
        <v>36.1</v>
      </c>
      <c r="I508" s="68">
        <f t="shared" si="238"/>
        <v>0</v>
      </c>
      <c r="J508" s="68">
        <f t="shared" si="238"/>
        <v>360.8</v>
      </c>
      <c r="K508" s="68">
        <f t="shared" si="238"/>
        <v>324.7</v>
      </c>
      <c r="L508" s="68">
        <f t="shared" si="238"/>
        <v>36.1</v>
      </c>
      <c r="M508" s="68">
        <f t="shared" si="238"/>
        <v>0</v>
      </c>
      <c r="N508" s="68">
        <f t="shared" si="238"/>
        <v>360.8</v>
      </c>
      <c r="O508" s="68">
        <f t="shared" si="238"/>
        <v>324.7</v>
      </c>
      <c r="P508" s="68">
        <f t="shared" si="238"/>
        <v>36.1</v>
      </c>
      <c r="Q508" s="68">
        <f t="shared" si="238"/>
        <v>0</v>
      </c>
    </row>
    <row r="509" spans="1:17" ht="42" customHeight="1">
      <c r="A509" s="70" t="s">
        <v>92</v>
      </c>
      <c r="B509" s="74" t="s">
        <v>132</v>
      </c>
      <c r="C509" s="74" t="s">
        <v>119</v>
      </c>
      <c r="D509" s="74" t="s">
        <v>682</v>
      </c>
      <c r="E509" s="74" t="s">
        <v>176</v>
      </c>
      <c r="F509" s="68">
        <f>G509+H509+I509</f>
        <v>360.8</v>
      </c>
      <c r="G509" s="68">
        <v>324.7</v>
      </c>
      <c r="H509" s="68">
        <v>36.1</v>
      </c>
      <c r="I509" s="68"/>
      <c r="J509" s="68">
        <f>K509+L509+M509</f>
        <v>360.8</v>
      </c>
      <c r="K509" s="68">
        <v>324.7</v>
      </c>
      <c r="L509" s="68">
        <v>36.1</v>
      </c>
      <c r="M509" s="68"/>
      <c r="N509" s="68">
        <f>O509+P509+Q509</f>
        <v>360.8</v>
      </c>
      <c r="O509" s="68">
        <v>324.7</v>
      </c>
      <c r="P509" s="68">
        <v>36.1</v>
      </c>
      <c r="Q509" s="68"/>
    </row>
    <row r="510" spans="1:17" ht="41.25" customHeight="1">
      <c r="A510" s="70" t="s">
        <v>495</v>
      </c>
      <c r="B510" s="74" t="s">
        <v>132</v>
      </c>
      <c r="C510" s="74" t="s">
        <v>119</v>
      </c>
      <c r="D510" s="74" t="s">
        <v>505</v>
      </c>
      <c r="E510" s="74"/>
      <c r="F510" s="68">
        <f aca="true" t="shared" si="239" ref="F510:Q510">F511</f>
        <v>1414.9</v>
      </c>
      <c r="G510" s="68">
        <f t="shared" si="239"/>
        <v>1372.5</v>
      </c>
      <c r="H510" s="68">
        <f t="shared" si="239"/>
        <v>42.4</v>
      </c>
      <c r="I510" s="68">
        <f t="shared" si="239"/>
        <v>0</v>
      </c>
      <c r="J510" s="68">
        <f t="shared" si="239"/>
        <v>1414.9</v>
      </c>
      <c r="K510" s="68">
        <f t="shared" si="239"/>
        <v>1372.5</v>
      </c>
      <c r="L510" s="68">
        <f t="shared" si="239"/>
        <v>42.4</v>
      </c>
      <c r="M510" s="68">
        <f t="shared" si="239"/>
        <v>0</v>
      </c>
      <c r="N510" s="68">
        <f t="shared" si="239"/>
        <v>1414.9</v>
      </c>
      <c r="O510" s="68">
        <f t="shared" si="239"/>
        <v>1372.5</v>
      </c>
      <c r="P510" s="68">
        <f t="shared" si="239"/>
        <v>42.4</v>
      </c>
      <c r="Q510" s="68">
        <f t="shared" si="239"/>
        <v>0</v>
      </c>
    </row>
    <row r="511" spans="1:17" ht="37.5" customHeight="1">
      <c r="A511" s="70" t="s">
        <v>92</v>
      </c>
      <c r="B511" s="74" t="s">
        <v>132</v>
      </c>
      <c r="C511" s="74" t="s">
        <v>119</v>
      </c>
      <c r="D511" s="74" t="s">
        <v>506</v>
      </c>
      <c r="E511" s="74" t="s">
        <v>176</v>
      </c>
      <c r="F511" s="68">
        <f>G511+H511+I511</f>
        <v>1414.9</v>
      </c>
      <c r="G511" s="68">
        <v>1372.5</v>
      </c>
      <c r="H511" s="68">
        <v>42.4</v>
      </c>
      <c r="I511" s="68"/>
      <c r="J511" s="68">
        <f>K511+L511+M511</f>
        <v>1414.9</v>
      </c>
      <c r="K511" s="92">
        <v>1372.5</v>
      </c>
      <c r="L511" s="68">
        <v>42.4</v>
      </c>
      <c r="M511" s="68"/>
      <c r="N511" s="68">
        <f>O511+P511+Q511</f>
        <v>1414.9</v>
      </c>
      <c r="O511" s="87">
        <v>1372.5</v>
      </c>
      <c r="P511" s="87">
        <v>42.4</v>
      </c>
      <c r="Q511" s="92"/>
    </row>
    <row r="512" spans="1:17" ht="45" customHeight="1">
      <c r="A512" s="70" t="s">
        <v>409</v>
      </c>
      <c r="B512" s="74" t="s">
        <v>132</v>
      </c>
      <c r="C512" s="74" t="s">
        <v>119</v>
      </c>
      <c r="D512" s="74" t="s">
        <v>270</v>
      </c>
      <c r="E512" s="74"/>
      <c r="F512" s="68">
        <f aca="true" t="shared" si="240" ref="F512:Q512">F513</f>
        <v>6631.4</v>
      </c>
      <c r="G512" s="68">
        <f t="shared" si="240"/>
        <v>2869.9</v>
      </c>
      <c r="H512" s="68">
        <f t="shared" si="240"/>
        <v>3761.5</v>
      </c>
      <c r="I512" s="68">
        <f t="shared" si="240"/>
        <v>0</v>
      </c>
      <c r="J512" s="68">
        <f t="shared" si="240"/>
        <v>4009.6</v>
      </c>
      <c r="K512" s="68">
        <f t="shared" si="240"/>
        <v>0</v>
      </c>
      <c r="L512" s="68">
        <f t="shared" si="240"/>
        <v>4009.6</v>
      </c>
      <c r="M512" s="68">
        <f t="shared" si="240"/>
        <v>0</v>
      </c>
      <c r="N512" s="68">
        <f t="shared" si="240"/>
        <v>4053</v>
      </c>
      <c r="O512" s="68">
        <f t="shared" si="240"/>
        <v>0</v>
      </c>
      <c r="P512" s="68">
        <f t="shared" si="240"/>
        <v>4053</v>
      </c>
      <c r="Q512" s="68">
        <f t="shared" si="240"/>
        <v>0</v>
      </c>
    </row>
    <row r="513" spans="1:17" ht="41.25" customHeight="1">
      <c r="A513" s="70" t="s">
        <v>370</v>
      </c>
      <c r="B513" s="74" t="s">
        <v>132</v>
      </c>
      <c r="C513" s="74" t="s">
        <v>119</v>
      </c>
      <c r="D513" s="74" t="s">
        <v>271</v>
      </c>
      <c r="E513" s="74"/>
      <c r="F513" s="68">
        <f>F514+F516+F518</f>
        <v>6631.4</v>
      </c>
      <c r="G513" s="68">
        <f aca="true" t="shared" si="241" ref="G513:Q513">G514+G516+G518</f>
        <v>2869.9</v>
      </c>
      <c r="H513" s="68">
        <f t="shared" si="241"/>
        <v>3761.5</v>
      </c>
      <c r="I513" s="68">
        <f t="shared" si="241"/>
        <v>0</v>
      </c>
      <c r="J513" s="68">
        <f t="shared" si="241"/>
        <v>4009.6</v>
      </c>
      <c r="K513" s="68">
        <f t="shared" si="241"/>
        <v>0</v>
      </c>
      <c r="L513" s="68">
        <f t="shared" si="241"/>
        <v>4009.6</v>
      </c>
      <c r="M513" s="68">
        <f t="shared" si="241"/>
        <v>0</v>
      </c>
      <c r="N513" s="68">
        <f t="shared" si="241"/>
        <v>4053</v>
      </c>
      <c r="O513" s="68">
        <f t="shared" si="241"/>
        <v>0</v>
      </c>
      <c r="P513" s="68">
        <f t="shared" si="241"/>
        <v>4053</v>
      </c>
      <c r="Q513" s="68">
        <f t="shared" si="241"/>
        <v>0</v>
      </c>
    </row>
    <row r="514" spans="1:17" ht="21.75" customHeight="1">
      <c r="A514" s="70" t="s">
        <v>369</v>
      </c>
      <c r="B514" s="74" t="s">
        <v>132</v>
      </c>
      <c r="C514" s="74" t="s">
        <v>119</v>
      </c>
      <c r="D514" s="74" t="s">
        <v>368</v>
      </c>
      <c r="E514" s="74"/>
      <c r="F514" s="68">
        <f aca="true" t="shared" si="242" ref="F514:Q514">F515</f>
        <v>2672.7</v>
      </c>
      <c r="G514" s="68">
        <f t="shared" si="242"/>
        <v>0</v>
      </c>
      <c r="H514" s="68">
        <f t="shared" si="242"/>
        <v>2672.7</v>
      </c>
      <c r="I514" s="68">
        <f t="shared" si="242"/>
        <v>0</v>
      </c>
      <c r="J514" s="68">
        <f t="shared" si="242"/>
        <v>3009.6</v>
      </c>
      <c r="K514" s="68">
        <f t="shared" si="242"/>
        <v>0</v>
      </c>
      <c r="L514" s="68">
        <f t="shared" si="242"/>
        <v>3009.6</v>
      </c>
      <c r="M514" s="68">
        <f t="shared" si="242"/>
        <v>0</v>
      </c>
      <c r="N514" s="68">
        <f t="shared" si="242"/>
        <v>3053</v>
      </c>
      <c r="O514" s="68">
        <f t="shared" si="242"/>
        <v>0</v>
      </c>
      <c r="P514" s="68">
        <f t="shared" si="242"/>
        <v>3053</v>
      </c>
      <c r="Q514" s="68">
        <f t="shared" si="242"/>
        <v>0</v>
      </c>
    </row>
    <row r="515" spans="1:17" ht="18.75">
      <c r="A515" s="70" t="s">
        <v>188</v>
      </c>
      <c r="B515" s="74" t="s">
        <v>132</v>
      </c>
      <c r="C515" s="74" t="s">
        <v>119</v>
      </c>
      <c r="D515" s="74" t="s">
        <v>368</v>
      </c>
      <c r="E515" s="74" t="s">
        <v>187</v>
      </c>
      <c r="F515" s="68">
        <f>G515+H515+I515</f>
        <v>2672.7</v>
      </c>
      <c r="G515" s="68"/>
      <c r="H515" s="68">
        <v>2672.7</v>
      </c>
      <c r="I515" s="68"/>
      <c r="J515" s="68">
        <f>K515+L515+M515</f>
        <v>3009.6</v>
      </c>
      <c r="K515" s="68"/>
      <c r="L515" s="68">
        <v>3009.6</v>
      </c>
      <c r="M515" s="68"/>
      <c r="N515" s="68">
        <f>O515+P515+Q515</f>
        <v>3053</v>
      </c>
      <c r="O515" s="76"/>
      <c r="P515" s="68">
        <v>3053</v>
      </c>
      <c r="Q515" s="76"/>
    </row>
    <row r="516" spans="1:17" ht="59.25" customHeight="1">
      <c r="A516" s="70" t="s">
        <v>446</v>
      </c>
      <c r="B516" s="74" t="s">
        <v>132</v>
      </c>
      <c r="C516" s="74" t="s">
        <v>119</v>
      </c>
      <c r="D516" s="74" t="s">
        <v>454</v>
      </c>
      <c r="E516" s="74"/>
      <c r="F516" s="68">
        <f aca="true" t="shared" si="243" ref="F516:Q516">F517</f>
        <v>1000</v>
      </c>
      <c r="G516" s="68">
        <f t="shared" si="243"/>
        <v>0</v>
      </c>
      <c r="H516" s="68">
        <f t="shared" si="243"/>
        <v>1000</v>
      </c>
      <c r="I516" s="68">
        <f t="shared" si="243"/>
        <v>0</v>
      </c>
      <c r="J516" s="68">
        <f t="shared" si="243"/>
        <v>1000</v>
      </c>
      <c r="K516" s="68">
        <f t="shared" si="243"/>
        <v>0</v>
      </c>
      <c r="L516" s="68">
        <f t="shared" si="243"/>
        <v>1000</v>
      </c>
      <c r="M516" s="68">
        <f t="shared" si="243"/>
        <v>0</v>
      </c>
      <c r="N516" s="68">
        <f t="shared" si="243"/>
        <v>1000</v>
      </c>
      <c r="O516" s="68">
        <f t="shared" si="243"/>
        <v>0</v>
      </c>
      <c r="P516" s="68">
        <f t="shared" si="243"/>
        <v>1000</v>
      </c>
      <c r="Q516" s="68">
        <f t="shared" si="243"/>
        <v>0</v>
      </c>
    </row>
    <row r="517" spans="1:17" ht="18.75">
      <c r="A517" s="70" t="s">
        <v>188</v>
      </c>
      <c r="B517" s="74" t="s">
        <v>132</v>
      </c>
      <c r="C517" s="74" t="s">
        <v>119</v>
      </c>
      <c r="D517" s="74" t="s">
        <v>454</v>
      </c>
      <c r="E517" s="74" t="s">
        <v>187</v>
      </c>
      <c r="F517" s="68">
        <f>G517+H517+I517</f>
        <v>1000</v>
      </c>
      <c r="G517" s="68"/>
      <c r="H517" s="68">
        <v>1000</v>
      </c>
      <c r="I517" s="68"/>
      <c r="J517" s="68">
        <f>K517+L517+M517</f>
        <v>1000</v>
      </c>
      <c r="K517" s="68"/>
      <c r="L517" s="68">
        <v>1000</v>
      </c>
      <c r="M517" s="68"/>
      <c r="N517" s="68">
        <f>O517+P517+Q517</f>
        <v>1000</v>
      </c>
      <c r="O517" s="76"/>
      <c r="P517" s="68">
        <v>1000</v>
      </c>
      <c r="Q517" s="76"/>
    </row>
    <row r="518" spans="1:17" ht="30" customHeight="1">
      <c r="A518" s="85" t="s">
        <v>678</v>
      </c>
      <c r="B518" s="74" t="s">
        <v>132</v>
      </c>
      <c r="C518" s="74" t="s">
        <v>119</v>
      </c>
      <c r="D518" s="74" t="s">
        <v>681</v>
      </c>
      <c r="E518" s="74"/>
      <c r="F518" s="68">
        <f>F519</f>
        <v>2958.7000000000003</v>
      </c>
      <c r="G518" s="68">
        <f>G519</f>
        <v>2869.9</v>
      </c>
      <c r="H518" s="68">
        <f>H519</f>
        <v>88.8</v>
      </c>
      <c r="I518" s="68">
        <f>I519</f>
        <v>0</v>
      </c>
      <c r="J518" s="68"/>
      <c r="K518" s="68"/>
      <c r="L518" s="68"/>
      <c r="M518" s="68"/>
      <c r="N518" s="68"/>
      <c r="O518" s="76"/>
      <c r="P518" s="68"/>
      <c r="Q518" s="76"/>
    </row>
    <row r="519" spans="1:17" ht="18.75">
      <c r="A519" s="70" t="s">
        <v>188</v>
      </c>
      <c r="B519" s="74" t="s">
        <v>132</v>
      </c>
      <c r="C519" s="74" t="s">
        <v>119</v>
      </c>
      <c r="D519" s="74" t="s">
        <v>681</v>
      </c>
      <c r="E519" s="74" t="s">
        <v>187</v>
      </c>
      <c r="F519" s="68">
        <f>G519+H519+I519</f>
        <v>2958.7000000000003</v>
      </c>
      <c r="G519" s="68">
        <v>2869.9</v>
      </c>
      <c r="H519" s="68">
        <v>88.8</v>
      </c>
      <c r="I519" s="68"/>
      <c r="J519" s="68"/>
      <c r="K519" s="68"/>
      <c r="L519" s="68"/>
      <c r="M519" s="68"/>
      <c r="N519" s="68"/>
      <c r="O519" s="76"/>
      <c r="P519" s="68"/>
      <c r="Q519" s="76"/>
    </row>
    <row r="520" spans="1:17" ht="27" customHeight="1">
      <c r="A520" s="69" t="s">
        <v>160</v>
      </c>
      <c r="B520" s="75" t="s">
        <v>132</v>
      </c>
      <c r="C520" s="75" t="s">
        <v>120</v>
      </c>
      <c r="D520" s="75"/>
      <c r="E520" s="75"/>
      <c r="F520" s="71">
        <f>F521+F534</f>
        <v>4725.1</v>
      </c>
      <c r="G520" s="71">
        <f aca="true" t="shared" si="244" ref="G520:Q520">G521+G534</f>
        <v>0</v>
      </c>
      <c r="H520" s="71">
        <f t="shared" si="244"/>
        <v>4725.1</v>
      </c>
      <c r="I520" s="71">
        <f t="shared" si="244"/>
        <v>0</v>
      </c>
      <c r="J520" s="71">
        <f t="shared" si="244"/>
        <v>4978.2</v>
      </c>
      <c r="K520" s="71">
        <f t="shared" si="244"/>
        <v>0</v>
      </c>
      <c r="L520" s="71">
        <f t="shared" si="244"/>
        <v>4978.2</v>
      </c>
      <c r="M520" s="71">
        <f t="shared" si="244"/>
        <v>0</v>
      </c>
      <c r="N520" s="71">
        <f t="shared" si="244"/>
        <v>5040.2</v>
      </c>
      <c r="O520" s="68">
        <f t="shared" si="244"/>
        <v>0</v>
      </c>
      <c r="P520" s="68">
        <f t="shared" si="244"/>
        <v>5040.2</v>
      </c>
      <c r="Q520" s="68">
        <f t="shared" si="244"/>
        <v>0</v>
      </c>
    </row>
    <row r="521" spans="1:17" ht="42.75" customHeight="1">
      <c r="A521" s="70" t="s">
        <v>604</v>
      </c>
      <c r="B521" s="74" t="s">
        <v>132</v>
      </c>
      <c r="C521" s="74" t="s">
        <v>120</v>
      </c>
      <c r="D521" s="74" t="s">
        <v>260</v>
      </c>
      <c r="E521" s="74"/>
      <c r="F521" s="68">
        <f>F522</f>
        <v>4705.1</v>
      </c>
      <c r="G521" s="68">
        <f aca="true" t="shared" si="245" ref="G521:Q521">G522</f>
        <v>0</v>
      </c>
      <c r="H521" s="68">
        <f t="shared" si="245"/>
        <v>4705.1</v>
      </c>
      <c r="I521" s="68">
        <f t="shared" si="245"/>
        <v>0</v>
      </c>
      <c r="J521" s="68">
        <f t="shared" si="245"/>
        <v>4958.2</v>
      </c>
      <c r="K521" s="68">
        <f t="shared" si="245"/>
        <v>0</v>
      </c>
      <c r="L521" s="68">
        <f t="shared" si="245"/>
        <v>4958.2</v>
      </c>
      <c r="M521" s="68">
        <f t="shared" si="245"/>
        <v>0</v>
      </c>
      <c r="N521" s="68">
        <f t="shared" si="245"/>
        <v>5020.2</v>
      </c>
      <c r="O521" s="68">
        <f t="shared" si="245"/>
        <v>0</v>
      </c>
      <c r="P521" s="68">
        <f t="shared" si="245"/>
        <v>5020.2</v>
      </c>
      <c r="Q521" s="68">
        <f t="shared" si="245"/>
        <v>0</v>
      </c>
    </row>
    <row r="522" spans="1:17" ht="37.5">
      <c r="A522" s="70" t="s">
        <v>221</v>
      </c>
      <c r="B522" s="74" t="s">
        <v>132</v>
      </c>
      <c r="C522" s="74" t="s">
        <v>120</v>
      </c>
      <c r="D522" s="74" t="s">
        <v>365</v>
      </c>
      <c r="E522" s="74"/>
      <c r="F522" s="68">
        <f>F523+F529</f>
        <v>4705.1</v>
      </c>
      <c r="G522" s="68">
        <f aca="true" t="shared" si="246" ref="G522:Q522">G523+G529</f>
        <v>0</v>
      </c>
      <c r="H522" s="68">
        <f t="shared" si="246"/>
        <v>4705.1</v>
      </c>
      <c r="I522" s="68">
        <f t="shared" si="246"/>
        <v>0</v>
      </c>
      <c r="J522" s="68">
        <f t="shared" si="246"/>
        <v>4958.2</v>
      </c>
      <c r="K522" s="68">
        <f t="shared" si="246"/>
        <v>0</v>
      </c>
      <c r="L522" s="68">
        <f t="shared" si="246"/>
        <v>4958.2</v>
      </c>
      <c r="M522" s="68">
        <f t="shared" si="246"/>
        <v>0</v>
      </c>
      <c r="N522" s="68">
        <f t="shared" si="246"/>
        <v>5020.2</v>
      </c>
      <c r="O522" s="68">
        <f t="shared" si="246"/>
        <v>0</v>
      </c>
      <c r="P522" s="68">
        <f t="shared" si="246"/>
        <v>5020.2</v>
      </c>
      <c r="Q522" s="68">
        <f t="shared" si="246"/>
        <v>0</v>
      </c>
    </row>
    <row r="523" spans="1:17" ht="65.25" customHeight="1">
      <c r="A523" s="70" t="s">
        <v>332</v>
      </c>
      <c r="B523" s="74" t="s">
        <v>132</v>
      </c>
      <c r="C523" s="74" t="s">
        <v>120</v>
      </c>
      <c r="D523" s="74" t="s">
        <v>366</v>
      </c>
      <c r="E523" s="74"/>
      <c r="F523" s="68">
        <f>F524+F527</f>
        <v>1250.3000000000002</v>
      </c>
      <c r="G523" s="68">
        <f aca="true" t="shared" si="247" ref="G523:Q523">G524+G527</f>
        <v>0</v>
      </c>
      <c r="H523" s="68">
        <f t="shared" si="247"/>
        <v>1250.3000000000002</v>
      </c>
      <c r="I523" s="68">
        <f t="shared" si="247"/>
        <v>0</v>
      </c>
      <c r="J523" s="68">
        <f t="shared" si="247"/>
        <v>1274.2</v>
      </c>
      <c r="K523" s="68">
        <f t="shared" si="247"/>
        <v>0</v>
      </c>
      <c r="L523" s="68">
        <f t="shared" si="247"/>
        <v>1274.2</v>
      </c>
      <c r="M523" s="68">
        <f t="shared" si="247"/>
        <v>0</v>
      </c>
      <c r="N523" s="68">
        <f t="shared" si="247"/>
        <v>1286.2</v>
      </c>
      <c r="O523" s="68">
        <f t="shared" si="247"/>
        <v>0</v>
      </c>
      <c r="P523" s="68">
        <f t="shared" si="247"/>
        <v>1286.2</v>
      </c>
      <c r="Q523" s="68">
        <f t="shared" si="247"/>
        <v>0</v>
      </c>
    </row>
    <row r="524" spans="1:17" ht="24" customHeight="1">
      <c r="A524" s="70" t="s">
        <v>186</v>
      </c>
      <c r="B524" s="74" t="s">
        <v>132</v>
      </c>
      <c r="C524" s="74" t="s">
        <v>120</v>
      </c>
      <c r="D524" s="74" t="s">
        <v>367</v>
      </c>
      <c r="E524" s="74"/>
      <c r="F524" s="68">
        <f>F525+F526</f>
        <v>929.4000000000001</v>
      </c>
      <c r="G524" s="68">
        <f aca="true" t="shared" si="248" ref="G524:Q524">G525+G526</f>
        <v>0</v>
      </c>
      <c r="H524" s="68">
        <f t="shared" si="248"/>
        <v>929.4000000000001</v>
      </c>
      <c r="I524" s="68">
        <f t="shared" si="248"/>
        <v>0</v>
      </c>
      <c r="J524" s="68">
        <f t="shared" si="248"/>
        <v>953.3000000000001</v>
      </c>
      <c r="K524" s="68">
        <f t="shared" si="248"/>
        <v>0</v>
      </c>
      <c r="L524" s="68">
        <f t="shared" si="248"/>
        <v>953.3000000000001</v>
      </c>
      <c r="M524" s="68">
        <f t="shared" si="248"/>
        <v>0</v>
      </c>
      <c r="N524" s="68">
        <f t="shared" si="248"/>
        <v>965.3000000000001</v>
      </c>
      <c r="O524" s="68">
        <f t="shared" si="248"/>
        <v>0</v>
      </c>
      <c r="P524" s="68">
        <f t="shared" si="248"/>
        <v>965.3000000000001</v>
      </c>
      <c r="Q524" s="68">
        <f t="shared" si="248"/>
        <v>0</v>
      </c>
    </row>
    <row r="525" spans="1:17" ht="42" customHeight="1">
      <c r="A525" s="70" t="s">
        <v>172</v>
      </c>
      <c r="B525" s="74" t="s">
        <v>132</v>
      </c>
      <c r="C525" s="74" t="s">
        <v>120</v>
      </c>
      <c r="D525" s="74" t="s">
        <v>367</v>
      </c>
      <c r="E525" s="74" t="s">
        <v>173</v>
      </c>
      <c r="F525" s="68">
        <f>G525+H525+I525</f>
        <v>853.7</v>
      </c>
      <c r="G525" s="68"/>
      <c r="H525" s="68">
        <v>853.7</v>
      </c>
      <c r="I525" s="68"/>
      <c r="J525" s="68">
        <f>K525+L525+M525</f>
        <v>877.6</v>
      </c>
      <c r="K525" s="68"/>
      <c r="L525" s="68">
        <v>877.6</v>
      </c>
      <c r="M525" s="68"/>
      <c r="N525" s="68">
        <f>O525+P525+Q525</f>
        <v>889.6</v>
      </c>
      <c r="O525" s="76"/>
      <c r="P525" s="68">
        <v>889.6</v>
      </c>
      <c r="Q525" s="76"/>
    </row>
    <row r="526" spans="1:17" ht="42.75" customHeight="1">
      <c r="A526" s="70" t="s">
        <v>92</v>
      </c>
      <c r="B526" s="74" t="s">
        <v>132</v>
      </c>
      <c r="C526" s="74" t="s">
        <v>120</v>
      </c>
      <c r="D526" s="74" t="s">
        <v>367</v>
      </c>
      <c r="E526" s="74" t="s">
        <v>176</v>
      </c>
      <c r="F526" s="68">
        <f>G526+H526+I526</f>
        <v>75.7</v>
      </c>
      <c r="G526" s="68"/>
      <c r="H526" s="68">
        <v>75.7</v>
      </c>
      <c r="I526" s="68"/>
      <c r="J526" s="68">
        <f>K526+L526+M526</f>
        <v>75.7</v>
      </c>
      <c r="K526" s="68"/>
      <c r="L526" s="68">
        <v>75.7</v>
      </c>
      <c r="M526" s="68"/>
      <c r="N526" s="68">
        <f>O526+P526+Q526</f>
        <v>75.7</v>
      </c>
      <c r="O526" s="76"/>
      <c r="P526" s="68">
        <v>75.7</v>
      </c>
      <c r="Q526" s="76"/>
    </row>
    <row r="527" spans="1:17" ht="59.25" customHeight="1">
      <c r="A527" s="70" t="s">
        <v>446</v>
      </c>
      <c r="B527" s="74" t="s">
        <v>132</v>
      </c>
      <c r="C527" s="74" t="s">
        <v>120</v>
      </c>
      <c r="D527" s="74" t="s">
        <v>458</v>
      </c>
      <c r="E527" s="74"/>
      <c r="F527" s="68">
        <f aca="true" t="shared" si="249" ref="F527:Q527">F528</f>
        <v>320.9</v>
      </c>
      <c r="G527" s="68">
        <f t="shared" si="249"/>
        <v>0</v>
      </c>
      <c r="H527" s="68">
        <f t="shared" si="249"/>
        <v>320.9</v>
      </c>
      <c r="I527" s="68">
        <f t="shared" si="249"/>
        <v>0</v>
      </c>
      <c r="J527" s="68">
        <f t="shared" si="249"/>
        <v>320.9</v>
      </c>
      <c r="K527" s="68">
        <f t="shared" si="249"/>
        <v>0</v>
      </c>
      <c r="L527" s="68">
        <f t="shared" si="249"/>
        <v>320.9</v>
      </c>
      <c r="M527" s="68">
        <f t="shared" si="249"/>
        <v>0</v>
      </c>
      <c r="N527" s="68">
        <f t="shared" si="249"/>
        <v>320.9</v>
      </c>
      <c r="O527" s="68">
        <f t="shared" si="249"/>
        <v>0</v>
      </c>
      <c r="P527" s="68">
        <f t="shared" si="249"/>
        <v>320.9</v>
      </c>
      <c r="Q527" s="68">
        <f t="shared" si="249"/>
        <v>0</v>
      </c>
    </row>
    <row r="528" spans="1:17" ht="45.75" customHeight="1">
      <c r="A528" s="70" t="s">
        <v>172</v>
      </c>
      <c r="B528" s="74" t="s">
        <v>132</v>
      </c>
      <c r="C528" s="74" t="s">
        <v>120</v>
      </c>
      <c r="D528" s="74" t="s">
        <v>458</v>
      </c>
      <c r="E528" s="74" t="s">
        <v>173</v>
      </c>
      <c r="F528" s="68">
        <f>G528+H528+I528</f>
        <v>320.9</v>
      </c>
      <c r="G528" s="68"/>
      <c r="H528" s="68">
        <v>320.9</v>
      </c>
      <c r="I528" s="68"/>
      <c r="J528" s="68">
        <f>K528+L528+M528</f>
        <v>320.9</v>
      </c>
      <c r="K528" s="68"/>
      <c r="L528" s="68">
        <v>320.9</v>
      </c>
      <c r="M528" s="68"/>
      <c r="N528" s="68">
        <f>O528+P528+Q528</f>
        <v>320.9</v>
      </c>
      <c r="O528" s="76"/>
      <c r="P528" s="68">
        <v>320.9</v>
      </c>
      <c r="Q528" s="76"/>
    </row>
    <row r="529" spans="1:17" ht="46.5" customHeight="1">
      <c r="A529" s="70" t="s">
        <v>391</v>
      </c>
      <c r="B529" s="74" t="s">
        <v>132</v>
      </c>
      <c r="C529" s="74" t="s">
        <v>120</v>
      </c>
      <c r="D529" s="74" t="s">
        <v>390</v>
      </c>
      <c r="E529" s="74"/>
      <c r="F529" s="68">
        <f aca="true" t="shared" si="250" ref="F529:Q529">F530+F532</f>
        <v>3454.8</v>
      </c>
      <c r="G529" s="68">
        <f t="shared" si="250"/>
        <v>0</v>
      </c>
      <c r="H529" s="68">
        <f t="shared" si="250"/>
        <v>3454.8</v>
      </c>
      <c r="I529" s="68">
        <f t="shared" si="250"/>
        <v>0</v>
      </c>
      <c r="J529" s="68">
        <f t="shared" si="250"/>
        <v>3684</v>
      </c>
      <c r="K529" s="68">
        <f t="shared" si="250"/>
        <v>0</v>
      </c>
      <c r="L529" s="68">
        <f t="shared" si="250"/>
        <v>3684</v>
      </c>
      <c r="M529" s="68">
        <f t="shared" si="250"/>
        <v>0</v>
      </c>
      <c r="N529" s="68">
        <f t="shared" si="250"/>
        <v>3734</v>
      </c>
      <c r="O529" s="68">
        <f t="shared" si="250"/>
        <v>0</v>
      </c>
      <c r="P529" s="68">
        <f t="shared" si="250"/>
        <v>3734</v>
      </c>
      <c r="Q529" s="68">
        <f t="shared" si="250"/>
        <v>0</v>
      </c>
    </row>
    <row r="530" spans="1:17" ht="22.5" customHeight="1">
      <c r="A530" s="70" t="s">
        <v>388</v>
      </c>
      <c r="B530" s="74" t="s">
        <v>132</v>
      </c>
      <c r="C530" s="74" t="s">
        <v>120</v>
      </c>
      <c r="D530" s="74" t="s">
        <v>392</v>
      </c>
      <c r="E530" s="74"/>
      <c r="F530" s="68">
        <f aca="true" t="shared" si="251" ref="F530:Q530">F531</f>
        <v>1440.8</v>
      </c>
      <c r="G530" s="68">
        <f t="shared" si="251"/>
        <v>0</v>
      </c>
      <c r="H530" s="68">
        <f t="shared" si="251"/>
        <v>1440.8</v>
      </c>
      <c r="I530" s="68">
        <f t="shared" si="251"/>
        <v>0</v>
      </c>
      <c r="J530" s="68">
        <f t="shared" si="251"/>
        <v>1670</v>
      </c>
      <c r="K530" s="68">
        <f t="shared" si="251"/>
        <v>0</v>
      </c>
      <c r="L530" s="68">
        <f t="shared" si="251"/>
        <v>1670</v>
      </c>
      <c r="M530" s="68">
        <f t="shared" si="251"/>
        <v>0</v>
      </c>
      <c r="N530" s="68">
        <f t="shared" si="251"/>
        <v>1720</v>
      </c>
      <c r="O530" s="68">
        <f t="shared" si="251"/>
        <v>0</v>
      </c>
      <c r="P530" s="68">
        <f t="shared" si="251"/>
        <v>1720</v>
      </c>
      <c r="Q530" s="68">
        <f t="shared" si="251"/>
        <v>0</v>
      </c>
    </row>
    <row r="531" spans="1:17" ht="24" customHeight="1">
      <c r="A531" s="70" t="s">
        <v>638</v>
      </c>
      <c r="B531" s="74" t="s">
        <v>132</v>
      </c>
      <c r="C531" s="74" t="s">
        <v>120</v>
      </c>
      <c r="D531" s="74" t="s">
        <v>392</v>
      </c>
      <c r="E531" s="74" t="s">
        <v>151</v>
      </c>
      <c r="F531" s="68">
        <f>G531+H531+I531</f>
        <v>1440.8</v>
      </c>
      <c r="G531" s="68"/>
      <c r="H531" s="68">
        <v>1440.8</v>
      </c>
      <c r="I531" s="68"/>
      <c r="J531" s="68">
        <f>K531+L531+M531</f>
        <v>1670</v>
      </c>
      <c r="K531" s="68"/>
      <c r="L531" s="68">
        <v>1670</v>
      </c>
      <c r="M531" s="68"/>
      <c r="N531" s="68">
        <f>O531+P531+Q531</f>
        <v>1720</v>
      </c>
      <c r="O531" s="88"/>
      <c r="P531" s="93">
        <v>1720</v>
      </c>
      <c r="Q531" s="88"/>
    </row>
    <row r="532" spans="1:17" ht="59.25" customHeight="1">
      <c r="A532" s="70" t="s">
        <v>446</v>
      </c>
      <c r="B532" s="74" t="s">
        <v>132</v>
      </c>
      <c r="C532" s="74" t="s">
        <v>120</v>
      </c>
      <c r="D532" s="74" t="s">
        <v>455</v>
      </c>
      <c r="E532" s="74"/>
      <c r="F532" s="68">
        <f aca="true" t="shared" si="252" ref="F532:Q532">F533</f>
        <v>2014</v>
      </c>
      <c r="G532" s="68">
        <f t="shared" si="252"/>
        <v>0</v>
      </c>
      <c r="H532" s="68">
        <f t="shared" si="252"/>
        <v>2014</v>
      </c>
      <c r="I532" s="68">
        <f t="shared" si="252"/>
        <v>0</v>
      </c>
      <c r="J532" s="68">
        <f t="shared" si="252"/>
        <v>2014</v>
      </c>
      <c r="K532" s="68">
        <f t="shared" si="252"/>
        <v>0</v>
      </c>
      <c r="L532" s="68">
        <f t="shared" si="252"/>
        <v>2014</v>
      </c>
      <c r="M532" s="68">
        <f t="shared" si="252"/>
        <v>0</v>
      </c>
      <c r="N532" s="68">
        <f t="shared" si="252"/>
        <v>2014</v>
      </c>
      <c r="O532" s="68">
        <f t="shared" si="252"/>
        <v>0</v>
      </c>
      <c r="P532" s="68">
        <f t="shared" si="252"/>
        <v>2014</v>
      </c>
      <c r="Q532" s="68">
        <f t="shared" si="252"/>
        <v>0</v>
      </c>
    </row>
    <row r="533" spans="1:17" ht="24" customHeight="1">
      <c r="A533" s="70" t="s">
        <v>638</v>
      </c>
      <c r="B533" s="74" t="s">
        <v>132</v>
      </c>
      <c r="C533" s="74" t="s">
        <v>120</v>
      </c>
      <c r="D533" s="74" t="s">
        <v>455</v>
      </c>
      <c r="E533" s="74" t="s">
        <v>151</v>
      </c>
      <c r="F533" s="68">
        <f>G533+H533+I533</f>
        <v>2014</v>
      </c>
      <c r="G533" s="68"/>
      <c r="H533" s="68">
        <v>2014</v>
      </c>
      <c r="I533" s="68"/>
      <c r="J533" s="68">
        <f>K533+L533+M533</f>
        <v>2014</v>
      </c>
      <c r="K533" s="68"/>
      <c r="L533" s="68">
        <v>2014</v>
      </c>
      <c r="M533" s="68"/>
      <c r="N533" s="68">
        <f>O533+P533+Q533</f>
        <v>2014</v>
      </c>
      <c r="O533" s="88"/>
      <c r="P533" s="93">
        <v>2014</v>
      </c>
      <c r="Q533" s="88"/>
    </row>
    <row r="534" spans="1:17" ht="59.25" customHeight="1">
      <c r="A534" s="119" t="s">
        <v>527</v>
      </c>
      <c r="B534" s="74" t="s">
        <v>132</v>
      </c>
      <c r="C534" s="74" t="s">
        <v>120</v>
      </c>
      <c r="D534" s="74" t="s">
        <v>243</v>
      </c>
      <c r="E534" s="74"/>
      <c r="F534" s="68">
        <f aca="true" t="shared" si="253" ref="F534:Q534">F539+F535</f>
        <v>20</v>
      </c>
      <c r="G534" s="68">
        <f t="shared" si="253"/>
        <v>0</v>
      </c>
      <c r="H534" s="68">
        <f t="shared" si="253"/>
        <v>20</v>
      </c>
      <c r="I534" s="68">
        <f t="shared" si="253"/>
        <v>0</v>
      </c>
      <c r="J534" s="68">
        <f t="shared" si="253"/>
        <v>20</v>
      </c>
      <c r="K534" s="68">
        <f t="shared" si="253"/>
        <v>0</v>
      </c>
      <c r="L534" s="68">
        <f t="shared" si="253"/>
        <v>20</v>
      </c>
      <c r="M534" s="68">
        <f t="shared" si="253"/>
        <v>0</v>
      </c>
      <c r="N534" s="68">
        <f t="shared" si="253"/>
        <v>20</v>
      </c>
      <c r="O534" s="68">
        <f t="shared" si="253"/>
        <v>0</v>
      </c>
      <c r="P534" s="68">
        <f t="shared" si="253"/>
        <v>20</v>
      </c>
      <c r="Q534" s="68">
        <f t="shared" si="253"/>
        <v>0</v>
      </c>
    </row>
    <row r="535" spans="1:17" ht="37.5">
      <c r="A535" s="70" t="s">
        <v>193</v>
      </c>
      <c r="B535" s="74" t="s">
        <v>132</v>
      </c>
      <c r="C535" s="74" t="s">
        <v>120</v>
      </c>
      <c r="D535" s="83" t="s">
        <v>61</v>
      </c>
      <c r="E535" s="74"/>
      <c r="F535" s="68">
        <f aca="true" t="shared" si="254" ref="F535:Q537">F536</f>
        <v>13</v>
      </c>
      <c r="G535" s="68">
        <f t="shared" si="254"/>
        <v>0</v>
      </c>
      <c r="H535" s="68">
        <f t="shared" si="254"/>
        <v>13</v>
      </c>
      <c r="I535" s="68">
        <f t="shared" si="254"/>
        <v>0</v>
      </c>
      <c r="J535" s="68">
        <f t="shared" si="254"/>
        <v>13</v>
      </c>
      <c r="K535" s="68">
        <f t="shared" si="254"/>
        <v>0</v>
      </c>
      <c r="L535" s="68">
        <f t="shared" si="254"/>
        <v>13</v>
      </c>
      <c r="M535" s="68">
        <f t="shared" si="254"/>
        <v>0</v>
      </c>
      <c r="N535" s="68">
        <f t="shared" si="254"/>
        <v>13</v>
      </c>
      <c r="O535" s="68">
        <f t="shared" si="254"/>
        <v>0</v>
      </c>
      <c r="P535" s="68">
        <f t="shared" si="254"/>
        <v>13</v>
      </c>
      <c r="Q535" s="68">
        <f t="shared" si="254"/>
        <v>0</v>
      </c>
    </row>
    <row r="536" spans="1:17" ht="45" customHeight="1">
      <c r="A536" s="70" t="s">
        <v>400</v>
      </c>
      <c r="B536" s="74" t="s">
        <v>132</v>
      </c>
      <c r="C536" s="74" t="s">
        <v>120</v>
      </c>
      <c r="D536" s="83" t="s">
        <v>399</v>
      </c>
      <c r="E536" s="74"/>
      <c r="F536" s="68">
        <f t="shared" si="254"/>
        <v>13</v>
      </c>
      <c r="G536" s="68">
        <f t="shared" si="254"/>
        <v>0</v>
      </c>
      <c r="H536" s="68">
        <f t="shared" si="254"/>
        <v>13</v>
      </c>
      <c r="I536" s="68">
        <f t="shared" si="254"/>
        <v>0</v>
      </c>
      <c r="J536" s="68">
        <f t="shared" si="254"/>
        <v>13</v>
      </c>
      <c r="K536" s="68">
        <f t="shared" si="254"/>
        <v>0</v>
      </c>
      <c r="L536" s="68">
        <f t="shared" si="254"/>
        <v>13</v>
      </c>
      <c r="M536" s="68">
        <f t="shared" si="254"/>
        <v>0</v>
      </c>
      <c r="N536" s="68">
        <f t="shared" si="254"/>
        <v>13</v>
      </c>
      <c r="O536" s="68">
        <f t="shared" si="254"/>
        <v>0</v>
      </c>
      <c r="P536" s="68">
        <f t="shared" si="254"/>
        <v>13</v>
      </c>
      <c r="Q536" s="68">
        <f t="shared" si="254"/>
        <v>0</v>
      </c>
    </row>
    <row r="537" spans="1:17" ht="27.75" customHeight="1">
      <c r="A537" s="125" t="s">
        <v>330</v>
      </c>
      <c r="B537" s="74" t="s">
        <v>132</v>
      </c>
      <c r="C537" s="74" t="s">
        <v>120</v>
      </c>
      <c r="D537" s="74" t="s">
        <v>588</v>
      </c>
      <c r="E537" s="74"/>
      <c r="F537" s="68">
        <f t="shared" si="254"/>
        <v>13</v>
      </c>
      <c r="G537" s="68">
        <f t="shared" si="254"/>
        <v>0</v>
      </c>
      <c r="H537" s="68">
        <f t="shared" si="254"/>
        <v>13</v>
      </c>
      <c r="I537" s="68">
        <f t="shared" si="254"/>
        <v>0</v>
      </c>
      <c r="J537" s="68">
        <f t="shared" si="254"/>
        <v>13</v>
      </c>
      <c r="K537" s="68">
        <f t="shared" si="254"/>
        <v>0</v>
      </c>
      <c r="L537" s="68">
        <f t="shared" si="254"/>
        <v>13</v>
      </c>
      <c r="M537" s="68">
        <f t="shared" si="254"/>
        <v>0</v>
      </c>
      <c r="N537" s="68">
        <f t="shared" si="254"/>
        <v>13</v>
      </c>
      <c r="O537" s="68">
        <f t="shared" si="254"/>
        <v>0</v>
      </c>
      <c r="P537" s="68">
        <f t="shared" si="254"/>
        <v>13</v>
      </c>
      <c r="Q537" s="68">
        <f t="shared" si="254"/>
        <v>0</v>
      </c>
    </row>
    <row r="538" spans="1:17" ht="41.25" customHeight="1">
      <c r="A538" s="70" t="s">
        <v>92</v>
      </c>
      <c r="B538" s="74" t="s">
        <v>132</v>
      </c>
      <c r="C538" s="74" t="s">
        <v>120</v>
      </c>
      <c r="D538" s="74" t="s">
        <v>588</v>
      </c>
      <c r="E538" s="74" t="s">
        <v>176</v>
      </c>
      <c r="F538" s="68">
        <f>G538+H538+I538</f>
        <v>13</v>
      </c>
      <c r="G538" s="68"/>
      <c r="H538" s="68">
        <v>13</v>
      </c>
      <c r="I538" s="68"/>
      <c r="J538" s="68">
        <f>K538+L538+M538</f>
        <v>13</v>
      </c>
      <c r="K538" s="68"/>
      <c r="L538" s="68">
        <v>13</v>
      </c>
      <c r="M538" s="68"/>
      <c r="N538" s="68">
        <f>O538+P538+Q538</f>
        <v>13</v>
      </c>
      <c r="O538" s="68"/>
      <c r="P538" s="68">
        <v>13</v>
      </c>
      <c r="Q538" s="68"/>
    </row>
    <row r="539" spans="1:17" ht="62.25" customHeight="1">
      <c r="A539" s="70" t="s">
        <v>357</v>
      </c>
      <c r="B539" s="74" t="s">
        <v>132</v>
      </c>
      <c r="C539" s="74" t="s">
        <v>120</v>
      </c>
      <c r="D539" s="74" t="s">
        <v>65</v>
      </c>
      <c r="E539" s="74"/>
      <c r="F539" s="68">
        <f aca="true" t="shared" si="255" ref="F539:Q541">F540</f>
        <v>7</v>
      </c>
      <c r="G539" s="68">
        <f t="shared" si="255"/>
        <v>0</v>
      </c>
      <c r="H539" s="68">
        <f t="shared" si="255"/>
        <v>7</v>
      </c>
      <c r="I539" s="68">
        <f t="shared" si="255"/>
        <v>0</v>
      </c>
      <c r="J539" s="68">
        <f t="shared" si="255"/>
        <v>7</v>
      </c>
      <c r="K539" s="68">
        <f t="shared" si="255"/>
        <v>0</v>
      </c>
      <c r="L539" s="68">
        <f t="shared" si="255"/>
        <v>7</v>
      </c>
      <c r="M539" s="68">
        <f t="shared" si="255"/>
        <v>0</v>
      </c>
      <c r="N539" s="68">
        <f t="shared" si="255"/>
        <v>7</v>
      </c>
      <c r="O539" s="68">
        <f t="shared" si="255"/>
        <v>0</v>
      </c>
      <c r="P539" s="68">
        <f t="shared" si="255"/>
        <v>7</v>
      </c>
      <c r="Q539" s="68">
        <f t="shared" si="255"/>
        <v>0</v>
      </c>
    </row>
    <row r="540" spans="1:17" ht="59.25" customHeight="1">
      <c r="A540" s="70" t="s">
        <v>318</v>
      </c>
      <c r="B540" s="74" t="s">
        <v>132</v>
      </c>
      <c r="C540" s="74" t="s">
        <v>120</v>
      </c>
      <c r="D540" s="74" t="s">
        <v>526</v>
      </c>
      <c r="E540" s="74"/>
      <c r="F540" s="68">
        <f t="shared" si="255"/>
        <v>7</v>
      </c>
      <c r="G540" s="68">
        <f t="shared" si="255"/>
        <v>0</v>
      </c>
      <c r="H540" s="68">
        <f t="shared" si="255"/>
        <v>7</v>
      </c>
      <c r="I540" s="68">
        <f t="shared" si="255"/>
        <v>0</v>
      </c>
      <c r="J540" s="68">
        <f t="shared" si="255"/>
        <v>7</v>
      </c>
      <c r="K540" s="68">
        <f t="shared" si="255"/>
        <v>0</v>
      </c>
      <c r="L540" s="68">
        <f t="shared" si="255"/>
        <v>7</v>
      </c>
      <c r="M540" s="68">
        <f t="shared" si="255"/>
        <v>0</v>
      </c>
      <c r="N540" s="68">
        <f t="shared" si="255"/>
        <v>7</v>
      </c>
      <c r="O540" s="68">
        <f t="shared" si="255"/>
        <v>0</v>
      </c>
      <c r="P540" s="68">
        <f t="shared" si="255"/>
        <v>7</v>
      </c>
      <c r="Q540" s="68">
        <f t="shared" si="255"/>
        <v>0</v>
      </c>
    </row>
    <row r="541" spans="1:17" ht="37.5">
      <c r="A541" s="70" t="s">
        <v>103</v>
      </c>
      <c r="B541" s="74" t="s">
        <v>132</v>
      </c>
      <c r="C541" s="74" t="s">
        <v>120</v>
      </c>
      <c r="D541" s="74" t="s">
        <v>525</v>
      </c>
      <c r="E541" s="74"/>
      <c r="F541" s="68">
        <f t="shared" si="255"/>
        <v>7</v>
      </c>
      <c r="G541" s="68">
        <f t="shared" si="255"/>
        <v>0</v>
      </c>
      <c r="H541" s="68">
        <f t="shared" si="255"/>
        <v>7</v>
      </c>
      <c r="I541" s="68">
        <f t="shared" si="255"/>
        <v>0</v>
      </c>
      <c r="J541" s="68">
        <f t="shared" si="255"/>
        <v>7</v>
      </c>
      <c r="K541" s="68">
        <f t="shared" si="255"/>
        <v>0</v>
      </c>
      <c r="L541" s="68">
        <f t="shared" si="255"/>
        <v>7</v>
      </c>
      <c r="M541" s="68">
        <f t="shared" si="255"/>
        <v>0</v>
      </c>
      <c r="N541" s="68">
        <f t="shared" si="255"/>
        <v>7</v>
      </c>
      <c r="O541" s="68">
        <f t="shared" si="255"/>
        <v>0</v>
      </c>
      <c r="P541" s="68">
        <f t="shared" si="255"/>
        <v>7</v>
      </c>
      <c r="Q541" s="68">
        <f t="shared" si="255"/>
        <v>0</v>
      </c>
    </row>
    <row r="542" spans="1:17" ht="46.5" customHeight="1">
      <c r="A542" s="70" t="s">
        <v>92</v>
      </c>
      <c r="B542" s="74" t="s">
        <v>132</v>
      </c>
      <c r="C542" s="74" t="s">
        <v>120</v>
      </c>
      <c r="D542" s="74" t="s">
        <v>525</v>
      </c>
      <c r="E542" s="74" t="s">
        <v>176</v>
      </c>
      <c r="F542" s="68">
        <f>G542+H542+I542</f>
        <v>7</v>
      </c>
      <c r="G542" s="68"/>
      <c r="H542" s="68">
        <v>7</v>
      </c>
      <c r="I542" s="68"/>
      <c r="J542" s="68">
        <f>K542+L542+M542</f>
        <v>7</v>
      </c>
      <c r="K542" s="68"/>
      <c r="L542" s="68">
        <v>7</v>
      </c>
      <c r="M542" s="68"/>
      <c r="N542" s="68">
        <f>O542+P542+Q542</f>
        <v>7</v>
      </c>
      <c r="O542" s="68"/>
      <c r="P542" s="68">
        <v>7</v>
      </c>
      <c r="Q542" s="68"/>
    </row>
    <row r="543" spans="1:17" ht="24.75" customHeight="1">
      <c r="A543" s="69" t="s">
        <v>150</v>
      </c>
      <c r="B543" s="75" t="s">
        <v>124</v>
      </c>
      <c r="C543" s="75" t="s">
        <v>395</v>
      </c>
      <c r="D543" s="75"/>
      <c r="E543" s="75"/>
      <c r="F543" s="71">
        <f aca="true" t="shared" si="256" ref="F543:Q543">F544+F550</f>
        <v>989.5</v>
      </c>
      <c r="G543" s="71">
        <f t="shared" si="256"/>
        <v>551.5</v>
      </c>
      <c r="H543" s="71">
        <f t="shared" si="256"/>
        <v>438</v>
      </c>
      <c r="I543" s="71">
        <f t="shared" si="256"/>
        <v>0</v>
      </c>
      <c r="J543" s="71">
        <f t="shared" si="256"/>
        <v>989.5</v>
      </c>
      <c r="K543" s="71">
        <f t="shared" si="256"/>
        <v>551.5</v>
      </c>
      <c r="L543" s="71">
        <f t="shared" si="256"/>
        <v>438</v>
      </c>
      <c r="M543" s="71">
        <f t="shared" si="256"/>
        <v>0</v>
      </c>
      <c r="N543" s="71">
        <f t="shared" si="256"/>
        <v>989.5</v>
      </c>
      <c r="O543" s="68">
        <f t="shared" si="256"/>
        <v>551.5</v>
      </c>
      <c r="P543" s="68">
        <f t="shared" si="256"/>
        <v>438</v>
      </c>
      <c r="Q543" s="68">
        <f t="shared" si="256"/>
        <v>0</v>
      </c>
    </row>
    <row r="544" spans="1:17" ht="18.75">
      <c r="A544" s="69" t="s">
        <v>184</v>
      </c>
      <c r="B544" s="75" t="s">
        <v>124</v>
      </c>
      <c r="C544" s="75" t="s">
        <v>128</v>
      </c>
      <c r="D544" s="75"/>
      <c r="E544" s="75"/>
      <c r="F544" s="71">
        <f aca="true" t="shared" si="257" ref="F544:Q548">F545</f>
        <v>551.5</v>
      </c>
      <c r="G544" s="71">
        <f t="shared" si="257"/>
        <v>551.5</v>
      </c>
      <c r="H544" s="71">
        <f t="shared" si="257"/>
        <v>0</v>
      </c>
      <c r="I544" s="71">
        <f t="shared" si="257"/>
        <v>0</v>
      </c>
      <c r="J544" s="71">
        <f t="shared" si="257"/>
        <v>551.5</v>
      </c>
      <c r="K544" s="71">
        <f t="shared" si="257"/>
        <v>551.5</v>
      </c>
      <c r="L544" s="71">
        <f t="shared" si="257"/>
        <v>0</v>
      </c>
      <c r="M544" s="71">
        <f t="shared" si="257"/>
        <v>0</v>
      </c>
      <c r="N544" s="71">
        <f t="shared" si="257"/>
        <v>551.5</v>
      </c>
      <c r="O544" s="68">
        <f t="shared" si="257"/>
        <v>551.5</v>
      </c>
      <c r="P544" s="68">
        <f t="shared" si="257"/>
        <v>0</v>
      </c>
      <c r="Q544" s="68">
        <f t="shared" si="257"/>
        <v>0</v>
      </c>
    </row>
    <row r="545" spans="1:17" ht="59.25" customHeight="1">
      <c r="A545" s="70" t="s">
        <v>459</v>
      </c>
      <c r="B545" s="74" t="s">
        <v>124</v>
      </c>
      <c r="C545" s="74" t="s">
        <v>128</v>
      </c>
      <c r="D545" s="74" t="s">
        <v>249</v>
      </c>
      <c r="E545" s="74"/>
      <c r="F545" s="68">
        <f t="shared" si="257"/>
        <v>551.5</v>
      </c>
      <c r="G545" s="68">
        <f t="shared" si="257"/>
        <v>551.5</v>
      </c>
      <c r="H545" s="68">
        <f t="shared" si="257"/>
        <v>0</v>
      </c>
      <c r="I545" s="68">
        <f t="shared" si="257"/>
        <v>0</v>
      </c>
      <c r="J545" s="68">
        <f t="shared" si="257"/>
        <v>551.5</v>
      </c>
      <c r="K545" s="68">
        <f t="shared" si="257"/>
        <v>551.5</v>
      </c>
      <c r="L545" s="68">
        <f t="shared" si="257"/>
        <v>0</v>
      </c>
      <c r="M545" s="68">
        <f t="shared" si="257"/>
        <v>0</v>
      </c>
      <c r="N545" s="68">
        <f t="shared" si="257"/>
        <v>551.5</v>
      </c>
      <c r="O545" s="68">
        <f t="shared" si="257"/>
        <v>551.5</v>
      </c>
      <c r="P545" s="68">
        <f t="shared" si="257"/>
        <v>0</v>
      </c>
      <c r="Q545" s="68">
        <f t="shared" si="257"/>
        <v>0</v>
      </c>
    </row>
    <row r="546" spans="1:17" ht="60.75" customHeight="1">
      <c r="A546" s="70" t="s">
        <v>462</v>
      </c>
      <c r="B546" s="74" t="s">
        <v>124</v>
      </c>
      <c r="C546" s="74" t="s">
        <v>128</v>
      </c>
      <c r="D546" s="74" t="s">
        <v>12</v>
      </c>
      <c r="E546" s="74"/>
      <c r="F546" s="68">
        <f t="shared" si="257"/>
        <v>551.5</v>
      </c>
      <c r="G546" s="68">
        <f t="shared" si="257"/>
        <v>551.5</v>
      </c>
      <c r="H546" s="68">
        <f t="shared" si="257"/>
        <v>0</v>
      </c>
      <c r="I546" s="68">
        <f t="shared" si="257"/>
        <v>0</v>
      </c>
      <c r="J546" s="68">
        <f t="shared" si="257"/>
        <v>551.5</v>
      </c>
      <c r="K546" s="68">
        <f t="shared" si="257"/>
        <v>551.5</v>
      </c>
      <c r="L546" s="68">
        <f t="shared" si="257"/>
        <v>0</v>
      </c>
      <c r="M546" s="68">
        <f t="shared" si="257"/>
        <v>0</v>
      </c>
      <c r="N546" s="68">
        <f t="shared" si="257"/>
        <v>551.5</v>
      </c>
      <c r="O546" s="68">
        <f t="shared" si="257"/>
        <v>551.5</v>
      </c>
      <c r="P546" s="68">
        <f t="shared" si="257"/>
        <v>0</v>
      </c>
      <c r="Q546" s="68">
        <f t="shared" si="257"/>
        <v>0</v>
      </c>
    </row>
    <row r="547" spans="1:17" ht="46.5" customHeight="1">
      <c r="A547" s="70" t="s">
        <v>376</v>
      </c>
      <c r="B547" s="74" t="s">
        <v>124</v>
      </c>
      <c r="C547" s="74" t="s">
        <v>128</v>
      </c>
      <c r="D547" s="74" t="s">
        <v>377</v>
      </c>
      <c r="E547" s="74"/>
      <c r="F547" s="68">
        <f t="shared" si="257"/>
        <v>551.5</v>
      </c>
      <c r="G547" s="68">
        <f t="shared" si="257"/>
        <v>551.5</v>
      </c>
      <c r="H547" s="68">
        <f t="shared" si="257"/>
        <v>0</v>
      </c>
      <c r="I547" s="68">
        <f t="shared" si="257"/>
        <v>0</v>
      </c>
      <c r="J547" s="68">
        <f t="shared" si="257"/>
        <v>551.5</v>
      </c>
      <c r="K547" s="68">
        <f t="shared" si="257"/>
        <v>551.5</v>
      </c>
      <c r="L547" s="68">
        <f t="shared" si="257"/>
        <v>0</v>
      </c>
      <c r="M547" s="68">
        <f t="shared" si="257"/>
        <v>0</v>
      </c>
      <c r="N547" s="68">
        <f t="shared" si="257"/>
        <v>551.5</v>
      </c>
      <c r="O547" s="68">
        <f t="shared" si="257"/>
        <v>551.5</v>
      </c>
      <c r="P547" s="68">
        <f t="shared" si="257"/>
        <v>0</v>
      </c>
      <c r="Q547" s="68">
        <f t="shared" si="257"/>
        <v>0</v>
      </c>
    </row>
    <row r="548" spans="1:17" ht="122.25" customHeight="1">
      <c r="A548" s="120" t="s">
        <v>416</v>
      </c>
      <c r="B548" s="74" t="s">
        <v>124</v>
      </c>
      <c r="C548" s="74" t="s">
        <v>128</v>
      </c>
      <c r="D548" s="74" t="s">
        <v>378</v>
      </c>
      <c r="E548" s="74"/>
      <c r="F548" s="68">
        <f t="shared" si="257"/>
        <v>551.5</v>
      </c>
      <c r="G548" s="68">
        <f t="shared" si="257"/>
        <v>551.5</v>
      </c>
      <c r="H548" s="68">
        <f t="shared" si="257"/>
        <v>0</v>
      </c>
      <c r="I548" s="68">
        <f t="shared" si="257"/>
        <v>0</v>
      </c>
      <c r="J548" s="68">
        <f t="shared" si="257"/>
        <v>551.5</v>
      </c>
      <c r="K548" s="68">
        <f t="shared" si="257"/>
        <v>551.5</v>
      </c>
      <c r="L548" s="68">
        <f t="shared" si="257"/>
        <v>0</v>
      </c>
      <c r="M548" s="68">
        <f t="shared" si="257"/>
        <v>0</v>
      </c>
      <c r="N548" s="68">
        <f t="shared" si="257"/>
        <v>551.5</v>
      </c>
      <c r="O548" s="68">
        <f t="shared" si="257"/>
        <v>551.5</v>
      </c>
      <c r="P548" s="68">
        <f t="shared" si="257"/>
        <v>0</v>
      </c>
      <c r="Q548" s="68">
        <f t="shared" si="257"/>
        <v>0</v>
      </c>
    </row>
    <row r="549" spans="1:17" ht="42.75" customHeight="1">
      <c r="A549" s="70" t="s">
        <v>92</v>
      </c>
      <c r="B549" s="74" t="s">
        <v>124</v>
      </c>
      <c r="C549" s="74" t="s">
        <v>128</v>
      </c>
      <c r="D549" s="74" t="s">
        <v>378</v>
      </c>
      <c r="E549" s="74" t="s">
        <v>176</v>
      </c>
      <c r="F549" s="68">
        <f>G549+H548+I549</f>
        <v>551.5</v>
      </c>
      <c r="G549" s="68">
        <v>551.5</v>
      </c>
      <c r="H549" s="68"/>
      <c r="I549" s="68"/>
      <c r="J549" s="68">
        <f>K549+L549+M549</f>
        <v>551.5</v>
      </c>
      <c r="K549" s="68">
        <v>551.5</v>
      </c>
      <c r="L549" s="68"/>
      <c r="M549" s="68"/>
      <c r="N549" s="68">
        <f>O549+P549+Q549</f>
        <v>551.5</v>
      </c>
      <c r="O549" s="88">
        <v>551.5</v>
      </c>
      <c r="P549" s="88"/>
      <c r="Q549" s="88"/>
    </row>
    <row r="550" spans="1:17" ht="31.5" customHeight="1">
      <c r="A550" s="69" t="s">
        <v>226</v>
      </c>
      <c r="B550" s="75" t="s">
        <v>124</v>
      </c>
      <c r="C550" s="75" t="s">
        <v>124</v>
      </c>
      <c r="D550" s="75"/>
      <c r="E550" s="75"/>
      <c r="F550" s="71">
        <f aca="true" t="shared" si="258" ref="F550:Q552">F551</f>
        <v>438</v>
      </c>
      <c r="G550" s="71">
        <f t="shared" si="258"/>
        <v>0</v>
      </c>
      <c r="H550" s="71">
        <f t="shared" si="258"/>
        <v>438</v>
      </c>
      <c r="I550" s="71">
        <f t="shared" si="258"/>
        <v>0</v>
      </c>
      <c r="J550" s="71">
        <f t="shared" si="258"/>
        <v>438</v>
      </c>
      <c r="K550" s="71">
        <f t="shared" si="258"/>
        <v>0</v>
      </c>
      <c r="L550" s="71">
        <f t="shared" si="258"/>
        <v>438</v>
      </c>
      <c r="M550" s="71">
        <f t="shared" si="258"/>
        <v>0</v>
      </c>
      <c r="N550" s="71">
        <f t="shared" si="258"/>
        <v>438</v>
      </c>
      <c r="O550" s="68">
        <f t="shared" si="258"/>
        <v>0</v>
      </c>
      <c r="P550" s="68">
        <f t="shared" si="258"/>
        <v>438</v>
      </c>
      <c r="Q550" s="68">
        <f t="shared" si="258"/>
        <v>0</v>
      </c>
    </row>
    <row r="551" spans="1:17" ht="62.25" customHeight="1">
      <c r="A551" s="70" t="s">
        <v>500</v>
      </c>
      <c r="B551" s="74" t="s">
        <v>124</v>
      </c>
      <c r="C551" s="74" t="s">
        <v>124</v>
      </c>
      <c r="D551" s="74" t="s">
        <v>272</v>
      </c>
      <c r="E551" s="74"/>
      <c r="F551" s="68">
        <f t="shared" si="258"/>
        <v>438</v>
      </c>
      <c r="G551" s="68">
        <f t="shared" si="258"/>
        <v>0</v>
      </c>
      <c r="H551" s="68">
        <f t="shared" si="258"/>
        <v>438</v>
      </c>
      <c r="I551" s="68">
        <f t="shared" si="258"/>
        <v>0</v>
      </c>
      <c r="J551" s="68">
        <f t="shared" si="258"/>
        <v>438</v>
      </c>
      <c r="K551" s="68">
        <f t="shared" si="258"/>
        <v>0</v>
      </c>
      <c r="L551" s="68">
        <f t="shared" si="258"/>
        <v>438</v>
      </c>
      <c r="M551" s="68">
        <f t="shared" si="258"/>
        <v>0</v>
      </c>
      <c r="N551" s="68">
        <f t="shared" si="258"/>
        <v>438</v>
      </c>
      <c r="O551" s="68">
        <f t="shared" si="258"/>
        <v>0</v>
      </c>
      <c r="P551" s="68">
        <f t="shared" si="258"/>
        <v>438</v>
      </c>
      <c r="Q551" s="68">
        <f t="shared" si="258"/>
        <v>0</v>
      </c>
    </row>
    <row r="552" spans="1:17" ht="45" customHeight="1">
      <c r="A552" s="70" t="s">
        <v>555</v>
      </c>
      <c r="B552" s="74" t="s">
        <v>124</v>
      </c>
      <c r="C552" s="74" t="s">
        <v>124</v>
      </c>
      <c r="D552" s="74" t="s">
        <v>306</v>
      </c>
      <c r="E552" s="74"/>
      <c r="F552" s="68">
        <f t="shared" si="258"/>
        <v>438</v>
      </c>
      <c r="G552" s="68">
        <f t="shared" si="258"/>
        <v>0</v>
      </c>
      <c r="H552" s="68">
        <f t="shared" si="258"/>
        <v>438</v>
      </c>
      <c r="I552" s="68">
        <f t="shared" si="258"/>
        <v>0</v>
      </c>
      <c r="J552" s="68">
        <f t="shared" si="258"/>
        <v>438</v>
      </c>
      <c r="K552" s="68">
        <f t="shared" si="258"/>
        <v>0</v>
      </c>
      <c r="L552" s="68">
        <f t="shared" si="258"/>
        <v>438</v>
      </c>
      <c r="M552" s="68">
        <f t="shared" si="258"/>
        <v>0</v>
      </c>
      <c r="N552" s="68">
        <f t="shared" si="258"/>
        <v>438</v>
      </c>
      <c r="O552" s="68">
        <f t="shared" si="258"/>
        <v>0</v>
      </c>
      <c r="P552" s="68">
        <f t="shared" si="258"/>
        <v>438</v>
      </c>
      <c r="Q552" s="68">
        <f t="shared" si="258"/>
        <v>0</v>
      </c>
    </row>
    <row r="553" spans="1:17" ht="21.75" customHeight="1">
      <c r="A553" s="70" t="s">
        <v>225</v>
      </c>
      <c r="B553" s="74" t="s">
        <v>124</v>
      </c>
      <c r="C553" s="74" t="s">
        <v>124</v>
      </c>
      <c r="D553" s="83" t="s">
        <v>307</v>
      </c>
      <c r="E553" s="74"/>
      <c r="F553" s="68">
        <f aca="true" t="shared" si="259" ref="F553:Q553">F554+F555+F556+F557</f>
        <v>438</v>
      </c>
      <c r="G553" s="68">
        <f t="shared" si="259"/>
        <v>0</v>
      </c>
      <c r="H553" s="68">
        <f t="shared" si="259"/>
        <v>438</v>
      </c>
      <c r="I553" s="68">
        <f t="shared" si="259"/>
        <v>0</v>
      </c>
      <c r="J553" s="68">
        <f t="shared" si="259"/>
        <v>438</v>
      </c>
      <c r="K553" s="68">
        <f t="shared" si="259"/>
        <v>0</v>
      </c>
      <c r="L553" s="68">
        <f t="shared" si="259"/>
        <v>438</v>
      </c>
      <c r="M553" s="68">
        <f t="shared" si="259"/>
        <v>0</v>
      </c>
      <c r="N553" s="68">
        <f t="shared" si="259"/>
        <v>438</v>
      </c>
      <c r="O553" s="68">
        <f t="shared" si="259"/>
        <v>0</v>
      </c>
      <c r="P553" s="68">
        <f t="shared" si="259"/>
        <v>438</v>
      </c>
      <c r="Q553" s="68">
        <f t="shared" si="259"/>
        <v>0</v>
      </c>
    </row>
    <row r="554" spans="1:17" ht="41.25" customHeight="1">
      <c r="A554" s="70" t="s">
        <v>92</v>
      </c>
      <c r="B554" s="74" t="s">
        <v>124</v>
      </c>
      <c r="C554" s="74" t="s">
        <v>124</v>
      </c>
      <c r="D554" s="83" t="s">
        <v>307</v>
      </c>
      <c r="E554" s="74" t="s">
        <v>176</v>
      </c>
      <c r="F554" s="68">
        <f>G554+H554+I554</f>
        <v>120</v>
      </c>
      <c r="G554" s="68"/>
      <c r="H554" s="68">
        <v>120</v>
      </c>
      <c r="I554" s="68"/>
      <c r="J554" s="68">
        <f>K554+L554+M554</f>
        <v>120</v>
      </c>
      <c r="K554" s="68"/>
      <c r="L554" s="68">
        <v>120</v>
      </c>
      <c r="M554" s="68"/>
      <c r="N554" s="68">
        <f>O554+P554+Q554</f>
        <v>120</v>
      </c>
      <c r="O554" s="76"/>
      <c r="P554" s="76">
        <v>120</v>
      </c>
      <c r="Q554" s="76"/>
    </row>
    <row r="555" spans="1:17" ht="42.75" customHeight="1">
      <c r="A555" s="70" t="s">
        <v>218</v>
      </c>
      <c r="B555" s="74" t="s">
        <v>124</v>
      </c>
      <c r="C555" s="74" t="s">
        <v>124</v>
      </c>
      <c r="D555" s="83" t="s">
        <v>307</v>
      </c>
      <c r="E555" s="74" t="s">
        <v>217</v>
      </c>
      <c r="F555" s="68">
        <f>G555+H555+I555</f>
        <v>144</v>
      </c>
      <c r="G555" s="68"/>
      <c r="H555" s="68">
        <v>144</v>
      </c>
      <c r="I555" s="68"/>
      <c r="J555" s="68">
        <f>K555+L555+M555</f>
        <v>144</v>
      </c>
      <c r="K555" s="68"/>
      <c r="L555" s="68">
        <v>144</v>
      </c>
      <c r="M555" s="68"/>
      <c r="N555" s="68">
        <f>O555+P555+Q555</f>
        <v>144</v>
      </c>
      <c r="O555" s="76"/>
      <c r="P555" s="76">
        <v>144</v>
      </c>
      <c r="Q555" s="76"/>
    </row>
    <row r="556" spans="1:17" ht="22.5" customHeight="1">
      <c r="A556" s="70" t="s">
        <v>310</v>
      </c>
      <c r="B556" s="74" t="s">
        <v>124</v>
      </c>
      <c r="C556" s="74" t="s">
        <v>124</v>
      </c>
      <c r="D556" s="83" t="s">
        <v>307</v>
      </c>
      <c r="E556" s="74" t="s">
        <v>309</v>
      </c>
      <c r="F556" s="68">
        <f>G556+H556+I556</f>
        <v>144</v>
      </c>
      <c r="G556" s="68"/>
      <c r="H556" s="68">
        <v>144</v>
      </c>
      <c r="I556" s="68"/>
      <c r="J556" s="68">
        <f>K556+L556+M556</f>
        <v>144</v>
      </c>
      <c r="K556" s="68"/>
      <c r="L556" s="68">
        <v>144</v>
      </c>
      <c r="M556" s="68"/>
      <c r="N556" s="68">
        <f>O556+P556+Q556</f>
        <v>144</v>
      </c>
      <c r="O556" s="76"/>
      <c r="P556" s="76">
        <v>144</v>
      </c>
      <c r="Q556" s="76"/>
    </row>
    <row r="557" spans="1:17" ht="28.5" customHeight="1">
      <c r="A557" s="70" t="s">
        <v>182</v>
      </c>
      <c r="B557" s="74" t="s">
        <v>124</v>
      </c>
      <c r="C557" s="74" t="s">
        <v>124</v>
      </c>
      <c r="D557" s="83" t="s">
        <v>307</v>
      </c>
      <c r="E557" s="74" t="s">
        <v>178</v>
      </c>
      <c r="F557" s="68">
        <f>G557+H557+I557</f>
        <v>30</v>
      </c>
      <c r="G557" s="68"/>
      <c r="H557" s="68">
        <v>30</v>
      </c>
      <c r="I557" s="68"/>
      <c r="J557" s="68">
        <f>K557+L557+M557</f>
        <v>30</v>
      </c>
      <c r="K557" s="68"/>
      <c r="L557" s="68">
        <v>30</v>
      </c>
      <c r="M557" s="68"/>
      <c r="N557" s="68">
        <f>O557+P557+Q557</f>
        <v>30</v>
      </c>
      <c r="O557" s="76"/>
      <c r="P557" s="76">
        <v>30</v>
      </c>
      <c r="Q557" s="76"/>
    </row>
    <row r="558" spans="1:17" ht="23.25" customHeight="1">
      <c r="A558" s="69" t="s">
        <v>136</v>
      </c>
      <c r="B558" s="75" t="s">
        <v>125</v>
      </c>
      <c r="C558" s="75" t="s">
        <v>395</v>
      </c>
      <c r="D558" s="75"/>
      <c r="E558" s="75"/>
      <c r="F558" s="71">
        <f>F559+F566+F591+F598</f>
        <v>36343.5</v>
      </c>
      <c r="G558" s="71">
        <f aca="true" t="shared" si="260" ref="G558:Q558">G559+G566+G591+G598</f>
        <v>32863.7</v>
      </c>
      <c r="H558" s="71">
        <f t="shared" si="260"/>
        <v>3479.7999999999997</v>
      </c>
      <c r="I558" s="71">
        <f t="shared" si="260"/>
        <v>0</v>
      </c>
      <c r="J558" s="71">
        <f t="shared" si="260"/>
        <v>36058.799999999996</v>
      </c>
      <c r="K558" s="68">
        <f t="shared" si="260"/>
        <v>32832.7</v>
      </c>
      <c r="L558" s="68">
        <f t="shared" si="260"/>
        <v>3226.1</v>
      </c>
      <c r="M558" s="68">
        <f t="shared" si="260"/>
        <v>0</v>
      </c>
      <c r="N558" s="71">
        <f t="shared" si="260"/>
        <v>35969.6</v>
      </c>
      <c r="O558" s="68">
        <f t="shared" si="260"/>
        <v>32788.1</v>
      </c>
      <c r="P558" s="68">
        <f t="shared" si="260"/>
        <v>3181.5</v>
      </c>
      <c r="Q558" s="68">
        <f t="shared" si="260"/>
        <v>0</v>
      </c>
    </row>
    <row r="559" spans="1:17" ht="31.5" customHeight="1">
      <c r="A559" s="69" t="s">
        <v>140</v>
      </c>
      <c r="B559" s="75" t="s">
        <v>125</v>
      </c>
      <c r="C559" s="75" t="s">
        <v>119</v>
      </c>
      <c r="D559" s="75"/>
      <c r="E559" s="75"/>
      <c r="F559" s="71">
        <f>F560</f>
        <v>1941.7</v>
      </c>
      <c r="G559" s="71">
        <f aca="true" t="shared" si="261" ref="G559:Q562">G560</f>
        <v>0</v>
      </c>
      <c r="H559" s="71">
        <f t="shared" si="261"/>
        <v>1941.7</v>
      </c>
      <c r="I559" s="71">
        <f t="shared" si="261"/>
        <v>0</v>
      </c>
      <c r="J559" s="71">
        <f t="shared" si="261"/>
        <v>1941.7</v>
      </c>
      <c r="K559" s="68">
        <f t="shared" si="261"/>
        <v>0</v>
      </c>
      <c r="L559" s="68">
        <f t="shared" si="261"/>
        <v>1941.7</v>
      </c>
      <c r="M559" s="68">
        <f t="shared" si="261"/>
        <v>0</v>
      </c>
      <c r="N559" s="71">
        <f t="shared" si="261"/>
        <v>1941.7</v>
      </c>
      <c r="O559" s="68">
        <f t="shared" si="261"/>
        <v>0</v>
      </c>
      <c r="P559" s="68">
        <f t="shared" si="261"/>
        <v>1941.7</v>
      </c>
      <c r="Q559" s="68">
        <f t="shared" si="261"/>
        <v>0</v>
      </c>
    </row>
    <row r="560" spans="1:17" ht="43.5" customHeight="1">
      <c r="A560" s="70" t="s">
        <v>513</v>
      </c>
      <c r="B560" s="74" t="s">
        <v>125</v>
      </c>
      <c r="C560" s="74" t="s">
        <v>119</v>
      </c>
      <c r="D560" s="74" t="s">
        <v>9</v>
      </c>
      <c r="E560" s="74"/>
      <c r="F560" s="68">
        <f>F561</f>
        <v>1941.7</v>
      </c>
      <c r="G560" s="68">
        <f t="shared" si="261"/>
        <v>0</v>
      </c>
      <c r="H560" s="68">
        <f t="shared" si="261"/>
        <v>1941.7</v>
      </c>
      <c r="I560" s="68">
        <f t="shared" si="261"/>
        <v>0</v>
      </c>
      <c r="J560" s="68">
        <f t="shared" si="261"/>
        <v>1941.7</v>
      </c>
      <c r="K560" s="68">
        <f t="shared" si="261"/>
        <v>0</v>
      </c>
      <c r="L560" s="68">
        <f t="shared" si="261"/>
        <v>1941.7</v>
      </c>
      <c r="M560" s="68">
        <f t="shared" si="261"/>
        <v>0</v>
      </c>
      <c r="N560" s="68">
        <f t="shared" si="261"/>
        <v>1941.7</v>
      </c>
      <c r="O560" s="68">
        <f t="shared" si="261"/>
        <v>0</v>
      </c>
      <c r="P560" s="68">
        <f t="shared" si="261"/>
        <v>1941.7</v>
      </c>
      <c r="Q560" s="68">
        <f t="shared" si="261"/>
        <v>0</v>
      </c>
    </row>
    <row r="561" spans="1:17" ht="42.75" customHeight="1">
      <c r="A561" s="70" t="s">
        <v>40</v>
      </c>
      <c r="B561" s="74" t="s">
        <v>125</v>
      </c>
      <c r="C561" s="74" t="s">
        <v>119</v>
      </c>
      <c r="D561" s="74" t="s">
        <v>41</v>
      </c>
      <c r="E561" s="74"/>
      <c r="F561" s="68">
        <f>F562</f>
        <v>1941.7</v>
      </c>
      <c r="G561" s="68">
        <f t="shared" si="261"/>
        <v>0</v>
      </c>
      <c r="H561" s="68">
        <f t="shared" si="261"/>
        <v>1941.7</v>
      </c>
      <c r="I561" s="68">
        <f t="shared" si="261"/>
        <v>0</v>
      </c>
      <c r="J561" s="68">
        <f t="shared" si="261"/>
        <v>1941.7</v>
      </c>
      <c r="K561" s="68">
        <f t="shared" si="261"/>
        <v>0</v>
      </c>
      <c r="L561" s="68">
        <f t="shared" si="261"/>
        <v>1941.7</v>
      </c>
      <c r="M561" s="68">
        <f t="shared" si="261"/>
        <v>0</v>
      </c>
      <c r="N561" s="68">
        <f t="shared" si="261"/>
        <v>1941.7</v>
      </c>
      <c r="O561" s="68">
        <f t="shared" si="261"/>
        <v>0</v>
      </c>
      <c r="P561" s="68">
        <f t="shared" si="261"/>
        <v>1941.7</v>
      </c>
      <c r="Q561" s="68">
        <f t="shared" si="261"/>
        <v>0</v>
      </c>
    </row>
    <row r="562" spans="1:17" ht="21.75" customHeight="1">
      <c r="A562" s="70" t="s">
        <v>93</v>
      </c>
      <c r="B562" s="74" t="s">
        <v>125</v>
      </c>
      <c r="C562" s="74" t="s">
        <v>119</v>
      </c>
      <c r="D562" s="74" t="s">
        <v>44</v>
      </c>
      <c r="E562" s="74"/>
      <c r="F562" s="68">
        <f>F563</f>
        <v>1941.7</v>
      </c>
      <c r="G562" s="68">
        <f t="shared" si="261"/>
        <v>0</v>
      </c>
      <c r="H562" s="68">
        <f t="shared" si="261"/>
        <v>1941.7</v>
      </c>
      <c r="I562" s="68">
        <f t="shared" si="261"/>
        <v>0</v>
      </c>
      <c r="J562" s="68">
        <f t="shared" si="261"/>
        <v>1941.7</v>
      </c>
      <c r="K562" s="68">
        <f t="shared" si="261"/>
        <v>0</v>
      </c>
      <c r="L562" s="68">
        <f t="shared" si="261"/>
        <v>1941.7</v>
      </c>
      <c r="M562" s="68">
        <f t="shared" si="261"/>
        <v>0</v>
      </c>
      <c r="N562" s="68">
        <f t="shared" si="261"/>
        <v>1941.7</v>
      </c>
      <c r="O562" s="68">
        <f t="shared" si="261"/>
        <v>0</v>
      </c>
      <c r="P562" s="68">
        <f t="shared" si="261"/>
        <v>1941.7</v>
      </c>
      <c r="Q562" s="68">
        <f t="shared" si="261"/>
        <v>0</v>
      </c>
    </row>
    <row r="563" spans="1:17" ht="57" customHeight="1">
      <c r="A563" s="70" t="s">
        <v>295</v>
      </c>
      <c r="B563" s="74" t="s">
        <v>125</v>
      </c>
      <c r="C563" s="74" t="s">
        <v>119</v>
      </c>
      <c r="D563" s="74" t="s">
        <v>515</v>
      </c>
      <c r="E563" s="74"/>
      <c r="F563" s="68">
        <f aca="true" t="shared" si="262" ref="F563:Q563">F565+F564</f>
        <v>1941.7</v>
      </c>
      <c r="G563" s="68">
        <f t="shared" si="262"/>
        <v>0</v>
      </c>
      <c r="H563" s="68">
        <f t="shared" si="262"/>
        <v>1941.7</v>
      </c>
      <c r="I563" s="68">
        <f t="shared" si="262"/>
        <v>0</v>
      </c>
      <c r="J563" s="68">
        <f t="shared" si="262"/>
        <v>1941.7</v>
      </c>
      <c r="K563" s="68">
        <f t="shared" si="262"/>
        <v>0</v>
      </c>
      <c r="L563" s="68">
        <f t="shared" si="262"/>
        <v>1941.7</v>
      </c>
      <c r="M563" s="68">
        <f t="shared" si="262"/>
        <v>0</v>
      </c>
      <c r="N563" s="68">
        <f t="shared" si="262"/>
        <v>1941.7</v>
      </c>
      <c r="O563" s="68">
        <f t="shared" si="262"/>
        <v>0</v>
      </c>
      <c r="P563" s="68">
        <f t="shared" si="262"/>
        <v>1941.7</v>
      </c>
      <c r="Q563" s="68">
        <f t="shared" si="262"/>
        <v>0</v>
      </c>
    </row>
    <row r="564" spans="1:17" ht="48.75" customHeight="1">
      <c r="A564" s="70" t="s">
        <v>92</v>
      </c>
      <c r="B564" s="74" t="s">
        <v>125</v>
      </c>
      <c r="C564" s="74" t="s">
        <v>119</v>
      </c>
      <c r="D564" s="74" t="s">
        <v>515</v>
      </c>
      <c r="E564" s="74" t="s">
        <v>176</v>
      </c>
      <c r="F564" s="68">
        <f>G564+H564+I564</f>
        <v>15</v>
      </c>
      <c r="G564" s="68"/>
      <c r="H564" s="68">
        <v>15</v>
      </c>
      <c r="I564" s="68"/>
      <c r="J564" s="68">
        <f>K564+L564+M564</f>
        <v>15</v>
      </c>
      <c r="K564" s="68"/>
      <c r="L564" s="68">
        <v>15</v>
      </c>
      <c r="M564" s="68"/>
      <c r="N564" s="68">
        <f>O564+P564+Q564</f>
        <v>15</v>
      </c>
      <c r="O564" s="76"/>
      <c r="P564" s="68">
        <v>15</v>
      </c>
      <c r="Q564" s="76"/>
    </row>
    <row r="565" spans="1:17" ht="29.25" customHeight="1">
      <c r="A565" s="70" t="s">
        <v>90</v>
      </c>
      <c r="B565" s="74" t="s">
        <v>125</v>
      </c>
      <c r="C565" s="74" t="s">
        <v>119</v>
      </c>
      <c r="D565" s="74" t="s">
        <v>515</v>
      </c>
      <c r="E565" s="74" t="s">
        <v>205</v>
      </c>
      <c r="F565" s="68">
        <f>G565+H565+I565</f>
        <v>1926.7</v>
      </c>
      <c r="G565" s="68"/>
      <c r="H565" s="68">
        <v>1926.7</v>
      </c>
      <c r="I565" s="68"/>
      <c r="J565" s="68">
        <f>K565+L565+M565</f>
        <v>1926.7</v>
      </c>
      <c r="K565" s="68"/>
      <c r="L565" s="68">
        <v>1926.7</v>
      </c>
      <c r="M565" s="68"/>
      <c r="N565" s="68">
        <f>O565+P565+Q565</f>
        <v>1926.7</v>
      </c>
      <c r="O565" s="76"/>
      <c r="P565" s="68">
        <v>1926.7</v>
      </c>
      <c r="Q565" s="76"/>
    </row>
    <row r="566" spans="1:17" ht="18.75">
      <c r="A566" s="69" t="s">
        <v>137</v>
      </c>
      <c r="B566" s="75" t="s">
        <v>125</v>
      </c>
      <c r="C566" s="75" t="s">
        <v>122</v>
      </c>
      <c r="D566" s="75"/>
      <c r="E566" s="75"/>
      <c r="F566" s="71">
        <f>F567+F587+F581</f>
        <v>28845.5</v>
      </c>
      <c r="G566" s="71">
        <f aca="true" t="shared" si="263" ref="G566:Q566">G567+G587+G581</f>
        <v>27685</v>
      </c>
      <c r="H566" s="71">
        <f t="shared" si="263"/>
        <v>1160.5</v>
      </c>
      <c r="I566" s="71">
        <f t="shared" si="263"/>
        <v>0</v>
      </c>
      <c r="J566" s="71">
        <f t="shared" si="263"/>
        <v>28560.799999999996</v>
      </c>
      <c r="K566" s="71">
        <f t="shared" si="263"/>
        <v>27654</v>
      </c>
      <c r="L566" s="71">
        <f t="shared" si="263"/>
        <v>906.8</v>
      </c>
      <c r="M566" s="71">
        <f t="shared" si="263"/>
        <v>0</v>
      </c>
      <c r="N566" s="71">
        <f t="shared" si="263"/>
        <v>28471.6</v>
      </c>
      <c r="O566" s="68">
        <f t="shared" si="263"/>
        <v>27609.4</v>
      </c>
      <c r="P566" s="68">
        <f t="shared" si="263"/>
        <v>862.2</v>
      </c>
      <c r="Q566" s="68">
        <f t="shared" si="263"/>
        <v>0</v>
      </c>
    </row>
    <row r="567" spans="1:17" ht="43.5" customHeight="1">
      <c r="A567" s="70" t="s">
        <v>513</v>
      </c>
      <c r="B567" s="74" t="s">
        <v>125</v>
      </c>
      <c r="C567" s="74" t="s">
        <v>122</v>
      </c>
      <c r="D567" s="74" t="s">
        <v>9</v>
      </c>
      <c r="E567" s="74"/>
      <c r="F567" s="68">
        <f>F568</f>
        <v>24521.5</v>
      </c>
      <c r="G567" s="68">
        <f aca="true" t="shared" si="264" ref="G567:Q567">G568</f>
        <v>23583.6</v>
      </c>
      <c r="H567" s="68">
        <f t="shared" si="264"/>
        <v>937.9</v>
      </c>
      <c r="I567" s="68">
        <f t="shared" si="264"/>
        <v>0</v>
      </c>
      <c r="J567" s="68">
        <f t="shared" si="264"/>
        <v>24459.399999999998</v>
      </c>
      <c r="K567" s="68">
        <f t="shared" si="264"/>
        <v>23552.6</v>
      </c>
      <c r="L567" s="68">
        <f t="shared" si="264"/>
        <v>906.8</v>
      </c>
      <c r="M567" s="68">
        <f t="shared" si="264"/>
        <v>0</v>
      </c>
      <c r="N567" s="68">
        <f t="shared" si="264"/>
        <v>24370.199999999997</v>
      </c>
      <c r="O567" s="68">
        <f t="shared" si="264"/>
        <v>23508</v>
      </c>
      <c r="P567" s="68">
        <f t="shared" si="264"/>
        <v>862.2</v>
      </c>
      <c r="Q567" s="68">
        <f t="shared" si="264"/>
        <v>0</v>
      </c>
    </row>
    <row r="568" spans="1:17" ht="46.5" customHeight="1">
      <c r="A568" s="70" t="s">
        <v>40</v>
      </c>
      <c r="B568" s="74" t="s">
        <v>125</v>
      </c>
      <c r="C568" s="74" t="s">
        <v>122</v>
      </c>
      <c r="D568" s="74" t="s">
        <v>41</v>
      </c>
      <c r="E568" s="74"/>
      <c r="F568" s="68">
        <f>F569+F573+F578</f>
        <v>24521.5</v>
      </c>
      <c r="G568" s="68">
        <f aca="true" t="shared" si="265" ref="G568:Q568">G569+G573+G578</f>
        <v>23583.6</v>
      </c>
      <c r="H568" s="68">
        <f t="shared" si="265"/>
        <v>937.9</v>
      </c>
      <c r="I568" s="68">
        <f t="shared" si="265"/>
        <v>0</v>
      </c>
      <c r="J568" s="68">
        <f t="shared" si="265"/>
        <v>24459.399999999998</v>
      </c>
      <c r="K568" s="68">
        <f t="shared" si="265"/>
        <v>23552.6</v>
      </c>
      <c r="L568" s="68">
        <f t="shared" si="265"/>
        <v>906.8</v>
      </c>
      <c r="M568" s="68">
        <f t="shared" si="265"/>
        <v>0</v>
      </c>
      <c r="N568" s="68">
        <f t="shared" si="265"/>
        <v>24370.199999999997</v>
      </c>
      <c r="O568" s="68">
        <f t="shared" si="265"/>
        <v>23508</v>
      </c>
      <c r="P568" s="68">
        <f t="shared" si="265"/>
        <v>862.2</v>
      </c>
      <c r="Q568" s="68">
        <f t="shared" si="265"/>
        <v>0</v>
      </c>
    </row>
    <row r="569" spans="1:17" ht="43.5" customHeight="1">
      <c r="A569" s="70" t="s">
        <v>24</v>
      </c>
      <c r="B569" s="74" t="s">
        <v>125</v>
      </c>
      <c r="C569" s="74" t="s">
        <v>122</v>
      </c>
      <c r="D569" s="74" t="s">
        <v>43</v>
      </c>
      <c r="E569" s="74"/>
      <c r="F569" s="68">
        <f>F570</f>
        <v>686.4</v>
      </c>
      <c r="G569" s="68">
        <f aca="true" t="shared" si="266" ref="G569:Q569">G570</f>
        <v>0</v>
      </c>
      <c r="H569" s="68">
        <f t="shared" si="266"/>
        <v>686.4</v>
      </c>
      <c r="I569" s="68">
        <f t="shared" si="266"/>
        <v>0</v>
      </c>
      <c r="J569" s="68">
        <f t="shared" si="266"/>
        <v>686.4</v>
      </c>
      <c r="K569" s="68">
        <f t="shared" si="266"/>
        <v>0</v>
      </c>
      <c r="L569" s="68">
        <f t="shared" si="266"/>
        <v>686.4</v>
      </c>
      <c r="M569" s="68">
        <f t="shared" si="266"/>
        <v>0</v>
      </c>
      <c r="N569" s="68">
        <f t="shared" si="266"/>
        <v>686.4</v>
      </c>
      <c r="O569" s="68">
        <f t="shared" si="266"/>
        <v>0</v>
      </c>
      <c r="P569" s="68">
        <f t="shared" si="266"/>
        <v>686.4</v>
      </c>
      <c r="Q569" s="68">
        <f t="shared" si="266"/>
        <v>0</v>
      </c>
    </row>
    <row r="570" spans="1:17" ht="81" customHeight="1">
      <c r="A570" s="70" t="s">
        <v>722</v>
      </c>
      <c r="B570" s="74" t="s">
        <v>125</v>
      </c>
      <c r="C570" s="74" t="s">
        <v>122</v>
      </c>
      <c r="D570" s="74" t="s">
        <v>42</v>
      </c>
      <c r="E570" s="74"/>
      <c r="F570" s="68">
        <f>F571+F572</f>
        <v>686.4</v>
      </c>
      <c r="G570" s="68">
        <f aca="true" t="shared" si="267" ref="G570:Q570">G571+G572</f>
        <v>0</v>
      </c>
      <c r="H570" s="68">
        <f t="shared" si="267"/>
        <v>686.4</v>
      </c>
      <c r="I570" s="68">
        <f t="shared" si="267"/>
        <v>0</v>
      </c>
      <c r="J570" s="68">
        <f t="shared" si="267"/>
        <v>686.4</v>
      </c>
      <c r="K570" s="68">
        <f t="shared" si="267"/>
        <v>0</v>
      </c>
      <c r="L570" s="68">
        <f t="shared" si="267"/>
        <v>686.4</v>
      </c>
      <c r="M570" s="68">
        <f t="shared" si="267"/>
        <v>0</v>
      </c>
      <c r="N570" s="68">
        <f t="shared" si="267"/>
        <v>686.4</v>
      </c>
      <c r="O570" s="68">
        <f t="shared" si="267"/>
        <v>0</v>
      </c>
      <c r="P570" s="68">
        <f t="shared" si="267"/>
        <v>686.4</v>
      </c>
      <c r="Q570" s="68">
        <f t="shared" si="267"/>
        <v>0</v>
      </c>
    </row>
    <row r="571" spans="1:17" ht="45" customHeight="1">
      <c r="A571" s="70" t="s">
        <v>92</v>
      </c>
      <c r="B571" s="74">
        <v>10</v>
      </c>
      <c r="C571" s="74" t="s">
        <v>122</v>
      </c>
      <c r="D571" s="74" t="s">
        <v>42</v>
      </c>
      <c r="E571" s="74" t="s">
        <v>176</v>
      </c>
      <c r="F571" s="68">
        <f>G571+H571+I571</f>
        <v>18.5</v>
      </c>
      <c r="G571" s="68"/>
      <c r="H571" s="68">
        <f>8.5+10</f>
        <v>18.5</v>
      </c>
      <c r="I571" s="68"/>
      <c r="J571" s="68">
        <f>K571+L571+M571</f>
        <v>18.5</v>
      </c>
      <c r="K571" s="68"/>
      <c r="L571" s="68">
        <f>8.5+10</f>
        <v>18.5</v>
      </c>
      <c r="M571" s="68"/>
      <c r="N571" s="68">
        <f>O571+P571+Q571</f>
        <v>18.5</v>
      </c>
      <c r="O571" s="68"/>
      <c r="P571" s="68">
        <f>8.5+10</f>
        <v>18.5</v>
      </c>
      <c r="Q571" s="68"/>
    </row>
    <row r="572" spans="1:17" ht="42.75" customHeight="1">
      <c r="A572" s="70" t="s">
        <v>218</v>
      </c>
      <c r="B572" s="74">
        <v>10</v>
      </c>
      <c r="C572" s="74" t="s">
        <v>122</v>
      </c>
      <c r="D572" s="74" t="s">
        <v>42</v>
      </c>
      <c r="E572" s="74" t="s">
        <v>217</v>
      </c>
      <c r="F572" s="68">
        <f>G572+H572+I572</f>
        <v>667.9</v>
      </c>
      <c r="G572" s="68"/>
      <c r="H572" s="68">
        <f>277.9+390</f>
        <v>667.9</v>
      </c>
      <c r="I572" s="68"/>
      <c r="J572" s="68">
        <f>K572+L572+M572</f>
        <v>667.9</v>
      </c>
      <c r="K572" s="68"/>
      <c r="L572" s="68">
        <f>277.9+390</f>
        <v>667.9</v>
      </c>
      <c r="M572" s="68"/>
      <c r="N572" s="68">
        <f>O572+P572+Q572</f>
        <v>667.9</v>
      </c>
      <c r="O572" s="68"/>
      <c r="P572" s="68">
        <f>277.9+390</f>
        <v>667.9</v>
      </c>
      <c r="Q572" s="68"/>
    </row>
    <row r="573" spans="1:17" ht="24" customHeight="1">
      <c r="A573" s="70" t="s">
        <v>93</v>
      </c>
      <c r="B573" s="74">
        <v>10</v>
      </c>
      <c r="C573" s="74" t="s">
        <v>122</v>
      </c>
      <c r="D573" s="74" t="s">
        <v>514</v>
      </c>
      <c r="E573" s="74"/>
      <c r="F573" s="68">
        <f aca="true" t="shared" si="268" ref="F573:Q573">F574+F576</f>
        <v>1718.5</v>
      </c>
      <c r="G573" s="68">
        <f t="shared" si="268"/>
        <v>1467</v>
      </c>
      <c r="H573" s="68">
        <f t="shared" si="268"/>
        <v>251.5</v>
      </c>
      <c r="I573" s="68">
        <f t="shared" si="268"/>
        <v>0</v>
      </c>
      <c r="J573" s="68">
        <f t="shared" si="268"/>
        <v>1656.4</v>
      </c>
      <c r="K573" s="68">
        <f t="shared" si="268"/>
        <v>1436</v>
      </c>
      <c r="L573" s="68">
        <f t="shared" si="268"/>
        <v>220.4</v>
      </c>
      <c r="M573" s="68">
        <f t="shared" si="268"/>
        <v>0</v>
      </c>
      <c r="N573" s="68">
        <f t="shared" si="268"/>
        <v>1567.2</v>
      </c>
      <c r="O573" s="68">
        <f t="shared" si="268"/>
        <v>1391.4</v>
      </c>
      <c r="P573" s="68">
        <f t="shared" si="268"/>
        <v>175.8</v>
      </c>
      <c r="Q573" s="68">
        <f t="shared" si="268"/>
        <v>0</v>
      </c>
    </row>
    <row r="574" spans="1:17" ht="43.5" customHeight="1">
      <c r="A574" s="70" t="s">
        <v>296</v>
      </c>
      <c r="B574" s="74">
        <v>10</v>
      </c>
      <c r="C574" s="74" t="s">
        <v>122</v>
      </c>
      <c r="D574" s="74" t="s">
        <v>516</v>
      </c>
      <c r="E574" s="74"/>
      <c r="F574" s="68">
        <f aca="true" t="shared" si="269" ref="F574:Q574">F575</f>
        <v>120.2</v>
      </c>
      <c r="G574" s="68">
        <f t="shared" si="269"/>
        <v>0</v>
      </c>
      <c r="H574" s="68">
        <f t="shared" si="269"/>
        <v>120.2</v>
      </c>
      <c r="I574" s="68">
        <f t="shared" si="269"/>
        <v>0</v>
      </c>
      <c r="J574" s="68">
        <f t="shared" si="269"/>
        <v>120.2</v>
      </c>
      <c r="K574" s="68">
        <f t="shared" si="269"/>
        <v>0</v>
      </c>
      <c r="L574" s="68">
        <f t="shared" si="269"/>
        <v>120.2</v>
      </c>
      <c r="M574" s="68">
        <f t="shared" si="269"/>
        <v>0</v>
      </c>
      <c r="N574" s="68">
        <f t="shared" si="269"/>
        <v>120.2</v>
      </c>
      <c r="O574" s="68">
        <f t="shared" si="269"/>
        <v>0</v>
      </c>
      <c r="P574" s="68">
        <f t="shared" si="269"/>
        <v>120.2</v>
      </c>
      <c r="Q574" s="68">
        <f t="shared" si="269"/>
        <v>0</v>
      </c>
    </row>
    <row r="575" spans="1:17" ht="37.5">
      <c r="A575" s="70" t="s">
        <v>655</v>
      </c>
      <c r="B575" s="74">
        <v>10</v>
      </c>
      <c r="C575" s="74" t="s">
        <v>122</v>
      </c>
      <c r="D575" s="74" t="s">
        <v>517</v>
      </c>
      <c r="E575" s="74" t="s">
        <v>634</v>
      </c>
      <c r="F575" s="68">
        <f>G575+H575+I575</f>
        <v>120.2</v>
      </c>
      <c r="G575" s="68"/>
      <c r="H575" s="68">
        <v>120.2</v>
      </c>
      <c r="I575" s="68"/>
      <c r="J575" s="68">
        <f>K575+L575+M575</f>
        <v>120.2</v>
      </c>
      <c r="K575" s="68"/>
      <c r="L575" s="68">
        <v>120.2</v>
      </c>
      <c r="M575" s="68"/>
      <c r="N575" s="68">
        <f>O575+P575+Q575</f>
        <v>120.2</v>
      </c>
      <c r="O575" s="76"/>
      <c r="P575" s="76">
        <v>120.2</v>
      </c>
      <c r="Q575" s="76"/>
    </row>
    <row r="576" spans="1:17" ht="21.75" customHeight="1">
      <c r="A576" s="70" t="s">
        <v>405</v>
      </c>
      <c r="B576" s="74">
        <v>10</v>
      </c>
      <c r="C576" s="74" t="s">
        <v>122</v>
      </c>
      <c r="D576" s="74" t="s">
        <v>518</v>
      </c>
      <c r="E576" s="74"/>
      <c r="F576" s="68">
        <f aca="true" t="shared" si="270" ref="F576:Q576">F577</f>
        <v>1598.3</v>
      </c>
      <c r="G576" s="68">
        <f t="shared" si="270"/>
        <v>1467</v>
      </c>
      <c r="H576" s="68">
        <f t="shared" si="270"/>
        <v>131.3</v>
      </c>
      <c r="I576" s="68">
        <f t="shared" si="270"/>
        <v>0</v>
      </c>
      <c r="J576" s="68">
        <f t="shared" si="270"/>
        <v>1536.2</v>
      </c>
      <c r="K576" s="68">
        <f t="shared" si="270"/>
        <v>1436</v>
      </c>
      <c r="L576" s="68">
        <f t="shared" si="270"/>
        <v>100.2</v>
      </c>
      <c r="M576" s="68">
        <f t="shared" si="270"/>
        <v>0</v>
      </c>
      <c r="N576" s="68">
        <f t="shared" si="270"/>
        <v>1447</v>
      </c>
      <c r="O576" s="68">
        <f t="shared" si="270"/>
        <v>1391.4</v>
      </c>
      <c r="P576" s="68">
        <f t="shared" si="270"/>
        <v>55.6</v>
      </c>
      <c r="Q576" s="68">
        <f t="shared" si="270"/>
        <v>0</v>
      </c>
    </row>
    <row r="577" spans="1:17" ht="37.5" customHeight="1">
      <c r="A577" s="70" t="s">
        <v>218</v>
      </c>
      <c r="B577" s="74">
        <v>10</v>
      </c>
      <c r="C577" s="74" t="s">
        <v>122</v>
      </c>
      <c r="D577" s="74" t="s">
        <v>518</v>
      </c>
      <c r="E577" s="74" t="s">
        <v>217</v>
      </c>
      <c r="F577" s="68">
        <f>G577+H577+I577</f>
        <v>1598.3</v>
      </c>
      <c r="G577" s="68">
        <v>1467</v>
      </c>
      <c r="H577" s="68">
        <v>131.3</v>
      </c>
      <c r="I577" s="68"/>
      <c r="J577" s="68">
        <f>K577+L577+M577</f>
        <v>1536.2</v>
      </c>
      <c r="K577" s="68">
        <v>1436</v>
      </c>
      <c r="L577" s="68">
        <v>100.2</v>
      </c>
      <c r="M577" s="68"/>
      <c r="N577" s="68">
        <f>O577+P577+Q577</f>
        <v>1447</v>
      </c>
      <c r="O577" s="76">
        <v>1391.4</v>
      </c>
      <c r="P577" s="76">
        <v>55.6</v>
      </c>
      <c r="Q577" s="76"/>
    </row>
    <row r="578" spans="1:17" ht="103.5" customHeight="1">
      <c r="A578" s="70" t="s">
        <v>426</v>
      </c>
      <c r="B578" s="74">
        <v>10</v>
      </c>
      <c r="C578" s="74" t="s">
        <v>122</v>
      </c>
      <c r="D578" s="106" t="s">
        <v>425</v>
      </c>
      <c r="E578" s="74"/>
      <c r="F578" s="68">
        <f aca="true" t="shared" si="271" ref="F578:Q579">F579</f>
        <v>22116.6</v>
      </c>
      <c r="G578" s="68">
        <f t="shared" si="271"/>
        <v>22116.6</v>
      </c>
      <c r="H578" s="68">
        <f t="shared" si="271"/>
        <v>0</v>
      </c>
      <c r="I578" s="68">
        <f t="shared" si="271"/>
        <v>0</v>
      </c>
      <c r="J578" s="68">
        <f t="shared" si="271"/>
        <v>22116.6</v>
      </c>
      <c r="K578" s="68">
        <f t="shared" si="271"/>
        <v>22116.6</v>
      </c>
      <c r="L578" s="68">
        <f t="shared" si="271"/>
        <v>0</v>
      </c>
      <c r="M578" s="68">
        <f t="shared" si="271"/>
        <v>0</v>
      </c>
      <c r="N578" s="68">
        <f t="shared" si="271"/>
        <v>22116.6</v>
      </c>
      <c r="O578" s="68">
        <f t="shared" si="271"/>
        <v>22116.6</v>
      </c>
      <c r="P578" s="68">
        <f t="shared" si="271"/>
        <v>0</v>
      </c>
      <c r="Q578" s="68">
        <f t="shared" si="271"/>
        <v>0</v>
      </c>
    </row>
    <row r="579" spans="1:17" ht="123.75" customHeight="1">
      <c r="A579" s="120" t="s">
        <v>427</v>
      </c>
      <c r="B579" s="74">
        <v>10</v>
      </c>
      <c r="C579" s="74" t="s">
        <v>122</v>
      </c>
      <c r="D579" s="74" t="s">
        <v>423</v>
      </c>
      <c r="E579" s="74"/>
      <c r="F579" s="68">
        <f t="shared" si="271"/>
        <v>22116.6</v>
      </c>
      <c r="G579" s="68">
        <f t="shared" si="271"/>
        <v>22116.6</v>
      </c>
      <c r="H579" s="68">
        <f t="shared" si="271"/>
        <v>0</v>
      </c>
      <c r="I579" s="68">
        <f t="shared" si="271"/>
        <v>0</v>
      </c>
      <c r="J579" s="68">
        <f t="shared" si="271"/>
        <v>22116.6</v>
      </c>
      <c r="K579" s="68">
        <f t="shared" si="271"/>
        <v>22116.6</v>
      </c>
      <c r="L579" s="68">
        <f t="shared" si="271"/>
        <v>0</v>
      </c>
      <c r="M579" s="68">
        <f t="shared" si="271"/>
        <v>0</v>
      </c>
      <c r="N579" s="68">
        <f t="shared" si="271"/>
        <v>22116.6</v>
      </c>
      <c r="O579" s="68">
        <f t="shared" si="271"/>
        <v>22116.6</v>
      </c>
      <c r="P579" s="68">
        <f t="shared" si="271"/>
        <v>0</v>
      </c>
      <c r="Q579" s="68">
        <f t="shared" si="271"/>
        <v>0</v>
      </c>
    </row>
    <row r="580" spans="1:17" ht="22.5" customHeight="1">
      <c r="A580" s="70" t="s">
        <v>90</v>
      </c>
      <c r="B580" s="74">
        <v>10</v>
      </c>
      <c r="C580" s="74" t="s">
        <v>122</v>
      </c>
      <c r="D580" s="74" t="s">
        <v>423</v>
      </c>
      <c r="E580" s="74" t="s">
        <v>205</v>
      </c>
      <c r="F580" s="68">
        <f>G580+H580+I580</f>
        <v>22116.6</v>
      </c>
      <c r="G580" s="68">
        <v>22116.6</v>
      </c>
      <c r="H580" s="68"/>
      <c r="I580" s="68"/>
      <c r="J580" s="68">
        <f>K580+L580+M580</f>
        <v>22116.6</v>
      </c>
      <c r="K580" s="68">
        <v>22116.6</v>
      </c>
      <c r="L580" s="68"/>
      <c r="M580" s="68"/>
      <c r="N580" s="68">
        <f>O580+P580+Q580</f>
        <v>22116.6</v>
      </c>
      <c r="O580" s="68">
        <v>22116.6</v>
      </c>
      <c r="P580" s="76"/>
      <c r="Q580" s="76"/>
    </row>
    <row r="581" spans="1:17" ht="44.25" customHeight="1">
      <c r="A581" s="70" t="s">
        <v>491</v>
      </c>
      <c r="B581" s="74" t="s">
        <v>125</v>
      </c>
      <c r="C581" s="74" t="s">
        <v>122</v>
      </c>
      <c r="D581" s="83" t="s">
        <v>280</v>
      </c>
      <c r="E581" s="74"/>
      <c r="F581" s="68">
        <f aca="true" t="shared" si="272" ref="F581:Q583">F582</f>
        <v>4101.4</v>
      </c>
      <c r="G581" s="68">
        <f t="shared" si="272"/>
        <v>4101.4</v>
      </c>
      <c r="H581" s="68">
        <f t="shared" si="272"/>
        <v>0</v>
      </c>
      <c r="I581" s="68">
        <f t="shared" si="272"/>
        <v>0</v>
      </c>
      <c r="J581" s="68">
        <f t="shared" si="272"/>
        <v>4101.4</v>
      </c>
      <c r="K581" s="68">
        <f t="shared" si="272"/>
        <v>4101.4</v>
      </c>
      <c r="L581" s="68">
        <f t="shared" si="272"/>
        <v>0</v>
      </c>
      <c r="M581" s="68">
        <f t="shared" si="272"/>
        <v>0</v>
      </c>
      <c r="N581" s="68">
        <f t="shared" si="272"/>
        <v>4101.4</v>
      </c>
      <c r="O581" s="68">
        <f t="shared" si="272"/>
        <v>4101.4</v>
      </c>
      <c r="P581" s="68">
        <f t="shared" si="272"/>
        <v>0</v>
      </c>
      <c r="Q581" s="68">
        <f t="shared" si="272"/>
        <v>0</v>
      </c>
    </row>
    <row r="582" spans="1:17" ht="37.5">
      <c r="A582" s="128" t="s">
        <v>18</v>
      </c>
      <c r="B582" s="74" t="s">
        <v>125</v>
      </c>
      <c r="C582" s="74" t="s">
        <v>122</v>
      </c>
      <c r="D582" s="83" t="s">
        <v>281</v>
      </c>
      <c r="E582" s="74"/>
      <c r="F582" s="68">
        <f t="shared" si="272"/>
        <v>4101.4</v>
      </c>
      <c r="G582" s="68">
        <f t="shared" si="272"/>
        <v>4101.4</v>
      </c>
      <c r="H582" s="68">
        <f t="shared" si="272"/>
        <v>0</v>
      </c>
      <c r="I582" s="68">
        <f t="shared" si="272"/>
        <v>0</v>
      </c>
      <c r="J582" s="68">
        <f t="shared" si="272"/>
        <v>4101.4</v>
      </c>
      <c r="K582" s="68">
        <f t="shared" si="272"/>
        <v>4101.4</v>
      </c>
      <c r="L582" s="68">
        <f t="shared" si="272"/>
        <v>0</v>
      </c>
      <c r="M582" s="68">
        <f t="shared" si="272"/>
        <v>0</v>
      </c>
      <c r="N582" s="68">
        <f t="shared" si="272"/>
        <v>4101.4</v>
      </c>
      <c r="O582" s="68">
        <f t="shared" si="272"/>
        <v>4101.4</v>
      </c>
      <c r="P582" s="68">
        <f t="shared" si="272"/>
        <v>0</v>
      </c>
      <c r="Q582" s="68">
        <f t="shared" si="272"/>
        <v>0</v>
      </c>
    </row>
    <row r="583" spans="1:17" ht="98.25" customHeight="1">
      <c r="A583" s="128" t="s">
        <v>356</v>
      </c>
      <c r="B583" s="74" t="s">
        <v>125</v>
      </c>
      <c r="C583" s="74" t="s">
        <v>122</v>
      </c>
      <c r="D583" s="83" t="s">
        <v>71</v>
      </c>
      <c r="E583" s="74"/>
      <c r="F583" s="68">
        <f t="shared" si="272"/>
        <v>4101.4</v>
      </c>
      <c r="G583" s="68">
        <f t="shared" si="272"/>
        <v>4101.4</v>
      </c>
      <c r="H583" s="68">
        <f t="shared" si="272"/>
        <v>0</v>
      </c>
      <c r="I583" s="68">
        <f t="shared" si="272"/>
        <v>0</v>
      </c>
      <c r="J583" s="68">
        <f t="shared" si="272"/>
        <v>4101.4</v>
      </c>
      <c r="K583" s="68">
        <f t="shared" si="272"/>
        <v>4101.4</v>
      </c>
      <c r="L583" s="68">
        <f t="shared" si="272"/>
        <v>0</v>
      </c>
      <c r="M583" s="68">
        <f t="shared" si="272"/>
        <v>0</v>
      </c>
      <c r="N583" s="68">
        <f t="shared" si="272"/>
        <v>4101.4</v>
      </c>
      <c r="O583" s="68">
        <f t="shared" si="272"/>
        <v>4101.4</v>
      </c>
      <c r="P583" s="68">
        <f t="shared" si="272"/>
        <v>0</v>
      </c>
      <c r="Q583" s="68">
        <f t="shared" si="272"/>
        <v>0</v>
      </c>
    </row>
    <row r="584" spans="1:17" ht="84.75" customHeight="1">
      <c r="A584" s="70" t="s">
        <v>97</v>
      </c>
      <c r="B584" s="74" t="s">
        <v>125</v>
      </c>
      <c r="C584" s="74" t="s">
        <v>122</v>
      </c>
      <c r="D584" s="83" t="s">
        <v>72</v>
      </c>
      <c r="E584" s="74"/>
      <c r="F584" s="68">
        <f aca="true" t="shared" si="273" ref="F584:Q584">F586+F585</f>
        <v>4101.4</v>
      </c>
      <c r="G584" s="68">
        <f t="shared" si="273"/>
        <v>4101.4</v>
      </c>
      <c r="H584" s="68">
        <f t="shared" si="273"/>
        <v>0</v>
      </c>
      <c r="I584" s="68">
        <f t="shared" si="273"/>
        <v>0</v>
      </c>
      <c r="J584" s="68">
        <f t="shared" si="273"/>
        <v>4101.4</v>
      </c>
      <c r="K584" s="68">
        <f t="shared" si="273"/>
        <v>4101.4</v>
      </c>
      <c r="L584" s="68">
        <f t="shared" si="273"/>
        <v>0</v>
      </c>
      <c r="M584" s="68">
        <f t="shared" si="273"/>
        <v>0</v>
      </c>
      <c r="N584" s="68">
        <f t="shared" si="273"/>
        <v>4101.4</v>
      </c>
      <c r="O584" s="68">
        <f t="shared" si="273"/>
        <v>4101.4</v>
      </c>
      <c r="P584" s="68">
        <f t="shared" si="273"/>
        <v>0</v>
      </c>
      <c r="Q584" s="68">
        <f t="shared" si="273"/>
        <v>0</v>
      </c>
    </row>
    <row r="585" spans="1:17" ht="46.5" customHeight="1">
      <c r="A585" s="70" t="s">
        <v>92</v>
      </c>
      <c r="B585" s="74" t="s">
        <v>125</v>
      </c>
      <c r="C585" s="74" t="s">
        <v>122</v>
      </c>
      <c r="D585" s="83" t="s">
        <v>72</v>
      </c>
      <c r="E585" s="74" t="s">
        <v>176</v>
      </c>
      <c r="F585" s="68">
        <f>G585+H584+I585</f>
        <v>61.5</v>
      </c>
      <c r="G585" s="68">
        <v>61.5</v>
      </c>
      <c r="H585" s="68"/>
      <c r="I585" s="68"/>
      <c r="J585" s="68">
        <f>K585+L585+M585</f>
        <v>61.5</v>
      </c>
      <c r="K585" s="68">
        <v>61.5</v>
      </c>
      <c r="L585" s="68"/>
      <c r="M585" s="68"/>
      <c r="N585" s="68">
        <f>O585+P585+Q585</f>
        <v>61.5</v>
      </c>
      <c r="O585" s="68">
        <v>61.5</v>
      </c>
      <c r="P585" s="68"/>
      <c r="Q585" s="68"/>
    </row>
    <row r="586" spans="1:17" ht="41.25" customHeight="1">
      <c r="A586" s="70" t="s">
        <v>218</v>
      </c>
      <c r="B586" s="74" t="s">
        <v>125</v>
      </c>
      <c r="C586" s="74" t="s">
        <v>122</v>
      </c>
      <c r="D586" s="83" t="s">
        <v>72</v>
      </c>
      <c r="E586" s="74" t="s">
        <v>217</v>
      </c>
      <c r="F586" s="68">
        <f>G586+H585+I586</f>
        <v>4039.9</v>
      </c>
      <c r="G586" s="68">
        <v>4039.9</v>
      </c>
      <c r="H586" s="68"/>
      <c r="I586" s="68"/>
      <c r="J586" s="68">
        <f>K586+L586+M586</f>
        <v>4039.9</v>
      </c>
      <c r="K586" s="68">
        <v>4039.9</v>
      </c>
      <c r="L586" s="68"/>
      <c r="M586" s="68"/>
      <c r="N586" s="68">
        <f>O586+P586+Q586</f>
        <v>4039.9</v>
      </c>
      <c r="O586" s="68">
        <v>4039.9</v>
      </c>
      <c r="P586" s="68"/>
      <c r="Q586" s="68"/>
    </row>
    <row r="587" spans="1:17" ht="64.5" customHeight="1">
      <c r="A587" s="70" t="s">
        <v>599</v>
      </c>
      <c r="B587" s="74" t="s">
        <v>125</v>
      </c>
      <c r="C587" s="74" t="s">
        <v>122</v>
      </c>
      <c r="D587" s="83" t="s">
        <v>101</v>
      </c>
      <c r="E587" s="74"/>
      <c r="F587" s="68">
        <f aca="true" t="shared" si="274" ref="F587:Q589">F588</f>
        <v>222.6</v>
      </c>
      <c r="G587" s="68">
        <f t="shared" si="274"/>
        <v>0</v>
      </c>
      <c r="H587" s="68">
        <f t="shared" si="274"/>
        <v>222.6</v>
      </c>
      <c r="I587" s="68">
        <f t="shared" si="274"/>
        <v>0</v>
      </c>
      <c r="J587" s="68">
        <f t="shared" si="274"/>
        <v>0</v>
      </c>
      <c r="K587" s="68">
        <f t="shared" si="274"/>
        <v>0</v>
      </c>
      <c r="L587" s="68">
        <f t="shared" si="274"/>
        <v>0</v>
      </c>
      <c r="M587" s="68">
        <f t="shared" si="274"/>
        <v>0</v>
      </c>
      <c r="N587" s="68">
        <f t="shared" si="274"/>
        <v>0</v>
      </c>
      <c r="O587" s="68">
        <f t="shared" si="274"/>
        <v>0</v>
      </c>
      <c r="P587" s="68">
        <f t="shared" si="274"/>
        <v>0</v>
      </c>
      <c r="Q587" s="68">
        <f t="shared" si="274"/>
        <v>0</v>
      </c>
    </row>
    <row r="588" spans="1:17" ht="62.25" customHeight="1">
      <c r="A588" s="70" t="s">
        <v>543</v>
      </c>
      <c r="B588" s="74" t="s">
        <v>125</v>
      </c>
      <c r="C588" s="74" t="s">
        <v>122</v>
      </c>
      <c r="D588" s="83" t="s">
        <v>102</v>
      </c>
      <c r="E588" s="74"/>
      <c r="F588" s="68">
        <f t="shared" si="274"/>
        <v>222.6</v>
      </c>
      <c r="G588" s="68">
        <f t="shared" si="274"/>
        <v>0</v>
      </c>
      <c r="H588" s="68">
        <f t="shared" si="274"/>
        <v>222.6</v>
      </c>
      <c r="I588" s="68">
        <f t="shared" si="274"/>
        <v>0</v>
      </c>
      <c r="J588" s="68">
        <f t="shared" si="274"/>
        <v>0</v>
      </c>
      <c r="K588" s="68">
        <f t="shared" si="274"/>
        <v>0</v>
      </c>
      <c r="L588" s="68">
        <f t="shared" si="274"/>
        <v>0</v>
      </c>
      <c r="M588" s="68">
        <f t="shared" si="274"/>
        <v>0</v>
      </c>
      <c r="N588" s="68">
        <f t="shared" si="274"/>
        <v>0</v>
      </c>
      <c r="O588" s="68">
        <f t="shared" si="274"/>
        <v>0</v>
      </c>
      <c r="P588" s="68">
        <f t="shared" si="274"/>
        <v>0</v>
      </c>
      <c r="Q588" s="68">
        <f t="shared" si="274"/>
        <v>0</v>
      </c>
    </row>
    <row r="589" spans="1:17" ht="42" customHeight="1">
      <c r="A589" s="70" t="s">
        <v>441</v>
      </c>
      <c r="B589" s="74" t="s">
        <v>125</v>
      </c>
      <c r="C589" s="74" t="s">
        <v>122</v>
      </c>
      <c r="D589" s="83" t="s">
        <v>497</v>
      </c>
      <c r="E589" s="74"/>
      <c r="F589" s="68">
        <f t="shared" si="274"/>
        <v>222.6</v>
      </c>
      <c r="G589" s="68">
        <f t="shared" si="274"/>
        <v>0</v>
      </c>
      <c r="H589" s="68">
        <f t="shared" si="274"/>
        <v>222.6</v>
      </c>
      <c r="I589" s="68">
        <f t="shared" si="274"/>
        <v>0</v>
      </c>
      <c r="J589" s="68">
        <f t="shared" si="274"/>
        <v>0</v>
      </c>
      <c r="K589" s="68">
        <f t="shared" si="274"/>
        <v>0</v>
      </c>
      <c r="L589" s="68">
        <f t="shared" si="274"/>
        <v>0</v>
      </c>
      <c r="M589" s="68">
        <f t="shared" si="274"/>
        <v>0</v>
      </c>
      <c r="N589" s="68">
        <f t="shared" si="274"/>
        <v>0</v>
      </c>
      <c r="O589" s="68">
        <f t="shared" si="274"/>
        <v>0</v>
      </c>
      <c r="P589" s="68">
        <f t="shared" si="274"/>
        <v>0</v>
      </c>
      <c r="Q589" s="68">
        <f t="shared" si="274"/>
        <v>0</v>
      </c>
    </row>
    <row r="590" spans="1:17" ht="41.25" customHeight="1">
      <c r="A590" s="70" t="s">
        <v>218</v>
      </c>
      <c r="B590" s="74" t="s">
        <v>125</v>
      </c>
      <c r="C590" s="74" t="s">
        <v>122</v>
      </c>
      <c r="D590" s="83" t="s">
        <v>497</v>
      </c>
      <c r="E590" s="74" t="s">
        <v>217</v>
      </c>
      <c r="F590" s="68">
        <f>G590+H590+I590</f>
        <v>222.6</v>
      </c>
      <c r="G590" s="68">
        <v>0</v>
      </c>
      <c r="H590" s="68">
        <v>222.6</v>
      </c>
      <c r="I590" s="68"/>
      <c r="J590" s="68">
        <f>K590+L590+M590</f>
        <v>0</v>
      </c>
      <c r="K590" s="68"/>
      <c r="L590" s="68"/>
      <c r="M590" s="68"/>
      <c r="N590" s="68">
        <f>O590+P590+Q590</f>
        <v>0</v>
      </c>
      <c r="O590" s="88"/>
      <c r="P590" s="88"/>
      <c r="Q590" s="88"/>
    </row>
    <row r="591" spans="1:17" ht="18.75">
      <c r="A591" s="69" t="s">
        <v>145</v>
      </c>
      <c r="B591" s="75" t="s">
        <v>125</v>
      </c>
      <c r="C591" s="75" t="s">
        <v>120</v>
      </c>
      <c r="D591" s="75"/>
      <c r="E591" s="75"/>
      <c r="F591" s="71">
        <f aca="true" t="shared" si="275" ref="F591:Q594">F592</f>
        <v>5178.7</v>
      </c>
      <c r="G591" s="71">
        <f t="shared" si="275"/>
        <v>5178.7</v>
      </c>
      <c r="H591" s="71">
        <f t="shared" si="275"/>
        <v>0</v>
      </c>
      <c r="I591" s="71">
        <f t="shared" si="275"/>
        <v>0</v>
      </c>
      <c r="J591" s="71">
        <f t="shared" si="275"/>
        <v>5178.7</v>
      </c>
      <c r="K591" s="71">
        <f t="shared" si="275"/>
        <v>5178.7</v>
      </c>
      <c r="L591" s="71">
        <f t="shared" si="275"/>
        <v>0</v>
      </c>
      <c r="M591" s="71">
        <f t="shared" si="275"/>
        <v>0</v>
      </c>
      <c r="N591" s="71">
        <f t="shared" si="275"/>
        <v>5178.7</v>
      </c>
      <c r="O591" s="68">
        <f t="shared" si="275"/>
        <v>5178.7</v>
      </c>
      <c r="P591" s="68">
        <f t="shared" si="275"/>
        <v>0</v>
      </c>
      <c r="Q591" s="68">
        <f t="shared" si="275"/>
        <v>0</v>
      </c>
    </row>
    <row r="592" spans="1:17" ht="45" customHeight="1">
      <c r="A592" s="70" t="s">
        <v>491</v>
      </c>
      <c r="B592" s="74" t="s">
        <v>125</v>
      </c>
      <c r="C592" s="74" t="s">
        <v>120</v>
      </c>
      <c r="D592" s="74" t="s">
        <v>280</v>
      </c>
      <c r="E592" s="74"/>
      <c r="F592" s="68">
        <f t="shared" si="275"/>
        <v>5178.7</v>
      </c>
      <c r="G592" s="68">
        <f t="shared" si="275"/>
        <v>5178.7</v>
      </c>
      <c r="H592" s="68">
        <f t="shared" si="275"/>
        <v>0</v>
      </c>
      <c r="I592" s="68">
        <f t="shared" si="275"/>
        <v>0</v>
      </c>
      <c r="J592" s="68">
        <f t="shared" si="275"/>
        <v>5178.7</v>
      </c>
      <c r="K592" s="68">
        <f t="shared" si="275"/>
        <v>5178.7</v>
      </c>
      <c r="L592" s="68">
        <f t="shared" si="275"/>
        <v>0</v>
      </c>
      <c r="M592" s="68">
        <f t="shared" si="275"/>
        <v>0</v>
      </c>
      <c r="N592" s="68">
        <f t="shared" si="275"/>
        <v>5178.7</v>
      </c>
      <c r="O592" s="68">
        <f t="shared" si="275"/>
        <v>5178.7</v>
      </c>
      <c r="P592" s="68">
        <f t="shared" si="275"/>
        <v>0</v>
      </c>
      <c r="Q592" s="68">
        <f t="shared" si="275"/>
        <v>0</v>
      </c>
    </row>
    <row r="593" spans="1:17" ht="32.25" customHeight="1">
      <c r="A593" s="70" t="s">
        <v>192</v>
      </c>
      <c r="B593" s="74" t="s">
        <v>125</v>
      </c>
      <c r="C593" s="74" t="s">
        <v>120</v>
      </c>
      <c r="D593" s="74" t="s">
        <v>286</v>
      </c>
      <c r="E593" s="107"/>
      <c r="F593" s="68">
        <f t="shared" si="275"/>
        <v>5178.7</v>
      </c>
      <c r="G593" s="68">
        <f t="shared" si="275"/>
        <v>5178.7</v>
      </c>
      <c r="H593" s="68">
        <f t="shared" si="275"/>
        <v>0</v>
      </c>
      <c r="I593" s="68">
        <f t="shared" si="275"/>
        <v>0</v>
      </c>
      <c r="J593" s="68">
        <f t="shared" si="275"/>
        <v>5178.7</v>
      </c>
      <c r="K593" s="68">
        <f t="shared" si="275"/>
        <v>5178.7</v>
      </c>
      <c r="L593" s="68">
        <f t="shared" si="275"/>
        <v>0</v>
      </c>
      <c r="M593" s="68">
        <f t="shared" si="275"/>
        <v>0</v>
      </c>
      <c r="N593" s="68">
        <f t="shared" si="275"/>
        <v>5178.7</v>
      </c>
      <c r="O593" s="68">
        <f t="shared" si="275"/>
        <v>5178.7</v>
      </c>
      <c r="P593" s="68">
        <f t="shared" si="275"/>
        <v>0</v>
      </c>
      <c r="Q593" s="68">
        <f t="shared" si="275"/>
        <v>0</v>
      </c>
    </row>
    <row r="594" spans="1:17" ht="63" customHeight="1">
      <c r="A594" s="128" t="s">
        <v>298</v>
      </c>
      <c r="B594" s="74" t="s">
        <v>125</v>
      </c>
      <c r="C594" s="74" t="s">
        <v>120</v>
      </c>
      <c r="D594" s="74" t="s">
        <v>73</v>
      </c>
      <c r="E594" s="107"/>
      <c r="F594" s="68">
        <f t="shared" si="275"/>
        <v>5178.7</v>
      </c>
      <c r="G594" s="68">
        <f t="shared" si="275"/>
        <v>5178.7</v>
      </c>
      <c r="H594" s="68">
        <f t="shared" si="275"/>
        <v>0</v>
      </c>
      <c r="I594" s="68">
        <f t="shared" si="275"/>
        <v>0</v>
      </c>
      <c r="J594" s="68">
        <f t="shared" si="275"/>
        <v>5178.7</v>
      </c>
      <c r="K594" s="68">
        <f t="shared" si="275"/>
        <v>5178.7</v>
      </c>
      <c r="L594" s="68">
        <f t="shared" si="275"/>
        <v>0</v>
      </c>
      <c r="M594" s="68">
        <f t="shared" si="275"/>
        <v>0</v>
      </c>
      <c r="N594" s="68">
        <f t="shared" si="275"/>
        <v>5178.7</v>
      </c>
      <c r="O594" s="68">
        <f t="shared" si="275"/>
        <v>5178.7</v>
      </c>
      <c r="P594" s="68">
        <f t="shared" si="275"/>
        <v>0</v>
      </c>
      <c r="Q594" s="68">
        <f t="shared" si="275"/>
        <v>0</v>
      </c>
    </row>
    <row r="595" spans="1:17" ht="81.75" customHeight="1">
      <c r="A595" s="70" t="s">
        <v>97</v>
      </c>
      <c r="B595" s="74" t="s">
        <v>125</v>
      </c>
      <c r="C595" s="74" t="s">
        <v>120</v>
      </c>
      <c r="D595" s="74" t="s">
        <v>74</v>
      </c>
      <c r="E595" s="74"/>
      <c r="F595" s="68">
        <f aca="true" t="shared" si="276" ref="F595:Q595">F596+F597</f>
        <v>5178.7</v>
      </c>
      <c r="G595" s="68">
        <f t="shared" si="276"/>
        <v>5178.7</v>
      </c>
      <c r="H595" s="68">
        <f t="shared" si="276"/>
        <v>0</v>
      </c>
      <c r="I595" s="68">
        <f t="shared" si="276"/>
        <v>0</v>
      </c>
      <c r="J595" s="68">
        <f t="shared" si="276"/>
        <v>5178.7</v>
      </c>
      <c r="K595" s="68">
        <f t="shared" si="276"/>
        <v>5178.7</v>
      </c>
      <c r="L595" s="68">
        <f t="shared" si="276"/>
        <v>0</v>
      </c>
      <c r="M595" s="68">
        <f t="shared" si="276"/>
        <v>0</v>
      </c>
      <c r="N595" s="68">
        <f t="shared" si="276"/>
        <v>5178.7</v>
      </c>
      <c r="O595" s="68">
        <f t="shared" si="276"/>
        <v>5178.7</v>
      </c>
      <c r="P595" s="68">
        <f t="shared" si="276"/>
        <v>0</v>
      </c>
      <c r="Q595" s="68">
        <f t="shared" si="276"/>
        <v>0</v>
      </c>
    </row>
    <row r="596" spans="1:17" ht="40.5" customHeight="1">
      <c r="A596" s="70" t="s">
        <v>92</v>
      </c>
      <c r="B596" s="74" t="s">
        <v>125</v>
      </c>
      <c r="C596" s="74" t="s">
        <v>120</v>
      </c>
      <c r="D596" s="74" t="s">
        <v>74</v>
      </c>
      <c r="E596" s="74" t="s">
        <v>176</v>
      </c>
      <c r="F596" s="68">
        <f>G596+H595+I596</f>
        <v>51.8</v>
      </c>
      <c r="G596" s="68">
        <v>51.8</v>
      </c>
      <c r="H596" s="68"/>
      <c r="I596" s="68"/>
      <c r="J596" s="68">
        <f>K596+L596+M596</f>
        <v>51.8</v>
      </c>
      <c r="K596" s="68">
        <v>51.8</v>
      </c>
      <c r="L596" s="68"/>
      <c r="M596" s="68"/>
      <c r="N596" s="68">
        <f>O596+P596+Q596</f>
        <v>51.8</v>
      </c>
      <c r="O596" s="68">
        <v>51.8</v>
      </c>
      <c r="P596" s="88"/>
      <c r="Q596" s="88"/>
    </row>
    <row r="597" spans="1:17" ht="38.25" customHeight="1">
      <c r="A597" s="70" t="s">
        <v>218</v>
      </c>
      <c r="B597" s="74" t="s">
        <v>125</v>
      </c>
      <c r="C597" s="74" t="s">
        <v>120</v>
      </c>
      <c r="D597" s="74" t="s">
        <v>74</v>
      </c>
      <c r="E597" s="74" t="s">
        <v>217</v>
      </c>
      <c r="F597" s="68">
        <f>G597+H596+I597</f>
        <v>5126.9</v>
      </c>
      <c r="G597" s="68">
        <v>5126.9</v>
      </c>
      <c r="H597" s="68"/>
      <c r="I597" s="68"/>
      <c r="J597" s="68">
        <f>K597+L597+M597</f>
        <v>5126.9</v>
      </c>
      <c r="K597" s="68">
        <v>5126.9</v>
      </c>
      <c r="L597" s="68"/>
      <c r="M597" s="68"/>
      <c r="N597" s="68">
        <f>O597+P597+Q597</f>
        <v>5126.9</v>
      </c>
      <c r="O597" s="68">
        <v>5126.9</v>
      </c>
      <c r="P597" s="88"/>
      <c r="Q597" s="88"/>
    </row>
    <row r="598" spans="1:17" ht="35.25" customHeight="1">
      <c r="A598" s="69" t="s">
        <v>436</v>
      </c>
      <c r="B598" s="75" t="s">
        <v>125</v>
      </c>
      <c r="C598" s="75" t="s">
        <v>135</v>
      </c>
      <c r="D598" s="133"/>
      <c r="E598" s="75"/>
      <c r="F598" s="71">
        <f aca="true" t="shared" si="277" ref="F598:Q601">F599</f>
        <v>377.6</v>
      </c>
      <c r="G598" s="71">
        <f t="shared" si="277"/>
        <v>0</v>
      </c>
      <c r="H598" s="71">
        <f t="shared" si="277"/>
        <v>377.6</v>
      </c>
      <c r="I598" s="71">
        <f t="shared" si="277"/>
        <v>0</v>
      </c>
      <c r="J598" s="71">
        <f t="shared" si="277"/>
        <v>377.6</v>
      </c>
      <c r="K598" s="71">
        <f t="shared" si="277"/>
        <v>0</v>
      </c>
      <c r="L598" s="71">
        <f t="shared" si="277"/>
        <v>377.6</v>
      </c>
      <c r="M598" s="71">
        <f t="shared" si="277"/>
        <v>0</v>
      </c>
      <c r="N598" s="71">
        <f t="shared" si="277"/>
        <v>377.6</v>
      </c>
      <c r="O598" s="68">
        <f t="shared" si="277"/>
        <v>0</v>
      </c>
      <c r="P598" s="68">
        <f t="shared" si="277"/>
        <v>377.6</v>
      </c>
      <c r="Q598" s="68">
        <f t="shared" si="277"/>
        <v>0</v>
      </c>
    </row>
    <row r="599" spans="1:17" ht="60.75" customHeight="1">
      <c r="A599" s="70" t="s">
        <v>539</v>
      </c>
      <c r="B599" s="74" t="s">
        <v>125</v>
      </c>
      <c r="C599" s="74" t="s">
        <v>135</v>
      </c>
      <c r="D599" s="74" t="s">
        <v>537</v>
      </c>
      <c r="E599" s="74"/>
      <c r="F599" s="68">
        <f t="shared" si="277"/>
        <v>377.6</v>
      </c>
      <c r="G599" s="68">
        <f t="shared" si="277"/>
        <v>0</v>
      </c>
      <c r="H599" s="68">
        <f t="shared" si="277"/>
        <v>377.6</v>
      </c>
      <c r="I599" s="68">
        <f t="shared" si="277"/>
        <v>0</v>
      </c>
      <c r="J599" s="68">
        <f t="shared" si="277"/>
        <v>377.6</v>
      </c>
      <c r="K599" s="68">
        <f t="shared" si="277"/>
        <v>0</v>
      </c>
      <c r="L599" s="68">
        <f t="shared" si="277"/>
        <v>377.6</v>
      </c>
      <c r="M599" s="68">
        <f t="shared" si="277"/>
        <v>0</v>
      </c>
      <c r="N599" s="68">
        <f t="shared" si="277"/>
        <v>377.6</v>
      </c>
      <c r="O599" s="68">
        <f t="shared" si="277"/>
        <v>0</v>
      </c>
      <c r="P599" s="68">
        <f t="shared" si="277"/>
        <v>377.6</v>
      </c>
      <c r="Q599" s="68">
        <f t="shared" si="277"/>
        <v>0</v>
      </c>
    </row>
    <row r="600" spans="1:17" ht="27.75" customHeight="1">
      <c r="A600" s="70" t="s">
        <v>538</v>
      </c>
      <c r="B600" s="74" t="s">
        <v>125</v>
      </c>
      <c r="C600" s="74" t="s">
        <v>135</v>
      </c>
      <c r="D600" s="74" t="s">
        <v>541</v>
      </c>
      <c r="E600" s="74"/>
      <c r="F600" s="68">
        <f t="shared" si="277"/>
        <v>377.6</v>
      </c>
      <c r="G600" s="68">
        <f t="shared" si="277"/>
        <v>0</v>
      </c>
      <c r="H600" s="68">
        <f t="shared" si="277"/>
        <v>377.6</v>
      </c>
      <c r="I600" s="68">
        <f t="shared" si="277"/>
        <v>0</v>
      </c>
      <c r="J600" s="68">
        <f t="shared" si="277"/>
        <v>377.6</v>
      </c>
      <c r="K600" s="68">
        <f t="shared" si="277"/>
        <v>0</v>
      </c>
      <c r="L600" s="68">
        <f t="shared" si="277"/>
        <v>377.6</v>
      </c>
      <c r="M600" s="68">
        <f t="shared" si="277"/>
        <v>0</v>
      </c>
      <c r="N600" s="68">
        <f t="shared" si="277"/>
        <v>377.6</v>
      </c>
      <c r="O600" s="68">
        <f t="shared" si="277"/>
        <v>0</v>
      </c>
      <c r="P600" s="68">
        <f t="shared" si="277"/>
        <v>377.6</v>
      </c>
      <c r="Q600" s="68">
        <f t="shared" si="277"/>
        <v>0</v>
      </c>
    </row>
    <row r="601" spans="1:17" ht="41.25" customHeight="1">
      <c r="A601" s="70" t="s">
        <v>546</v>
      </c>
      <c r="B601" s="74" t="s">
        <v>125</v>
      </c>
      <c r="C601" s="74" t="s">
        <v>135</v>
      </c>
      <c r="D601" s="74" t="s">
        <v>544</v>
      </c>
      <c r="E601" s="74"/>
      <c r="F601" s="68">
        <f t="shared" si="277"/>
        <v>377.6</v>
      </c>
      <c r="G601" s="68">
        <f t="shared" si="277"/>
        <v>0</v>
      </c>
      <c r="H601" s="68">
        <f t="shared" si="277"/>
        <v>377.6</v>
      </c>
      <c r="I601" s="68">
        <f t="shared" si="277"/>
        <v>0</v>
      </c>
      <c r="J601" s="68">
        <f t="shared" si="277"/>
        <v>377.6</v>
      </c>
      <c r="K601" s="68">
        <f t="shared" si="277"/>
        <v>0</v>
      </c>
      <c r="L601" s="68">
        <f t="shared" si="277"/>
        <v>377.6</v>
      </c>
      <c r="M601" s="68">
        <f t="shared" si="277"/>
        <v>0</v>
      </c>
      <c r="N601" s="68">
        <f t="shared" si="277"/>
        <v>377.6</v>
      </c>
      <c r="O601" s="68">
        <f t="shared" si="277"/>
        <v>0</v>
      </c>
      <c r="P601" s="68">
        <f t="shared" si="277"/>
        <v>377.6</v>
      </c>
      <c r="Q601" s="68">
        <f t="shared" si="277"/>
        <v>0</v>
      </c>
    </row>
    <row r="602" spans="1:17" ht="45" customHeight="1">
      <c r="A602" s="70" t="s">
        <v>91</v>
      </c>
      <c r="B602" s="74" t="s">
        <v>125</v>
      </c>
      <c r="C602" s="74" t="s">
        <v>135</v>
      </c>
      <c r="D602" s="74" t="s">
        <v>544</v>
      </c>
      <c r="E602" s="74" t="s">
        <v>185</v>
      </c>
      <c r="F602" s="68">
        <f>G602+H602+I602</f>
        <v>377.6</v>
      </c>
      <c r="G602" s="68"/>
      <c r="H602" s="68">
        <v>377.6</v>
      </c>
      <c r="I602" s="68"/>
      <c r="J602" s="68">
        <f>K602+L602+M602</f>
        <v>377.6</v>
      </c>
      <c r="K602" s="68"/>
      <c r="L602" s="68">
        <v>377.6</v>
      </c>
      <c r="M602" s="68"/>
      <c r="N602" s="68">
        <f>O602+P602+Q602</f>
        <v>377.6</v>
      </c>
      <c r="O602" s="68"/>
      <c r="P602" s="68">
        <v>377.6</v>
      </c>
      <c r="Q602" s="68"/>
    </row>
    <row r="603" spans="1:17" ht="18.75">
      <c r="A603" s="69" t="s">
        <v>158</v>
      </c>
      <c r="B603" s="75" t="s">
        <v>141</v>
      </c>
      <c r="C603" s="75" t="s">
        <v>395</v>
      </c>
      <c r="D603" s="75"/>
      <c r="E603" s="75"/>
      <c r="F603" s="71">
        <f>F604</f>
        <v>21299.1</v>
      </c>
      <c r="G603" s="71">
        <f aca="true" t="shared" si="278" ref="G603:Q603">G604</f>
        <v>12402.2</v>
      </c>
      <c r="H603" s="71">
        <f t="shared" si="278"/>
        <v>8359.400000000001</v>
      </c>
      <c r="I603" s="71">
        <f t="shared" si="278"/>
        <v>537.5</v>
      </c>
      <c r="J603" s="71">
        <f t="shared" si="278"/>
        <v>8559</v>
      </c>
      <c r="K603" s="71">
        <f t="shared" si="278"/>
        <v>0</v>
      </c>
      <c r="L603" s="71">
        <f t="shared" si="278"/>
        <v>8021.500000000001</v>
      </c>
      <c r="M603" s="71">
        <f t="shared" si="278"/>
        <v>537.5</v>
      </c>
      <c r="N603" s="71">
        <f t="shared" si="278"/>
        <v>8644.6</v>
      </c>
      <c r="O603" s="68">
        <f t="shared" si="278"/>
        <v>0</v>
      </c>
      <c r="P603" s="68">
        <f t="shared" si="278"/>
        <v>8107.1</v>
      </c>
      <c r="Q603" s="68">
        <f t="shared" si="278"/>
        <v>537.5</v>
      </c>
    </row>
    <row r="604" spans="1:17" ht="18.75">
      <c r="A604" s="69" t="s">
        <v>159</v>
      </c>
      <c r="B604" s="75" t="s">
        <v>141</v>
      </c>
      <c r="C604" s="75" t="s">
        <v>123</v>
      </c>
      <c r="D604" s="75"/>
      <c r="E604" s="75"/>
      <c r="F604" s="71">
        <f aca="true" t="shared" si="279" ref="F604:Q604">F605+F639</f>
        <v>21299.1</v>
      </c>
      <c r="G604" s="71">
        <f t="shared" si="279"/>
        <v>12402.2</v>
      </c>
      <c r="H604" s="71">
        <f t="shared" si="279"/>
        <v>8359.400000000001</v>
      </c>
      <c r="I604" s="71">
        <f t="shared" si="279"/>
        <v>537.5</v>
      </c>
      <c r="J604" s="71">
        <f t="shared" si="279"/>
        <v>8559</v>
      </c>
      <c r="K604" s="71">
        <f t="shared" si="279"/>
        <v>0</v>
      </c>
      <c r="L604" s="71">
        <f t="shared" si="279"/>
        <v>8021.500000000001</v>
      </c>
      <c r="M604" s="71">
        <f t="shared" si="279"/>
        <v>537.5</v>
      </c>
      <c r="N604" s="71">
        <f t="shared" si="279"/>
        <v>8644.6</v>
      </c>
      <c r="O604" s="68">
        <f t="shared" si="279"/>
        <v>0</v>
      </c>
      <c r="P604" s="68">
        <f t="shared" si="279"/>
        <v>8107.1</v>
      </c>
      <c r="Q604" s="68">
        <f t="shared" si="279"/>
        <v>537.5</v>
      </c>
    </row>
    <row r="605" spans="1:17" ht="47.25" customHeight="1">
      <c r="A605" s="70" t="s">
        <v>464</v>
      </c>
      <c r="B605" s="74" t="s">
        <v>141</v>
      </c>
      <c r="C605" s="74" t="s">
        <v>123</v>
      </c>
      <c r="D605" s="74" t="s">
        <v>290</v>
      </c>
      <c r="E605" s="74"/>
      <c r="F605" s="68">
        <f>F606+F617+F622+F630+F627</f>
        <v>20876.699999999997</v>
      </c>
      <c r="G605" s="68">
        <f aca="true" t="shared" si="280" ref="G605:Q605">G606+G617+G622+G630+G627</f>
        <v>12402.2</v>
      </c>
      <c r="H605" s="68">
        <f t="shared" si="280"/>
        <v>7937.000000000001</v>
      </c>
      <c r="I605" s="68">
        <f t="shared" si="280"/>
        <v>537.5</v>
      </c>
      <c r="J605" s="68">
        <f t="shared" si="280"/>
        <v>8104.500000000001</v>
      </c>
      <c r="K605" s="68">
        <f t="shared" si="280"/>
        <v>0</v>
      </c>
      <c r="L605" s="68">
        <f t="shared" si="280"/>
        <v>7567.000000000001</v>
      </c>
      <c r="M605" s="68">
        <f t="shared" si="280"/>
        <v>537.5</v>
      </c>
      <c r="N605" s="68">
        <f t="shared" si="280"/>
        <v>8188.400000000001</v>
      </c>
      <c r="O605" s="68">
        <f t="shared" si="280"/>
        <v>0</v>
      </c>
      <c r="P605" s="68">
        <f t="shared" si="280"/>
        <v>7650.900000000001</v>
      </c>
      <c r="Q605" s="68">
        <f t="shared" si="280"/>
        <v>537.5</v>
      </c>
    </row>
    <row r="606" spans="1:17" ht="27.75" customHeight="1">
      <c r="A606" s="70" t="s">
        <v>0</v>
      </c>
      <c r="B606" s="74" t="s">
        <v>141</v>
      </c>
      <c r="C606" s="74" t="s">
        <v>123</v>
      </c>
      <c r="D606" s="74" t="s">
        <v>1</v>
      </c>
      <c r="E606" s="74"/>
      <c r="F606" s="68">
        <f>F607+F609+F611+F613+F615</f>
        <v>7209.3</v>
      </c>
      <c r="G606" s="68">
        <f aca="true" t="shared" si="281" ref="G606:Q606">G607+G609+G611+G613+G615</f>
        <v>300</v>
      </c>
      <c r="H606" s="68">
        <f t="shared" si="281"/>
        <v>6769.3</v>
      </c>
      <c r="I606" s="68">
        <f t="shared" si="281"/>
        <v>140</v>
      </c>
      <c r="J606" s="68">
        <f t="shared" si="281"/>
        <v>7213.6</v>
      </c>
      <c r="K606" s="68">
        <f t="shared" si="281"/>
        <v>0</v>
      </c>
      <c r="L606" s="68">
        <f t="shared" si="281"/>
        <v>7073.6</v>
      </c>
      <c r="M606" s="68">
        <f t="shared" si="281"/>
        <v>140</v>
      </c>
      <c r="N606" s="68">
        <f t="shared" si="281"/>
        <v>7297.5</v>
      </c>
      <c r="O606" s="68">
        <f t="shared" si="281"/>
        <v>0</v>
      </c>
      <c r="P606" s="68">
        <f t="shared" si="281"/>
        <v>7157.5</v>
      </c>
      <c r="Q606" s="68">
        <f t="shared" si="281"/>
        <v>140</v>
      </c>
    </row>
    <row r="607" spans="1:17" ht="42.75" customHeight="1">
      <c r="A607" s="70" t="s">
        <v>354</v>
      </c>
      <c r="B607" s="74" t="s">
        <v>141</v>
      </c>
      <c r="C607" s="74" t="s">
        <v>123</v>
      </c>
      <c r="D607" s="74" t="s">
        <v>3</v>
      </c>
      <c r="E607" s="74"/>
      <c r="F607" s="68">
        <f>F608</f>
        <v>5145.2</v>
      </c>
      <c r="G607" s="68">
        <f aca="true" t="shared" si="282" ref="G607:Q607">G608</f>
        <v>0</v>
      </c>
      <c r="H607" s="68">
        <f t="shared" si="282"/>
        <v>5145.2</v>
      </c>
      <c r="I607" s="68">
        <f t="shared" si="282"/>
        <v>0</v>
      </c>
      <c r="J607" s="68">
        <f t="shared" si="282"/>
        <v>5482.8</v>
      </c>
      <c r="K607" s="68">
        <f t="shared" si="282"/>
        <v>0</v>
      </c>
      <c r="L607" s="68">
        <f t="shared" si="282"/>
        <v>5482.8</v>
      </c>
      <c r="M607" s="68">
        <f t="shared" si="282"/>
        <v>0</v>
      </c>
      <c r="N607" s="68">
        <f t="shared" si="282"/>
        <v>5566.7</v>
      </c>
      <c r="O607" s="68">
        <f t="shared" si="282"/>
        <v>0</v>
      </c>
      <c r="P607" s="68">
        <f t="shared" si="282"/>
        <v>5566.7</v>
      </c>
      <c r="Q607" s="68">
        <f t="shared" si="282"/>
        <v>0</v>
      </c>
    </row>
    <row r="608" spans="1:17" ht="24.75" customHeight="1">
      <c r="A608" s="70" t="s">
        <v>188</v>
      </c>
      <c r="B608" s="74" t="s">
        <v>141</v>
      </c>
      <c r="C608" s="74" t="s">
        <v>123</v>
      </c>
      <c r="D608" s="74" t="s">
        <v>3</v>
      </c>
      <c r="E608" s="74" t="s">
        <v>187</v>
      </c>
      <c r="F608" s="68">
        <f>G608+H608+I608</f>
        <v>5145.2</v>
      </c>
      <c r="G608" s="68"/>
      <c r="H608" s="68">
        <v>5145.2</v>
      </c>
      <c r="I608" s="68"/>
      <c r="J608" s="68">
        <f>K608+L608+M608</f>
        <v>5482.8</v>
      </c>
      <c r="K608" s="68"/>
      <c r="L608" s="68">
        <v>5482.8</v>
      </c>
      <c r="M608" s="68"/>
      <c r="N608" s="68">
        <f>O608+P608+Q608</f>
        <v>5566.7</v>
      </c>
      <c r="O608" s="76"/>
      <c r="P608" s="76">
        <v>5566.7</v>
      </c>
      <c r="Q608" s="76"/>
    </row>
    <row r="609" spans="1:17" ht="26.25" customHeight="1">
      <c r="A609" s="70" t="s">
        <v>465</v>
      </c>
      <c r="B609" s="74" t="s">
        <v>141</v>
      </c>
      <c r="C609" s="74" t="s">
        <v>123</v>
      </c>
      <c r="D609" s="74" t="s">
        <v>2</v>
      </c>
      <c r="E609" s="74"/>
      <c r="F609" s="68">
        <f aca="true" t="shared" si="283" ref="F609:Q609">F610</f>
        <v>170</v>
      </c>
      <c r="G609" s="68">
        <f t="shared" si="283"/>
        <v>0</v>
      </c>
      <c r="H609" s="68">
        <f t="shared" si="283"/>
        <v>170</v>
      </c>
      <c r="I609" s="68">
        <f t="shared" si="283"/>
        <v>0</v>
      </c>
      <c r="J609" s="68">
        <f t="shared" si="283"/>
        <v>170</v>
      </c>
      <c r="K609" s="68">
        <f t="shared" si="283"/>
        <v>0</v>
      </c>
      <c r="L609" s="68">
        <f t="shared" si="283"/>
        <v>170</v>
      </c>
      <c r="M609" s="68">
        <f t="shared" si="283"/>
        <v>0</v>
      </c>
      <c r="N609" s="68">
        <f t="shared" si="283"/>
        <v>170</v>
      </c>
      <c r="O609" s="68">
        <f t="shared" si="283"/>
        <v>0</v>
      </c>
      <c r="P609" s="68">
        <f t="shared" si="283"/>
        <v>170</v>
      </c>
      <c r="Q609" s="68">
        <f t="shared" si="283"/>
        <v>0</v>
      </c>
    </row>
    <row r="610" spans="1:17" ht="24" customHeight="1">
      <c r="A610" s="70" t="s">
        <v>188</v>
      </c>
      <c r="B610" s="74" t="s">
        <v>141</v>
      </c>
      <c r="C610" s="74" t="s">
        <v>123</v>
      </c>
      <c r="D610" s="74" t="s">
        <v>2</v>
      </c>
      <c r="E610" s="74" t="s">
        <v>187</v>
      </c>
      <c r="F610" s="68">
        <f>G610+H610+I610</f>
        <v>170</v>
      </c>
      <c r="G610" s="68"/>
      <c r="H610" s="68">
        <f>60+110</f>
        <v>170</v>
      </c>
      <c r="I610" s="68"/>
      <c r="J610" s="68">
        <f>K610+L610+M610</f>
        <v>170</v>
      </c>
      <c r="K610" s="68"/>
      <c r="L610" s="68">
        <f>60+110</f>
        <v>170</v>
      </c>
      <c r="M610" s="68"/>
      <c r="N610" s="68">
        <f>O610+P610+Q610</f>
        <v>170</v>
      </c>
      <c r="O610" s="68"/>
      <c r="P610" s="68">
        <f>60+110</f>
        <v>170</v>
      </c>
      <c r="Q610" s="68"/>
    </row>
    <row r="611" spans="1:17" ht="60" customHeight="1">
      <c r="A611" s="70" t="s">
        <v>337</v>
      </c>
      <c r="B611" s="74" t="s">
        <v>141</v>
      </c>
      <c r="C611" s="74" t="s">
        <v>123</v>
      </c>
      <c r="D611" s="74" t="s">
        <v>82</v>
      </c>
      <c r="E611" s="74"/>
      <c r="F611" s="68">
        <f aca="true" t="shared" si="284" ref="F611:Q611">F612</f>
        <v>140</v>
      </c>
      <c r="G611" s="68">
        <f t="shared" si="284"/>
        <v>0</v>
      </c>
      <c r="H611" s="68">
        <f t="shared" si="284"/>
        <v>0</v>
      </c>
      <c r="I611" s="68">
        <f t="shared" si="284"/>
        <v>140</v>
      </c>
      <c r="J611" s="68">
        <f t="shared" si="284"/>
        <v>140</v>
      </c>
      <c r="K611" s="68">
        <f t="shared" si="284"/>
        <v>0</v>
      </c>
      <c r="L611" s="68">
        <f t="shared" si="284"/>
        <v>0</v>
      </c>
      <c r="M611" s="68">
        <f t="shared" si="284"/>
        <v>140</v>
      </c>
      <c r="N611" s="68">
        <f t="shared" si="284"/>
        <v>140</v>
      </c>
      <c r="O611" s="68">
        <f t="shared" si="284"/>
        <v>0</v>
      </c>
      <c r="P611" s="68">
        <f t="shared" si="284"/>
        <v>0</v>
      </c>
      <c r="Q611" s="68">
        <f t="shared" si="284"/>
        <v>140</v>
      </c>
    </row>
    <row r="612" spans="1:17" ht="27" customHeight="1">
      <c r="A612" s="70" t="s">
        <v>188</v>
      </c>
      <c r="B612" s="74" t="s">
        <v>141</v>
      </c>
      <c r="C612" s="74" t="s">
        <v>123</v>
      </c>
      <c r="D612" s="74" t="s">
        <v>82</v>
      </c>
      <c r="E612" s="74" t="s">
        <v>187</v>
      </c>
      <c r="F612" s="68">
        <f>G612+H612+I612</f>
        <v>140</v>
      </c>
      <c r="G612" s="68"/>
      <c r="H612" s="68"/>
      <c r="I612" s="68">
        <v>140</v>
      </c>
      <c r="J612" s="68">
        <f>K612+L612+M612</f>
        <v>140</v>
      </c>
      <c r="K612" s="68"/>
      <c r="L612" s="68"/>
      <c r="M612" s="68">
        <v>140</v>
      </c>
      <c r="N612" s="68">
        <f>O612+P612+Q612</f>
        <v>140</v>
      </c>
      <c r="O612" s="68"/>
      <c r="P612" s="68"/>
      <c r="Q612" s="68">
        <v>140</v>
      </c>
    </row>
    <row r="613" spans="1:17" ht="60" customHeight="1">
      <c r="A613" s="70" t="s">
        <v>446</v>
      </c>
      <c r="B613" s="74" t="s">
        <v>141</v>
      </c>
      <c r="C613" s="74" t="s">
        <v>123</v>
      </c>
      <c r="D613" s="74" t="s">
        <v>456</v>
      </c>
      <c r="E613" s="74"/>
      <c r="F613" s="68">
        <f aca="true" t="shared" si="285" ref="F613:Q613">F614</f>
        <v>1420.8</v>
      </c>
      <c r="G613" s="68">
        <f t="shared" si="285"/>
        <v>0</v>
      </c>
      <c r="H613" s="68">
        <f t="shared" si="285"/>
        <v>1420.8</v>
      </c>
      <c r="I613" s="68">
        <f t="shared" si="285"/>
        <v>0</v>
      </c>
      <c r="J613" s="68">
        <f t="shared" si="285"/>
        <v>1420.8</v>
      </c>
      <c r="K613" s="68">
        <f t="shared" si="285"/>
        <v>0</v>
      </c>
      <c r="L613" s="68">
        <f t="shared" si="285"/>
        <v>1420.8</v>
      </c>
      <c r="M613" s="68">
        <f t="shared" si="285"/>
        <v>0</v>
      </c>
      <c r="N613" s="68">
        <f t="shared" si="285"/>
        <v>1420.8</v>
      </c>
      <c r="O613" s="68">
        <f t="shared" si="285"/>
        <v>0</v>
      </c>
      <c r="P613" s="68">
        <f t="shared" si="285"/>
        <v>1420.8</v>
      </c>
      <c r="Q613" s="68">
        <f t="shared" si="285"/>
        <v>0</v>
      </c>
    </row>
    <row r="614" spans="1:17" ht="26.25" customHeight="1">
      <c r="A614" s="70" t="s">
        <v>188</v>
      </c>
      <c r="B614" s="74" t="s">
        <v>141</v>
      </c>
      <c r="C614" s="74" t="s">
        <v>123</v>
      </c>
      <c r="D614" s="74" t="s">
        <v>456</v>
      </c>
      <c r="E614" s="74" t="s">
        <v>187</v>
      </c>
      <c r="F614" s="68">
        <f>G614+H614+I614</f>
        <v>1420.8</v>
      </c>
      <c r="G614" s="68"/>
      <c r="H614" s="68">
        <v>1420.8</v>
      </c>
      <c r="I614" s="68"/>
      <c r="J614" s="68">
        <f>K614+L614+M614</f>
        <v>1420.8</v>
      </c>
      <c r="K614" s="68"/>
      <c r="L614" s="68">
        <v>1420.8</v>
      </c>
      <c r="M614" s="68"/>
      <c r="N614" s="68">
        <f>O614+P614+Q614</f>
        <v>1420.8</v>
      </c>
      <c r="O614" s="76"/>
      <c r="P614" s="76">
        <v>1420.8</v>
      </c>
      <c r="Q614" s="76"/>
    </row>
    <row r="615" spans="1:17" ht="60" customHeight="1">
      <c r="A615" s="70" t="s">
        <v>608</v>
      </c>
      <c r="B615" s="74" t="s">
        <v>141</v>
      </c>
      <c r="C615" s="74" t="s">
        <v>123</v>
      </c>
      <c r="D615" s="74" t="s">
        <v>607</v>
      </c>
      <c r="E615" s="74"/>
      <c r="F615" s="68">
        <f aca="true" t="shared" si="286" ref="F615:Q615">F616</f>
        <v>333.3</v>
      </c>
      <c r="G615" s="68">
        <f t="shared" si="286"/>
        <v>300</v>
      </c>
      <c r="H615" s="68">
        <f t="shared" si="286"/>
        <v>33.3</v>
      </c>
      <c r="I615" s="68">
        <f t="shared" si="286"/>
        <v>0</v>
      </c>
      <c r="J615" s="68">
        <f t="shared" si="286"/>
        <v>0</v>
      </c>
      <c r="K615" s="68">
        <f t="shared" si="286"/>
        <v>0</v>
      </c>
      <c r="L615" s="68">
        <f t="shared" si="286"/>
        <v>0</v>
      </c>
      <c r="M615" s="68">
        <f t="shared" si="286"/>
        <v>0</v>
      </c>
      <c r="N615" s="68">
        <f t="shared" si="286"/>
        <v>0</v>
      </c>
      <c r="O615" s="68">
        <f t="shared" si="286"/>
        <v>0</v>
      </c>
      <c r="P615" s="68">
        <f t="shared" si="286"/>
        <v>0</v>
      </c>
      <c r="Q615" s="68">
        <f t="shared" si="286"/>
        <v>0</v>
      </c>
    </row>
    <row r="616" spans="1:17" ht="29.25" customHeight="1">
      <c r="A616" s="70" t="s">
        <v>188</v>
      </c>
      <c r="B616" s="74" t="s">
        <v>141</v>
      </c>
      <c r="C616" s="74" t="s">
        <v>123</v>
      </c>
      <c r="D616" s="74" t="s">
        <v>607</v>
      </c>
      <c r="E616" s="74" t="s">
        <v>187</v>
      </c>
      <c r="F616" s="68">
        <f>G616+H616+I616</f>
        <v>333.3</v>
      </c>
      <c r="G616" s="68">
        <v>300</v>
      </c>
      <c r="H616" s="68">
        <v>33.3</v>
      </c>
      <c r="I616" s="68"/>
      <c r="J616" s="68">
        <f>K616+L616+M616</f>
        <v>0</v>
      </c>
      <c r="K616" s="68">
        <v>0</v>
      </c>
      <c r="L616" s="68"/>
      <c r="M616" s="68"/>
      <c r="N616" s="68">
        <f>O616+P616+Q616</f>
        <v>0</v>
      </c>
      <c r="O616" s="76">
        <v>0</v>
      </c>
      <c r="P616" s="76"/>
      <c r="Q616" s="76"/>
    </row>
    <row r="617" spans="1:17" ht="40.5" customHeight="1">
      <c r="A617" s="70" t="s">
        <v>466</v>
      </c>
      <c r="B617" s="74" t="s">
        <v>141</v>
      </c>
      <c r="C617" s="74" t="s">
        <v>123</v>
      </c>
      <c r="D617" s="74" t="s">
        <v>5</v>
      </c>
      <c r="E617" s="74"/>
      <c r="F617" s="68">
        <f>F618+F620</f>
        <v>50</v>
      </c>
      <c r="G617" s="68">
        <f aca="true" t="shared" si="287" ref="G617:Q617">G618+G620</f>
        <v>0</v>
      </c>
      <c r="H617" s="68">
        <f t="shared" si="287"/>
        <v>30</v>
      </c>
      <c r="I617" s="68">
        <f t="shared" si="287"/>
        <v>20</v>
      </c>
      <c r="J617" s="68">
        <f t="shared" si="287"/>
        <v>50</v>
      </c>
      <c r="K617" s="68">
        <f t="shared" si="287"/>
        <v>0</v>
      </c>
      <c r="L617" s="68">
        <f t="shared" si="287"/>
        <v>30</v>
      </c>
      <c r="M617" s="68">
        <f t="shared" si="287"/>
        <v>20</v>
      </c>
      <c r="N617" s="68">
        <f t="shared" si="287"/>
        <v>50</v>
      </c>
      <c r="O617" s="68">
        <f t="shared" si="287"/>
        <v>0</v>
      </c>
      <c r="P617" s="68">
        <f t="shared" si="287"/>
        <v>30</v>
      </c>
      <c r="Q617" s="68">
        <f t="shared" si="287"/>
        <v>20</v>
      </c>
    </row>
    <row r="618" spans="1:17" ht="32.25" customHeight="1">
      <c r="A618" s="70" t="s">
        <v>465</v>
      </c>
      <c r="B618" s="74" t="s">
        <v>141</v>
      </c>
      <c r="C618" s="74" t="s">
        <v>123</v>
      </c>
      <c r="D618" s="74" t="s">
        <v>6</v>
      </c>
      <c r="E618" s="74"/>
      <c r="F618" s="68">
        <f aca="true" t="shared" si="288" ref="F618:Q618">F619</f>
        <v>30</v>
      </c>
      <c r="G618" s="68">
        <f t="shared" si="288"/>
        <v>0</v>
      </c>
      <c r="H618" s="68">
        <f t="shared" si="288"/>
        <v>30</v>
      </c>
      <c r="I618" s="68">
        <f t="shared" si="288"/>
        <v>0</v>
      </c>
      <c r="J618" s="68">
        <f t="shared" si="288"/>
        <v>30</v>
      </c>
      <c r="K618" s="68">
        <f t="shared" si="288"/>
        <v>0</v>
      </c>
      <c r="L618" s="68">
        <f t="shared" si="288"/>
        <v>30</v>
      </c>
      <c r="M618" s="68">
        <f t="shared" si="288"/>
        <v>0</v>
      </c>
      <c r="N618" s="68">
        <f t="shared" si="288"/>
        <v>30</v>
      </c>
      <c r="O618" s="68">
        <f t="shared" si="288"/>
        <v>0</v>
      </c>
      <c r="P618" s="68">
        <f t="shared" si="288"/>
        <v>30</v>
      </c>
      <c r="Q618" s="68">
        <f t="shared" si="288"/>
        <v>0</v>
      </c>
    </row>
    <row r="619" spans="1:17" ht="27" customHeight="1">
      <c r="A619" s="70" t="s">
        <v>188</v>
      </c>
      <c r="B619" s="74" t="s">
        <v>141</v>
      </c>
      <c r="C619" s="74" t="s">
        <v>123</v>
      </c>
      <c r="D619" s="74" t="s">
        <v>6</v>
      </c>
      <c r="E619" s="74" t="s">
        <v>187</v>
      </c>
      <c r="F619" s="68">
        <f>G619+H619+I619</f>
        <v>30</v>
      </c>
      <c r="G619" s="68"/>
      <c r="H619" s="68">
        <v>30</v>
      </c>
      <c r="I619" s="68"/>
      <c r="J619" s="68">
        <f>K619+L619+M619</f>
        <v>30</v>
      </c>
      <c r="K619" s="68"/>
      <c r="L619" s="68">
        <v>30</v>
      </c>
      <c r="M619" s="68"/>
      <c r="N619" s="68">
        <f>O619+P619+Q619</f>
        <v>30</v>
      </c>
      <c r="O619" s="76"/>
      <c r="P619" s="76">
        <v>30</v>
      </c>
      <c r="Q619" s="76"/>
    </row>
    <row r="620" spans="1:17" ht="78.75" customHeight="1">
      <c r="A620" s="70" t="s">
        <v>337</v>
      </c>
      <c r="B620" s="74" t="s">
        <v>141</v>
      </c>
      <c r="C620" s="74" t="s">
        <v>123</v>
      </c>
      <c r="D620" s="74" t="s">
        <v>81</v>
      </c>
      <c r="E620" s="74"/>
      <c r="F620" s="68">
        <f aca="true" t="shared" si="289" ref="F620:Q620">F621</f>
        <v>20</v>
      </c>
      <c r="G620" s="68">
        <f t="shared" si="289"/>
        <v>0</v>
      </c>
      <c r="H620" s="68">
        <f t="shared" si="289"/>
        <v>0</v>
      </c>
      <c r="I620" s="68">
        <f t="shared" si="289"/>
        <v>20</v>
      </c>
      <c r="J620" s="68">
        <f t="shared" si="289"/>
        <v>20</v>
      </c>
      <c r="K620" s="68">
        <f t="shared" si="289"/>
        <v>0</v>
      </c>
      <c r="L620" s="68">
        <f t="shared" si="289"/>
        <v>0</v>
      </c>
      <c r="M620" s="68">
        <f t="shared" si="289"/>
        <v>20</v>
      </c>
      <c r="N620" s="68">
        <f t="shared" si="289"/>
        <v>20</v>
      </c>
      <c r="O620" s="68">
        <f t="shared" si="289"/>
        <v>0</v>
      </c>
      <c r="P620" s="68">
        <f t="shared" si="289"/>
        <v>0</v>
      </c>
      <c r="Q620" s="68">
        <f t="shared" si="289"/>
        <v>20</v>
      </c>
    </row>
    <row r="621" spans="1:17" ht="26.25" customHeight="1">
      <c r="A621" s="70" t="s">
        <v>188</v>
      </c>
      <c r="B621" s="74" t="s">
        <v>141</v>
      </c>
      <c r="C621" s="74" t="s">
        <v>123</v>
      </c>
      <c r="D621" s="74" t="s">
        <v>81</v>
      </c>
      <c r="E621" s="74" t="s">
        <v>187</v>
      </c>
      <c r="F621" s="68">
        <f>G621+H621+I621</f>
        <v>20</v>
      </c>
      <c r="G621" s="68"/>
      <c r="H621" s="68"/>
      <c r="I621" s="68">
        <v>20</v>
      </c>
      <c r="J621" s="68">
        <f>K621+L621+M621</f>
        <v>20</v>
      </c>
      <c r="K621" s="68"/>
      <c r="L621" s="68"/>
      <c r="M621" s="68">
        <v>20</v>
      </c>
      <c r="N621" s="68">
        <f>O621+P621+Q621</f>
        <v>20</v>
      </c>
      <c r="O621" s="76"/>
      <c r="P621" s="76"/>
      <c r="Q621" s="76">
        <v>20</v>
      </c>
    </row>
    <row r="622" spans="1:17" ht="32.25" customHeight="1">
      <c r="A622" s="70" t="s">
        <v>4</v>
      </c>
      <c r="B622" s="74" t="s">
        <v>141</v>
      </c>
      <c r="C622" s="74" t="s">
        <v>123</v>
      </c>
      <c r="D622" s="74" t="s">
        <v>7</v>
      </c>
      <c r="E622" s="74"/>
      <c r="F622" s="68">
        <f>F623+F625</f>
        <v>478.8</v>
      </c>
      <c r="G622" s="68">
        <f aca="true" t="shared" si="290" ref="G622:Q622">G623+G625</f>
        <v>0</v>
      </c>
      <c r="H622" s="68">
        <f t="shared" si="290"/>
        <v>271.3</v>
      </c>
      <c r="I622" s="68">
        <f t="shared" si="290"/>
        <v>207.5</v>
      </c>
      <c r="J622" s="68">
        <f t="shared" si="290"/>
        <v>478.8</v>
      </c>
      <c r="K622" s="68">
        <f t="shared" si="290"/>
        <v>0</v>
      </c>
      <c r="L622" s="68">
        <f t="shared" si="290"/>
        <v>271.3</v>
      </c>
      <c r="M622" s="68">
        <f t="shared" si="290"/>
        <v>207.5</v>
      </c>
      <c r="N622" s="68">
        <f t="shared" si="290"/>
        <v>478.8</v>
      </c>
      <c r="O622" s="68">
        <f t="shared" si="290"/>
        <v>0</v>
      </c>
      <c r="P622" s="68">
        <f t="shared" si="290"/>
        <v>271.3</v>
      </c>
      <c r="Q622" s="68">
        <f t="shared" si="290"/>
        <v>207.5</v>
      </c>
    </row>
    <row r="623" spans="1:17" ht="30" customHeight="1">
      <c r="A623" s="70" t="s">
        <v>465</v>
      </c>
      <c r="B623" s="74" t="s">
        <v>141</v>
      </c>
      <c r="C623" s="74" t="s">
        <v>123</v>
      </c>
      <c r="D623" s="74" t="s">
        <v>8</v>
      </c>
      <c r="E623" s="74"/>
      <c r="F623" s="68">
        <f aca="true" t="shared" si="291" ref="F623:Q623">F624</f>
        <v>271.3</v>
      </c>
      <c r="G623" s="68">
        <f t="shared" si="291"/>
        <v>0</v>
      </c>
      <c r="H623" s="68">
        <f t="shared" si="291"/>
        <v>271.3</v>
      </c>
      <c r="I623" s="68">
        <f t="shared" si="291"/>
        <v>0</v>
      </c>
      <c r="J623" s="68">
        <f t="shared" si="291"/>
        <v>271.3</v>
      </c>
      <c r="K623" s="68">
        <f t="shared" si="291"/>
        <v>0</v>
      </c>
      <c r="L623" s="68">
        <f t="shared" si="291"/>
        <v>271.3</v>
      </c>
      <c r="M623" s="68">
        <f t="shared" si="291"/>
        <v>0</v>
      </c>
      <c r="N623" s="68">
        <f t="shared" si="291"/>
        <v>271.3</v>
      </c>
      <c r="O623" s="68">
        <f t="shared" si="291"/>
        <v>0</v>
      </c>
      <c r="P623" s="68">
        <f t="shared" si="291"/>
        <v>271.3</v>
      </c>
      <c r="Q623" s="68">
        <f t="shared" si="291"/>
        <v>0</v>
      </c>
    </row>
    <row r="624" spans="1:17" ht="18.75">
      <c r="A624" s="70" t="s">
        <v>188</v>
      </c>
      <c r="B624" s="74" t="s">
        <v>141</v>
      </c>
      <c r="C624" s="74" t="s">
        <v>123</v>
      </c>
      <c r="D624" s="74" t="s">
        <v>8</v>
      </c>
      <c r="E624" s="74" t="s">
        <v>187</v>
      </c>
      <c r="F624" s="68">
        <f>G624+H624+I624</f>
        <v>271.3</v>
      </c>
      <c r="G624" s="68"/>
      <c r="H624" s="68">
        <f>131.3+140</f>
        <v>271.3</v>
      </c>
      <c r="I624" s="68"/>
      <c r="J624" s="68">
        <f>K624+L624+M624</f>
        <v>271.3</v>
      </c>
      <c r="K624" s="68"/>
      <c r="L624" s="68">
        <f>131.3+140</f>
        <v>271.3</v>
      </c>
      <c r="M624" s="68"/>
      <c r="N624" s="68">
        <f>O624+P624+Q624</f>
        <v>271.3</v>
      </c>
      <c r="O624" s="68"/>
      <c r="P624" s="68">
        <f>131.3+140</f>
        <v>271.3</v>
      </c>
      <c r="Q624" s="68"/>
    </row>
    <row r="625" spans="1:17" ht="104.25" customHeight="1">
      <c r="A625" s="70" t="s">
        <v>622</v>
      </c>
      <c r="B625" s="74" t="s">
        <v>141</v>
      </c>
      <c r="C625" s="74" t="s">
        <v>123</v>
      </c>
      <c r="D625" s="74" t="s">
        <v>467</v>
      </c>
      <c r="E625" s="74"/>
      <c r="F625" s="68">
        <f aca="true" t="shared" si="292" ref="F625:Q625">F626</f>
        <v>207.5</v>
      </c>
      <c r="G625" s="68">
        <f t="shared" si="292"/>
        <v>0</v>
      </c>
      <c r="H625" s="68">
        <f t="shared" si="292"/>
        <v>0</v>
      </c>
      <c r="I625" s="68">
        <f t="shared" si="292"/>
        <v>207.5</v>
      </c>
      <c r="J625" s="68">
        <f t="shared" si="292"/>
        <v>207.5</v>
      </c>
      <c r="K625" s="68">
        <f t="shared" si="292"/>
        <v>0</v>
      </c>
      <c r="L625" s="68">
        <f t="shared" si="292"/>
        <v>0</v>
      </c>
      <c r="M625" s="68">
        <f t="shared" si="292"/>
        <v>207.5</v>
      </c>
      <c r="N625" s="68">
        <f t="shared" si="292"/>
        <v>207.5</v>
      </c>
      <c r="O625" s="68">
        <f t="shared" si="292"/>
        <v>0</v>
      </c>
      <c r="P625" s="68">
        <f t="shared" si="292"/>
        <v>0</v>
      </c>
      <c r="Q625" s="68">
        <f t="shared" si="292"/>
        <v>207.5</v>
      </c>
    </row>
    <row r="626" spans="1:17" ht="18.75">
      <c r="A626" s="70" t="s">
        <v>188</v>
      </c>
      <c r="B626" s="74" t="s">
        <v>141</v>
      </c>
      <c r="C626" s="74" t="s">
        <v>123</v>
      </c>
      <c r="D626" s="74" t="s">
        <v>467</v>
      </c>
      <c r="E626" s="74" t="s">
        <v>187</v>
      </c>
      <c r="F626" s="68">
        <f>G626+H626+I626</f>
        <v>207.5</v>
      </c>
      <c r="G626" s="68"/>
      <c r="H626" s="68"/>
      <c r="I626" s="68">
        <f>97.5+110</f>
        <v>207.5</v>
      </c>
      <c r="J626" s="68">
        <f>K626+L626+M626</f>
        <v>207.5</v>
      </c>
      <c r="K626" s="68"/>
      <c r="L626" s="68"/>
      <c r="M626" s="68">
        <f>97.5+110</f>
        <v>207.5</v>
      </c>
      <c r="N626" s="68">
        <f>O626+P626+Q626</f>
        <v>207.5</v>
      </c>
      <c r="O626" s="68"/>
      <c r="P626" s="68"/>
      <c r="Q626" s="68">
        <f>97.5+110</f>
        <v>207.5</v>
      </c>
    </row>
    <row r="627" spans="1:17" ht="41.25" customHeight="1">
      <c r="A627" s="70" t="s">
        <v>469</v>
      </c>
      <c r="B627" s="74" t="s">
        <v>141</v>
      </c>
      <c r="C627" s="74" t="s">
        <v>123</v>
      </c>
      <c r="D627" s="74" t="s">
        <v>80</v>
      </c>
      <c r="E627" s="74"/>
      <c r="F627" s="68">
        <f>F628</f>
        <v>152.1</v>
      </c>
      <c r="G627" s="68">
        <f aca="true" t="shared" si="293" ref="G627:Q628">G628</f>
        <v>0</v>
      </c>
      <c r="H627" s="68">
        <f t="shared" si="293"/>
        <v>152.1</v>
      </c>
      <c r="I627" s="68">
        <f t="shared" si="293"/>
        <v>0</v>
      </c>
      <c r="J627" s="68">
        <f t="shared" si="293"/>
        <v>152.1</v>
      </c>
      <c r="K627" s="68">
        <f t="shared" si="293"/>
        <v>0</v>
      </c>
      <c r="L627" s="68">
        <f t="shared" si="293"/>
        <v>152.1</v>
      </c>
      <c r="M627" s="68">
        <f t="shared" si="293"/>
        <v>0</v>
      </c>
      <c r="N627" s="68">
        <f t="shared" si="293"/>
        <v>152.1</v>
      </c>
      <c r="O627" s="68">
        <f t="shared" si="293"/>
        <v>0</v>
      </c>
      <c r="P627" s="68">
        <f t="shared" si="293"/>
        <v>152.1</v>
      </c>
      <c r="Q627" s="68">
        <f t="shared" si="293"/>
        <v>0</v>
      </c>
    </row>
    <row r="628" spans="1:17" ht="26.25" customHeight="1">
      <c r="A628" s="70" t="s">
        <v>465</v>
      </c>
      <c r="B628" s="74" t="s">
        <v>141</v>
      </c>
      <c r="C628" s="74" t="s">
        <v>123</v>
      </c>
      <c r="D628" s="74" t="s">
        <v>468</v>
      </c>
      <c r="E628" s="74"/>
      <c r="F628" s="68">
        <f>F629</f>
        <v>152.1</v>
      </c>
      <c r="G628" s="68">
        <f t="shared" si="293"/>
        <v>0</v>
      </c>
      <c r="H628" s="68">
        <f t="shared" si="293"/>
        <v>152.1</v>
      </c>
      <c r="I628" s="68">
        <f t="shared" si="293"/>
        <v>0</v>
      </c>
      <c r="J628" s="68">
        <f t="shared" si="293"/>
        <v>152.1</v>
      </c>
      <c r="K628" s="68">
        <f t="shared" si="293"/>
        <v>0</v>
      </c>
      <c r="L628" s="68">
        <f t="shared" si="293"/>
        <v>152.1</v>
      </c>
      <c r="M628" s="68">
        <f t="shared" si="293"/>
        <v>0</v>
      </c>
      <c r="N628" s="68">
        <f t="shared" si="293"/>
        <v>152.1</v>
      </c>
      <c r="O628" s="68">
        <f t="shared" si="293"/>
        <v>0</v>
      </c>
      <c r="P628" s="68">
        <f t="shared" si="293"/>
        <v>152.1</v>
      </c>
      <c r="Q628" s="68">
        <f t="shared" si="293"/>
        <v>0</v>
      </c>
    </row>
    <row r="629" spans="1:17" ht="42.75" customHeight="1">
      <c r="A629" s="70" t="s">
        <v>92</v>
      </c>
      <c r="B629" s="74" t="s">
        <v>141</v>
      </c>
      <c r="C629" s="74" t="s">
        <v>123</v>
      </c>
      <c r="D629" s="74" t="s">
        <v>468</v>
      </c>
      <c r="E629" s="74" t="s">
        <v>176</v>
      </c>
      <c r="F629" s="68">
        <f>G629+H629+I629</f>
        <v>152.1</v>
      </c>
      <c r="G629" s="68"/>
      <c r="H629" s="68">
        <v>152.1</v>
      </c>
      <c r="I629" s="68"/>
      <c r="J629" s="68">
        <f>K629+L629+M629</f>
        <v>152.1</v>
      </c>
      <c r="K629" s="68"/>
      <c r="L629" s="68">
        <v>152.1</v>
      </c>
      <c r="M629" s="68"/>
      <c r="N629" s="68">
        <f>O629+P629+Q629</f>
        <v>152.1</v>
      </c>
      <c r="O629" s="76"/>
      <c r="P629" s="76">
        <v>152.1</v>
      </c>
      <c r="Q629" s="76"/>
    </row>
    <row r="630" spans="1:17" ht="45.75" customHeight="1">
      <c r="A630" s="70" t="s">
        <v>79</v>
      </c>
      <c r="B630" s="74" t="s">
        <v>141</v>
      </c>
      <c r="C630" s="74" t="s">
        <v>123</v>
      </c>
      <c r="D630" s="74" t="s">
        <v>470</v>
      </c>
      <c r="E630" s="74"/>
      <c r="F630" s="68">
        <f>F631+F633+F635+F637</f>
        <v>12986.5</v>
      </c>
      <c r="G630" s="68">
        <f aca="true" t="shared" si="294" ref="G630:Q630">G631+G633+G635+G637</f>
        <v>12102.2</v>
      </c>
      <c r="H630" s="68">
        <f t="shared" si="294"/>
        <v>714.3</v>
      </c>
      <c r="I630" s="68">
        <f t="shared" si="294"/>
        <v>170</v>
      </c>
      <c r="J630" s="68">
        <f t="shared" si="294"/>
        <v>210</v>
      </c>
      <c r="K630" s="68">
        <f t="shared" si="294"/>
        <v>0</v>
      </c>
      <c r="L630" s="68">
        <f t="shared" si="294"/>
        <v>40</v>
      </c>
      <c r="M630" s="68">
        <f t="shared" si="294"/>
        <v>170</v>
      </c>
      <c r="N630" s="68">
        <f t="shared" si="294"/>
        <v>210</v>
      </c>
      <c r="O630" s="68">
        <f t="shared" si="294"/>
        <v>0</v>
      </c>
      <c r="P630" s="68">
        <f t="shared" si="294"/>
        <v>40</v>
      </c>
      <c r="Q630" s="68">
        <f t="shared" si="294"/>
        <v>170</v>
      </c>
    </row>
    <row r="631" spans="1:17" ht="30" customHeight="1">
      <c r="A631" s="70" t="s">
        <v>465</v>
      </c>
      <c r="B631" s="74" t="s">
        <v>141</v>
      </c>
      <c r="C631" s="74" t="s">
        <v>123</v>
      </c>
      <c r="D631" s="74" t="s">
        <v>656</v>
      </c>
      <c r="E631" s="74"/>
      <c r="F631" s="68">
        <f aca="true" t="shared" si="295" ref="F631:Q631">F632</f>
        <v>40</v>
      </c>
      <c r="G631" s="68">
        <f t="shared" si="295"/>
        <v>0</v>
      </c>
      <c r="H631" s="68">
        <f t="shared" si="295"/>
        <v>40</v>
      </c>
      <c r="I631" s="68">
        <f t="shared" si="295"/>
        <v>0</v>
      </c>
      <c r="J631" s="68">
        <f t="shared" si="295"/>
        <v>40</v>
      </c>
      <c r="K631" s="68">
        <f t="shared" si="295"/>
        <v>0</v>
      </c>
      <c r="L631" s="68">
        <f t="shared" si="295"/>
        <v>40</v>
      </c>
      <c r="M631" s="68">
        <f t="shared" si="295"/>
        <v>0</v>
      </c>
      <c r="N631" s="68">
        <f t="shared" si="295"/>
        <v>40</v>
      </c>
      <c r="O631" s="68">
        <f t="shared" si="295"/>
        <v>0</v>
      </c>
      <c r="P631" s="68">
        <f t="shared" si="295"/>
        <v>40</v>
      </c>
      <c r="Q631" s="68">
        <f t="shared" si="295"/>
        <v>0</v>
      </c>
    </row>
    <row r="632" spans="1:17" ht="18.75">
      <c r="A632" s="70" t="s">
        <v>188</v>
      </c>
      <c r="B632" s="74" t="s">
        <v>141</v>
      </c>
      <c r="C632" s="74" t="s">
        <v>123</v>
      </c>
      <c r="D632" s="74" t="s">
        <v>656</v>
      </c>
      <c r="E632" s="74" t="s">
        <v>187</v>
      </c>
      <c r="F632" s="68">
        <f>G632+H632+I632</f>
        <v>40</v>
      </c>
      <c r="G632" s="68"/>
      <c r="H632" s="68">
        <v>40</v>
      </c>
      <c r="I632" s="68"/>
      <c r="J632" s="68">
        <f>K632+L632+M632</f>
        <v>40</v>
      </c>
      <c r="K632" s="68"/>
      <c r="L632" s="68">
        <v>40</v>
      </c>
      <c r="M632" s="68"/>
      <c r="N632" s="68">
        <f>O632+P632+Q632</f>
        <v>40</v>
      </c>
      <c r="O632" s="68"/>
      <c r="P632" s="68">
        <v>40</v>
      </c>
      <c r="Q632" s="98"/>
    </row>
    <row r="633" spans="1:17" ht="100.5" customHeight="1">
      <c r="A633" s="70" t="s">
        <v>622</v>
      </c>
      <c r="B633" s="74" t="s">
        <v>141</v>
      </c>
      <c r="C633" s="74" t="s">
        <v>123</v>
      </c>
      <c r="D633" s="74" t="s">
        <v>471</v>
      </c>
      <c r="E633" s="74"/>
      <c r="F633" s="68">
        <f aca="true" t="shared" si="296" ref="F633:Q633">F634</f>
        <v>170</v>
      </c>
      <c r="G633" s="68">
        <f t="shared" si="296"/>
        <v>0</v>
      </c>
      <c r="H633" s="68">
        <f t="shared" si="296"/>
        <v>0</v>
      </c>
      <c r="I633" s="68">
        <f t="shared" si="296"/>
        <v>170</v>
      </c>
      <c r="J633" s="68">
        <f t="shared" si="296"/>
        <v>170</v>
      </c>
      <c r="K633" s="68">
        <f t="shared" si="296"/>
        <v>0</v>
      </c>
      <c r="L633" s="68">
        <f t="shared" si="296"/>
        <v>0</v>
      </c>
      <c r="M633" s="68">
        <f t="shared" si="296"/>
        <v>170</v>
      </c>
      <c r="N633" s="68">
        <f t="shared" si="296"/>
        <v>170</v>
      </c>
      <c r="O633" s="68">
        <f t="shared" si="296"/>
        <v>0</v>
      </c>
      <c r="P633" s="68">
        <f t="shared" si="296"/>
        <v>0</v>
      </c>
      <c r="Q633" s="68">
        <f t="shared" si="296"/>
        <v>170</v>
      </c>
    </row>
    <row r="634" spans="1:17" ht="18.75">
      <c r="A634" s="70" t="s">
        <v>188</v>
      </c>
      <c r="B634" s="74" t="s">
        <v>141</v>
      </c>
      <c r="C634" s="74" t="s">
        <v>123</v>
      </c>
      <c r="D634" s="74" t="s">
        <v>471</v>
      </c>
      <c r="E634" s="74" t="s">
        <v>187</v>
      </c>
      <c r="F634" s="68">
        <f>G634+H634+I634</f>
        <v>170</v>
      </c>
      <c r="G634" s="68"/>
      <c r="H634" s="68"/>
      <c r="I634" s="68">
        <f>120+50</f>
        <v>170</v>
      </c>
      <c r="J634" s="68">
        <f>K634+L634+M634</f>
        <v>170</v>
      </c>
      <c r="K634" s="68"/>
      <c r="L634" s="68"/>
      <c r="M634" s="68">
        <f>120+50</f>
        <v>170</v>
      </c>
      <c r="N634" s="68">
        <f>O634+P634+Q634</f>
        <v>170</v>
      </c>
      <c r="O634" s="68"/>
      <c r="P634" s="68"/>
      <c r="Q634" s="68">
        <f>120+50</f>
        <v>170</v>
      </c>
    </row>
    <row r="635" spans="1:17" ht="80.25" customHeight="1">
      <c r="A635" s="82" t="s">
        <v>704</v>
      </c>
      <c r="B635" s="74" t="s">
        <v>141</v>
      </c>
      <c r="C635" s="74" t="s">
        <v>123</v>
      </c>
      <c r="D635" s="83" t="s">
        <v>654</v>
      </c>
      <c r="E635" s="74"/>
      <c r="F635" s="68">
        <f aca="true" t="shared" si="297" ref="F635:Q635">F636</f>
        <v>300</v>
      </c>
      <c r="G635" s="68">
        <f t="shared" si="297"/>
        <v>0</v>
      </c>
      <c r="H635" s="68">
        <f t="shared" si="297"/>
        <v>300</v>
      </c>
      <c r="I635" s="68">
        <f t="shared" si="297"/>
        <v>0</v>
      </c>
      <c r="J635" s="68">
        <f t="shared" si="297"/>
        <v>0</v>
      </c>
      <c r="K635" s="68">
        <f t="shared" si="297"/>
        <v>0</v>
      </c>
      <c r="L635" s="68">
        <f t="shared" si="297"/>
        <v>0</v>
      </c>
      <c r="M635" s="68">
        <f t="shared" si="297"/>
        <v>0</v>
      </c>
      <c r="N635" s="68">
        <f t="shared" si="297"/>
        <v>0</v>
      </c>
      <c r="O635" s="68">
        <f t="shared" si="297"/>
        <v>0</v>
      </c>
      <c r="P635" s="68">
        <f t="shared" si="297"/>
        <v>0</v>
      </c>
      <c r="Q635" s="68">
        <f t="shared" si="297"/>
        <v>0</v>
      </c>
    </row>
    <row r="636" spans="1:17" ht="18.75">
      <c r="A636" s="70" t="s">
        <v>188</v>
      </c>
      <c r="B636" s="74" t="s">
        <v>141</v>
      </c>
      <c r="C636" s="74" t="s">
        <v>123</v>
      </c>
      <c r="D636" s="83" t="s">
        <v>654</v>
      </c>
      <c r="E636" s="74" t="s">
        <v>187</v>
      </c>
      <c r="F636" s="68">
        <f>G636+H636+I636</f>
        <v>300</v>
      </c>
      <c r="G636" s="68"/>
      <c r="H636" s="68">
        <v>300</v>
      </c>
      <c r="I636" s="68"/>
      <c r="J636" s="68">
        <f>K636+L636+M636</f>
        <v>0</v>
      </c>
      <c r="K636" s="68"/>
      <c r="L636" s="68"/>
      <c r="M636" s="68"/>
      <c r="N636" s="68">
        <f>O636+P636+Q636</f>
        <v>0</v>
      </c>
      <c r="O636" s="68"/>
      <c r="P636" s="68"/>
      <c r="Q636" s="68"/>
    </row>
    <row r="637" spans="1:17" ht="74.25" customHeight="1">
      <c r="A637" s="85" t="s">
        <v>686</v>
      </c>
      <c r="B637" s="74" t="s">
        <v>141</v>
      </c>
      <c r="C637" s="74" t="s">
        <v>123</v>
      </c>
      <c r="D637" s="103" t="s">
        <v>687</v>
      </c>
      <c r="E637" s="74"/>
      <c r="F637" s="68">
        <f aca="true" t="shared" si="298" ref="F637:Q637">F638</f>
        <v>12476.5</v>
      </c>
      <c r="G637" s="68">
        <f t="shared" si="298"/>
        <v>12102.2</v>
      </c>
      <c r="H637" s="68">
        <f t="shared" si="298"/>
        <v>374.3</v>
      </c>
      <c r="I637" s="68">
        <f t="shared" si="298"/>
        <v>0</v>
      </c>
      <c r="J637" s="68">
        <f t="shared" si="298"/>
        <v>0</v>
      </c>
      <c r="K637" s="68">
        <f t="shared" si="298"/>
        <v>0</v>
      </c>
      <c r="L637" s="68">
        <f t="shared" si="298"/>
        <v>0</v>
      </c>
      <c r="M637" s="68">
        <f t="shared" si="298"/>
        <v>0</v>
      </c>
      <c r="N637" s="68">
        <f t="shared" si="298"/>
        <v>0</v>
      </c>
      <c r="O637" s="68">
        <f t="shared" si="298"/>
        <v>0</v>
      </c>
      <c r="P637" s="68">
        <f t="shared" si="298"/>
        <v>0</v>
      </c>
      <c r="Q637" s="68">
        <f t="shared" si="298"/>
        <v>0</v>
      </c>
    </row>
    <row r="638" spans="1:17" ht="18.75">
      <c r="A638" s="70" t="s">
        <v>188</v>
      </c>
      <c r="B638" s="74" t="s">
        <v>141</v>
      </c>
      <c r="C638" s="74" t="s">
        <v>123</v>
      </c>
      <c r="D638" s="103" t="s">
        <v>687</v>
      </c>
      <c r="E638" s="74" t="s">
        <v>187</v>
      </c>
      <c r="F638" s="68">
        <f>G638+H638+I638</f>
        <v>12476.5</v>
      </c>
      <c r="G638" s="68">
        <v>12102.2</v>
      </c>
      <c r="H638" s="68">
        <v>374.3</v>
      </c>
      <c r="I638" s="68"/>
      <c r="J638" s="68">
        <f>K638+L638+M638</f>
        <v>0</v>
      </c>
      <c r="K638" s="68"/>
      <c r="L638" s="68"/>
      <c r="M638" s="68"/>
      <c r="N638" s="68">
        <f>O638+P638+Q638</f>
        <v>0</v>
      </c>
      <c r="O638" s="68"/>
      <c r="P638" s="68"/>
      <c r="Q638" s="68"/>
    </row>
    <row r="639" spans="1:17" ht="47.25" customHeight="1">
      <c r="A639" s="70" t="s">
        <v>491</v>
      </c>
      <c r="B639" s="74" t="s">
        <v>141</v>
      </c>
      <c r="C639" s="74" t="s">
        <v>123</v>
      </c>
      <c r="D639" s="74" t="s">
        <v>280</v>
      </c>
      <c r="E639" s="74"/>
      <c r="F639" s="68">
        <f aca="true" t="shared" si="299" ref="F639:Q642">F640</f>
        <v>422.4</v>
      </c>
      <c r="G639" s="68">
        <f t="shared" si="299"/>
        <v>0</v>
      </c>
      <c r="H639" s="68">
        <f t="shared" si="299"/>
        <v>422.4</v>
      </c>
      <c r="I639" s="68">
        <f t="shared" si="299"/>
        <v>0</v>
      </c>
      <c r="J639" s="68">
        <f t="shared" si="299"/>
        <v>454.5</v>
      </c>
      <c r="K639" s="68">
        <f t="shared" si="299"/>
        <v>0</v>
      </c>
      <c r="L639" s="68">
        <f t="shared" si="299"/>
        <v>454.5</v>
      </c>
      <c r="M639" s="68">
        <f t="shared" si="299"/>
        <v>0</v>
      </c>
      <c r="N639" s="68">
        <f t="shared" si="299"/>
        <v>456.2</v>
      </c>
      <c r="O639" s="68">
        <f t="shared" si="299"/>
        <v>0</v>
      </c>
      <c r="P639" s="68">
        <f t="shared" si="299"/>
        <v>456.2</v>
      </c>
      <c r="Q639" s="68">
        <f t="shared" si="299"/>
        <v>0</v>
      </c>
    </row>
    <row r="640" spans="1:17" ht="37.5">
      <c r="A640" s="128" t="s">
        <v>18</v>
      </c>
      <c r="B640" s="74" t="s">
        <v>141</v>
      </c>
      <c r="C640" s="74" t="s">
        <v>123</v>
      </c>
      <c r="D640" s="74" t="s">
        <v>281</v>
      </c>
      <c r="E640" s="74"/>
      <c r="F640" s="68">
        <f t="shared" si="299"/>
        <v>422.4</v>
      </c>
      <c r="G640" s="68">
        <f t="shared" si="299"/>
        <v>0</v>
      </c>
      <c r="H640" s="68">
        <f t="shared" si="299"/>
        <v>422.4</v>
      </c>
      <c r="I640" s="68">
        <f t="shared" si="299"/>
        <v>0</v>
      </c>
      <c r="J640" s="68">
        <f t="shared" si="299"/>
        <v>454.5</v>
      </c>
      <c r="K640" s="68">
        <f t="shared" si="299"/>
        <v>0</v>
      </c>
      <c r="L640" s="68">
        <f t="shared" si="299"/>
        <v>454.5</v>
      </c>
      <c r="M640" s="68">
        <f t="shared" si="299"/>
        <v>0</v>
      </c>
      <c r="N640" s="68">
        <f t="shared" si="299"/>
        <v>456.2</v>
      </c>
      <c r="O640" s="68">
        <f t="shared" si="299"/>
        <v>0</v>
      </c>
      <c r="P640" s="68">
        <f t="shared" si="299"/>
        <v>456.2</v>
      </c>
      <c r="Q640" s="68">
        <f t="shared" si="299"/>
        <v>0</v>
      </c>
    </row>
    <row r="641" spans="1:17" ht="62.25" customHeight="1">
      <c r="A641" s="70" t="s">
        <v>52</v>
      </c>
      <c r="B641" s="74" t="s">
        <v>141</v>
      </c>
      <c r="C641" s="74" t="s">
        <v>123</v>
      </c>
      <c r="D641" s="74" t="s">
        <v>53</v>
      </c>
      <c r="E641" s="74"/>
      <c r="F641" s="68">
        <f t="shared" si="299"/>
        <v>422.4</v>
      </c>
      <c r="G641" s="68">
        <f t="shared" si="299"/>
        <v>0</v>
      </c>
      <c r="H641" s="68">
        <f t="shared" si="299"/>
        <v>422.4</v>
      </c>
      <c r="I641" s="68">
        <f t="shared" si="299"/>
        <v>0</v>
      </c>
      <c r="J641" s="68">
        <f t="shared" si="299"/>
        <v>454.5</v>
      </c>
      <c r="K641" s="68">
        <f t="shared" si="299"/>
        <v>0</v>
      </c>
      <c r="L641" s="68">
        <f t="shared" si="299"/>
        <v>454.5</v>
      </c>
      <c r="M641" s="68">
        <f t="shared" si="299"/>
        <v>0</v>
      </c>
      <c r="N641" s="68">
        <f t="shared" si="299"/>
        <v>456.2</v>
      </c>
      <c r="O641" s="68">
        <f t="shared" si="299"/>
        <v>0</v>
      </c>
      <c r="P641" s="68">
        <f t="shared" si="299"/>
        <v>456.2</v>
      </c>
      <c r="Q641" s="68">
        <f t="shared" si="299"/>
        <v>0</v>
      </c>
    </row>
    <row r="642" spans="1:17" ht="24" customHeight="1">
      <c r="A642" s="70" t="s">
        <v>148</v>
      </c>
      <c r="B642" s="74" t="s">
        <v>141</v>
      </c>
      <c r="C642" s="74" t="s">
        <v>123</v>
      </c>
      <c r="D642" s="74" t="s">
        <v>54</v>
      </c>
      <c r="E642" s="74"/>
      <c r="F642" s="68">
        <f t="shared" si="299"/>
        <v>422.4</v>
      </c>
      <c r="G642" s="68">
        <f t="shared" si="299"/>
        <v>0</v>
      </c>
      <c r="H642" s="68">
        <f t="shared" si="299"/>
        <v>422.4</v>
      </c>
      <c r="I642" s="68">
        <f t="shared" si="299"/>
        <v>0</v>
      </c>
      <c r="J642" s="68">
        <f t="shared" si="299"/>
        <v>454.5</v>
      </c>
      <c r="K642" s="68">
        <f t="shared" si="299"/>
        <v>0</v>
      </c>
      <c r="L642" s="68">
        <f t="shared" si="299"/>
        <v>454.5</v>
      </c>
      <c r="M642" s="68">
        <f t="shared" si="299"/>
        <v>0</v>
      </c>
      <c r="N642" s="68">
        <f t="shared" si="299"/>
        <v>456.2</v>
      </c>
      <c r="O642" s="68">
        <f t="shared" si="299"/>
        <v>0</v>
      </c>
      <c r="P642" s="68">
        <f t="shared" si="299"/>
        <v>456.2</v>
      </c>
      <c r="Q642" s="68">
        <f t="shared" si="299"/>
        <v>0</v>
      </c>
    </row>
    <row r="643" spans="1:17" ht="18.75">
      <c r="A643" s="70" t="s">
        <v>188</v>
      </c>
      <c r="B643" s="74" t="s">
        <v>141</v>
      </c>
      <c r="C643" s="74" t="s">
        <v>123</v>
      </c>
      <c r="D643" s="74" t="s">
        <v>54</v>
      </c>
      <c r="E643" s="74" t="s">
        <v>187</v>
      </c>
      <c r="F643" s="68">
        <f>G643+H643+I643</f>
        <v>422.4</v>
      </c>
      <c r="G643" s="68"/>
      <c r="H643" s="68">
        <v>422.4</v>
      </c>
      <c r="I643" s="68"/>
      <c r="J643" s="68">
        <f>K643+L643+M643</f>
        <v>454.5</v>
      </c>
      <c r="K643" s="68"/>
      <c r="L643" s="68">
        <v>454.5</v>
      </c>
      <c r="M643" s="68"/>
      <c r="N643" s="68">
        <f>O643+P643+Q643</f>
        <v>456.2</v>
      </c>
      <c r="O643" s="88"/>
      <c r="P643" s="68">
        <v>456.2</v>
      </c>
      <c r="Q643" s="88"/>
    </row>
    <row r="644" spans="1:17" ht="56.25">
      <c r="A644" s="69" t="s">
        <v>499</v>
      </c>
      <c r="B644" s="75" t="s">
        <v>144</v>
      </c>
      <c r="C644" s="75" t="s">
        <v>395</v>
      </c>
      <c r="D644" s="133"/>
      <c r="E644" s="75"/>
      <c r="F644" s="71">
        <f aca="true" t="shared" si="300" ref="F644:Q644">F645+F652</f>
        <v>47838.899999999994</v>
      </c>
      <c r="G644" s="71">
        <f t="shared" si="300"/>
        <v>3576.4</v>
      </c>
      <c r="H644" s="71">
        <f t="shared" si="300"/>
        <v>44262.5</v>
      </c>
      <c r="I644" s="71">
        <f t="shared" si="300"/>
        <v>0</v>
      </c>
      <c r="J644" s="71">
        <f t="shared" si="300"/>
        <v>49128.899999999994</v>
      </c>
      <c r="K644" s="71">
        <f t="shared" si="300"/>
        <v>3698.8</v>
      </c>
      <c r="L644" s="71">
        <f t="shared" si="300"/>
        <v>45430.1</v>
      </c>
      <c r="M644" s="71">
        <f t="shared" si="300"/>
        <v>0</v>
      </c>
      <c r="N644" s="71">
        <f t="shared" si="300"/>
        <v>50420.2</v>
      </c>
      <c r="O644" s="68">
        <f t="shared" si="300"/>
        <v>3846.5</v>
      </c>
      <c r="P644" s="68">
        <f t="shared" si="300"/>
        <v>46573.7</v>
      </c>
      <c r="Q644" s="68">
        <f t="shared" si="300"/>
        <v>0</v>
      </c>
    </row>
    <row r="645" spans="1:17" ht="48.75" customHeight="1">
      <c r="A645" s="137" t="s">
        <v>213</v>
      </c>
      <c r="B645" s="75" t="s">
        <v>144</v>
      </c>
      <c r="C645" s="75" t="s">
        <v>119</v>
      </c>
      <c r="D645" s="133"/>
      <c r="E645" s="75"/>
      <c r="F645" s="71">
        <f aca="true" t="shared" si="301" ref="F645:Q646">F646</f>
        <v>16977.8</v>
      </c>
      <c r="G645" s="71">
        <f t="shared" si="301"/>
        <v>3576.4</v>
      </c>
      <c r="H645" s="71">
        <f t="shared" si="301"/>
        <v>13401.4</v>
      </c>
      <c r="I645" s="71">
        <f t="shared" si="301"/>
        <v>0</v>
      </c>
      <c r="J645" s="71">
        <f t="shared" si="301"/>
        <v>15502.2</v>
      </c>
      <c r="K645" s="71">
        <f t="shared" si="301"/>
        <v>3698.8</v>
      </c>
      <c r="L645" s="71">
        <f t="shared" si="301"/>
        <v>11803.4</v>
      </c>
      <c r="M645" s="71">
        <f t="shared" si="301"/>
        <v>0</v>
      </c>
      <c r="N645" s="71">
        <f t="shared" si="301"/>
        <v>17148.7</v>
      </c>
      <c r="O645" s="68">
        <f t="shared" si="301"/>
        <v>3846.5</v>
      </c>
      <c r="P645" s="68">
        <f t="shared" si="301"/>
        <v>13302.2</v>
      </c>
      <c r="Q645" s="68">
        <f t="shared" si="301"/>
        <v>0</v>
      </c>
    </row>
    <row r="646" spans="1:17" ht="51" customHeight="1">
      <c r="A646" s="70" t="s">
        <v>473</v>
      </c>
      <c r="B646" s="74" t="s">
        <v>144</v>
      </c>
      <c r="C646" s="74" t="s">
        <v>119</v>
      </c>
      <c r="D646" s="83" t="s">
        <v>274</v>
      </c>
      <c r="E646" s="74"/>
      <c r="F646" s="68">
        <f t="shared" si="301"/>
        <v>16977.8</v>
      </c>
      <c r="G646" s="68">
        <f t="shared" si="301"/>
        <v>3576.4</v>
      </c>
      <c r="H646" s="68">
        <f t="shared" si="301"/>
        <v>13401.4</v>
      </c>
      <c r="I646" s="68">
        <f t="shared" si="301"/>
        <v>0</v>
      </c>
      <c r="J646" s="68">
        <f t="shared" si="301"/>
        <v>15502.2</v>
      </c>
      <c r="K646" s="68">
        <f t="shared" si="301"/>
        <v>3698.8</v>
      </c>
      <c r="L646" s="68">
        <f t="shared" si="301"/>
        <v>11803.4</v>
      </c>
      <c r="M646" s="68">
        <f t="shared" si="301"/>
        <v>0</v>
      </c>
      <c r="N646" s="68">
        <f t="shared" si="301"/>
        <v>17148.7</v>
      </c>
      <c r="O646" s="68">
        <f t="shared" si="301"/>
        <v>3846.5</v>
      </c>
      <c r="P646" s="68">
        <f t="shared" si="301"/>
        <v>13302.2</v>
      </c>
      <c r="Q646" s="68">
        <f t="shared" si="301"/>
        <v>0</v>
      </c>
    </row>
    <row r="647" spans="1:17" ht="39.75" customHeight="1">
      <c r="A647" s="70" t="s">
        <v>277</v>
      </c>
      <c r="B647" s="74" t="s">
        <v>144</v>
      </c>
      <c r="C647" s="74" t="s">
        <v>119</v>
      </c>
      <c r="D647" s="83" t="s">
        <v>474</v>
      </c>
      <c r="E647" s="74"/>
      <c r="F647" s="68">
        <f aca="true" t="shared" si="302" ref="F647:Q647">F648+F650</f>
        <v>16977.8</v>
      </c>
      <c r="G647" s="68">
        <f t="shared" si="302"/>
        <v>3576.4</v>
      </c>
      <c r="H647" s="68">
        <f t="shared" si="302"/>
        <v>13401.4</v>
      </c>
      <c r="I647" s="68">
        <f t="shared" si="302"/>
        <v>0</v>
      </c>
      <c r="J647" s="68">
        <f t="shared" si="302"/>
        <v>15502.2</v>
      </c>
      <c r="K647" s="68">
        <f t="shared" si="302"/>
        <v>3698.8</v>
      </c>
      <c r="L647" s="68">
        <f t="shared" si="302"/>
        <v>11803.4</v>
      </c>
      <c r="M647" s="68">
        <f t="shared" si="302"/>
        <v>0</v>
      </c>
      <c r="N647" s="68">
        <f t="shared" si="302"/>
        <v>17148.7</v>
      </c>
      <c r="O647" s="68">
        <f t="shared" si="302"/>
        <v>3846.5</v>
      </c>
      <c r="P647" s="68">
        <f t="shared" si="302"/>
        <v>13302.2</v>
      </c>
      <c r="Q647" s="68">
        <f t="shared" si="302"/>
        <v>0</v>
      </c>
    </row>
    <row r="648" spans="1:17" ht="42.75" customHeight="1">
      <c r="A648" s="121" t="s">
        <v>476</v>
      </c>
      <c r="B648" s="74" t="s">
        <v>144</v>
      </c>
      <c r="C648" s="74" t="s">
        <v>119</v>
      </c>
      <c r="D648" s="83" t="s">
        <v>475</v>
      </c>
      <c r="E648" s="74"/>
      <c r="F648" s="68">
        <f aca="true" t="shared" si="303" ref="F648:Q648">F649</f>
        <v>13401.4</v>
      </c>
      <c r="G648" s="68">
        <f t="shared" si="303"/>
        <v>0</v>
      </c>
      <c r="H648" s="68">
        <f t="shared" si="303"/>
        <v>13401.4</v>
      </c>
      <c r="I648" s="68">
        <f t="shared" si="303"/>
        <v>0</v>
      </c>
      <c r="J648" s="68">
        <f t="shared" si="303"/>
        <v>11803.4</v>
      </c>
      <c r="K648" s="68">
        <f t="shared" si="303"/>
        <v>0</v>
      </c>
      <c r="L648" s="68">
        <f t="shared" si="303"/>
        <v>11803.4</v>
      </c>
      <c r="M648" s="68">
        <f t="shared" si="303"/>
        <v>0</v>
      </c>
      <c r="N648" s="68">
        <f t="shared" si="303"/>
        <v>13302.2</v>
      </c>
      <c r="O648" s="68">
        <f t="shared" si="303"/>
        <v>0</v>
      </c>
      <c r="P648" s="68">
        <f t="shared" si="303"/>
        <v>13302.2</v>
      </c>
      <c r="Q648" s="68">
        <f t="shared" si="303"/>
        <v>0</v>
      </c>
    </row>
    <row r="649" spans="1:17" ht="18.75">
      <c r="A649" s="70" t="s">
        <v>191</v>
      </c>
      <c r="B649" s="74" t="s">
        <v>144</v>
      </c>
      <c r="C649" s="74" t="s">
        <v>119</v>
      </c>
      <c r="D649" s="83" t="s">
        <v>475</v>
      </c>
      <c r="E649" s="74" t="s">
        <v>198</v>
      </c>
      <c r="F649" s="72">
        <f>G649+H649+I649</f>
        <v>13401.4</v>
      </c>
      <c r="G649" s="68"/>
      <c r="H649" s="68">
        <v>13401.4</v>
      </c>
      <c r="I649" s="68"/>
      <c r="J649" s="68">
        <f>K649+L649+M649</f>
        <v>11803.4</v>
      </c>
      <c r="K649" s="68"/>
      <c r="L649" s="68">
        <v>11803.4</v>
      </c>
      <c r="M649" s="68"/>
      <c r="N649" s="68">
        <f>O649+P649+Q649</f>
        <v>13302.2</v>
      </c>
      <c r="O649" s="76"/>
      <c r="P649" s="68">
        <v>13302.2</v>
      </c>
      <c r="Q649" s="76"/>
    </row>
    <row r="650" spans="1:17" ht="136.5" customHeight="1">
      <c r="A650" s="70" t="s">
        <v>396</v>
      </c>
      <c r="B650" s="74" t="s">
        <v>144</v>
      </c>
      <c r="C650" s="74" t="s">
        <v>119</v>
      </c>
      <c r="D650" s="83" t="s">
        <v>477</v>
      </c>
      <c r="E650" s="74"/>
      <c r="F650" s="68">
        <f aca="true" t="shared" si="304" ref="F650:Q650">F651</f>
        <v>3576.4</v>
      </c>
      <c r="G650" s="68">
        <f t="shared" si="304"/>
        <v>3576.4</v>
      </c>
      <c r="H650" s="68">
        <f t="shared" si="304"/>
        <v>0</v>
      </c>
      <c r="I650" s="68">
        <f t="shared" si="304"/>
        <v>0</v>
      </c>
      <c r="J650" s="68">
        <f t="shared" si="304"/>
        <v>3698.8</v>
      </c>
      <c r="K650" s="68">
        <f t="shared" si="304"/>
        <v>3698.8</v>
      </c>
      <c r="L650" s="68">
        <f t="shared" si="304"/>
        <v>0</v>
      </c>
      <c r="M650" s="68">
        <f t="shared" si="304"/>
        <v>0</v>
      </c>
      <c r="N650" s="68">
        <f t="shared" si="304"/>
        <v>3846.5</v>
      </c>
      <c r="O650" s="68">
        <f t="shared" si="304"/>
        <v>3846.5</v>
      </c>
      <c r="P650" s="68">
        <f t="shared" si="304"/>
        <v>0</v>
      </c>
      <c r="Q650" s="68">
        <f t="shared" si="304"/>
        <v>0</v>
      </c>
    </row>
    <row r="651" spans="1:17" ht="18.75">
      <c r="A651" s="70" t="s">
        <v>191</v>
      </c>
      <c r="B651" s="74" t="s">
        <v>144</v>
      </c>
      <c r="C651" s="74" t="s">
        <v>119</v>
      </c>
      <c r="D651" s="83" t="s">
        <v>477</v>
      </c>
      <c r="E651" s="74" t="s">
        <v>198</v>
      </c>
      <c r="F651" s="72">
        <f>G651+I651</f>
        <v>3576.4</v>
      </c>
      <c r="G651" s="68">
        <v>3576.4</v>
      </c>
      <c r="H651" s="68"/>
      <c r="I651" s="68"/>
      <c r="J651" s="68">
        <f>K651+L651+M651</f>
        <v>3698.8</v>
      </c>
      <c r="K651" s="68">
        <v>3698.8</v>
      </c>
      <c r="L651" s="68"/>
      <c r="M651" s="68"/>
      <c r="N651" s="68">
        <f>O651+Q651</f>
        <v>3846.5</v>
      </c>
      <c r="O651" s="87">
        <v>3846.5</v>
      </c>
      <c r="P651" s="88"/>
      <c r="Q651" s="88"/>
    </row>
    <row r="652" spans="1:17" ht="26.25" customHeight="1">
      <c r="A652" s="69" t="s">
        <v>199</v>
      </c>
      <c r="B652" s="75" t="s">
        <v>144</v>
      </c>
      <c r="C652" s="75" t="s">
        <v>123</v>
      </c>
      <c r="D652" s="133"/>
      <c r="E652" s="75"/>
      <c r="F652" s="71">
        <f aca="true" t="shared" si="305" ref="F652:Q653">F653</f>
        <v>30861.1</v>
      </c>
      <c r="G652" s="71">
        <f t="shared" si="305"/>
        <v>0</v>
      </c>
      <c r="H652" s="71">
        <f t="shared" si="305"/>
        <v>30861.1</v>
      </c>
      <c r="I652" s="71">
        <f t="shared" si="305"/>
        <v>0</v>
      </c>
      <c r="J652" s="71">
        <f t="shared" si="305"/>
        <v>33626.7</v>
      </c>
      <c r="K652" s="71">
        <f t="shared" si="305"/>
        <v>0</v>
      </c>
      <c r="L652" s="71">
        <f t="shared" si="305"/>
        <v>33626.7</v>
      </c>
      <c r="M652" s="71">
        <f t="shared" si="305"/>
        <v>0</v>
      </c>
      <c r="N652" s="71">
        <f t="shared" si="305"/>
        <v>33271.5</v>
      </c>
      <c r="O652" s="68">
        <f t="shared" si="305"/>
        <v>0</v>
      </c>
      <c r="P652" s="68">
        <f t="shared" si="305"/>
        <v>33271.5</v>
      </c>
      <c r="Q652" s="68">
        <f t="shared" si="305"/>
        <v>0</v>
      </c>
    </row>
    <row r="653" spans="1:17" ht="42" customHeight="1">
      <c r="A653" s="70" t="s">
        <v>473</v>
      </c>
      <c r="B653" s="74" t="s">
        <v>144</v>
      </c>
      <c r="C653" s="74" t="s">
        <v>123</v>
      </c>
      <c r="D653" s="83" t="s">
        <v>274</v>
      </c>
      <c r="E653" s="74"/>
      <c r="F653" s="68">
        <f t="shared" si="305"/>
        <v>30861.1</v>
      </c>
      <c r="G653" s="68">
        <f t="shared" si="305"/>
        <v>0</v>
      </c>
      <c r="H653" s="68">
        <f t="shared" si="305"/>
        <v>30861.1</v>
      </c>
      <c r="I653" s="68">
        <f t="shared" si="305"/>
        <v>0</v>
      </c>
      <c r="J653" s="68">
        <f t="shared" si="305"/>
        <v>33626.7</v>
      </c>
      <c r="K653" s="68">
        <f t="shared" si="305"/>
        <v>0</v>
      </c>
      <c r="L653" s="68">
        <f t="shared" si="305"/>
        <v>33626.7</v>
      </c>
      <c r="M653" s="68">
        <f t="shared" si="305"/>
        <v>0</v>
      </c>
      <c r="N653" s="68">
        <f t="shared" si="305"/>
        <v>33271.5</v>
      </c>
      <c r="O653" s="68">
        <f t="shared" si="305"/>
        <v>0</v>
      </c>
      <c r="P653" s="68">
        <f t="shared" si="305"/>
        <v>33271.5</v>
      </c>
      <c r="Q653" s="68">
        <f t="shared" si="305"/>
        <v>0</v>
      </c>
    </row>
    <row r="654" spans="1:17" ht="43.5" customHeight="1">
      <c r="A654" s="70" t="s">
        <v>279</v>
      </c>
      <c r="B654" s="74" t="s">
        <v>144</v>
      </c>
      <c r="C654" s="74" t="s">
        <v>123</v>
      </c>
      <c r="D654" s="83" t="s">
        <v>278</v>
      </c>
      <c r="E654" s="74"/>
      <c r="F654" s="68">
        <f aca="true" t="shared" si="306" ref="F654:Q654">F655+F657</f>
        <v>30861.1</v>
      </c>
      <c r="G654" s="68">
        <f t="shared" si="306"/>
        <v>0</v>
      </c>
      <c r="H654" s="68">
        <f t="shared" si="306"/>
        <v>30861.1</v>
      </c>
      <c r="I654" s="68">
        <f t="shared" si="306"/>
        <v>0</v>
      </c>
      <c r="J654" s="68">
        <f t="shared" si="306"/>
        <v>33626.7</v>
      </c>
      <c r="K654" s="68">
        <f t="shared" si="306"/>
        <v>0</v>
      </c>
      <c r="L654" s="68">
        <f t="shared" si="306"/>
        <v>33626.7</v>
      </c>
      <c r="M654" s="68">
        <f t="shared" si="306"/>
        <v>0</v>
      </c>
      <c r="N654" s="68">
        <f t="shared" si="306"/>
        <v>33271.5</v>
      </c>
      <c r="O654" s="68">
        <f t="shared" si="306"/>
        <v>0</v>
      </c>
      <c r="P654" s="68">
        <f t="shared" si="306"/>
        <v>33271.5</v>
      </c>
      <c r="Q654" s="68">
        <f t="shared" si="306"/>
        <v>0</v>
      </c>
    </row>
    <row r="655" spans="1:17" ht="42.75" customHeight="1">
      <c r="A655" s="70" t="s">
        <v>479</v>
      </c>
      <c r="B655" s="74" t="s">
        <v>144</v>
      </c>
      <c r="C655" s="74" t="s">
        <v>123</v>
      </c>
      <c r="D655" s="83" t="s">
        <v>478</v>
      </c>
      <c r="E655" s="74"/>
      <c r="F655" s="68">
        <f aca="true" t="shared" si="307" ref="F655:Q655">F656</f>
        <v>19262.7</v>
      </c>
      <c r="G655" s="68">
        <f t="shared" si="307"/>
        <v>0</v>
      </c>
      <c r="H655" s="68">
        <f t="shared" si="307"/>
        <v>19262.7</v>
      </c>
      <c r="I655" s="68">
        <f t="shared" si="307"/>
        <v>0</v>
      </c>
      <c r="J655" s="68">
        <f t="shared" si="307"/>
        <v>22028.3</v>
      </c>
      <c r="K655" s="68">
        <f t="shared" si="307"/>
        <v>0</v>
      </c>
      <c r="L655" s="68">
        <f t="shared" si="307"/>
        <v>22028.3</v>
      </c>
      <c r="M655" s="68">
        <f t="shared" si="307"/>
        <v>0</v>
      </c>
      <c r="N655" s="68">
        <f t="shared" si="307"/>
        <v>21673.1</v>
      </c>
      <c r="O655" s="68">
        <f t="shared" si="307"/>
        <v>0</v>
      </c>
      <c r="P655" s="68">
        <f t="shared" si="307"/>
        <v>21673.1</v>
      </c>
      <c r="Q655" s="68">
        <f t="shared" si="307"/>
        <v>0</v>
      </c>
    </row>
    <row r="656" spans="1:17" ht="27.75" customHeight="1">
      <c r="A656" s="70" t="s">
        <v>200</v>
      </c>
      <c r="B656" s="74" t="s">
        <v>144</v>
      </c>
      <c r="C656" s="74" t="s">
        <v>123</v>
      </c>
      <c r="D656" s="83" t="s">
        <v>478</v>
      </c>
      <c r="E656" s="74" t="s">
        <v>198</v>
      </c>
      <c r="F656" s="68">
        <f>G656+H656+I656</f>
        <v>19262.7</v>
      </c>
      <c r="G656" s="68"/>
      <c r="H656" s="68">
        <v>19262.7</v>
      </c>
      <c r="I656" s="68"/>
      <c r="J656" s="68">
        <f>L656+K656+M656</f>
        <v>22028.3</v>
      </c>
      <c r="K656" s="68"/>
      <c r="L656" s="68">
        <v>22028.3</v>
      </c>
      <c r="M656" s="68"/>
      <c r="N656" s="68">
        <f>O656+Q656+P656</f>
        <v>21673.1</v>
      </c>
      <c r="O656" s="76"/>
      <c r="P656" s="68">
        <v>21673.1</v>
      </c>
      <c r="Q656" s="76"/>
    </row>
    <row r="657" spans="1:17" ht="68.25" customHeight="1">
      <c r="A657" s="121" t="s">
        <v>549</v>
      </c>
      <c r="B657" s="74" t="s">
        <v>144</v>
      </c>
      <c r="C657" s="74" t="s">
        <v>123</v>
      </c>
      <c r="D657" s="83" t="s">
        <v>550</v>
      </c>
      <c r="E657" s="74"/>
      <c r="F657" s="68">
        <f aca="true" t="shared" si="308" ref="F657:Q657">F658</f>
        <v>11598.4</v>
      </c>
      <c r="G657" s="68">
        <f t="shared" si="308"/>
        <v>0</v>
      </c>
      <c r="H657" s="68">
        <f t="shared" si="308"/>
        <v>11598.4</v>
      </c>
      <c r="I657" s="68">
        <f t="shared" si="308"/>
        <v>0</v>
      </c>
      <c r="J657" s="68">
        <f t="shared" si="308"/>
        <v>11598.4</v>
      </c>
      <c r="K657" s="68">
        <f t="shared" si="308"/>
        <v>0</v>
      </c>
      <c r="L657" s="68">
        <f t="shared" si="308"/>
        <v>11598.4</v>
      </c>
      <c r="M657" s="68">
        <f t="shared" si="308"/>
        <v>0</v>
      </c>
      <c r="N657" s="68">
        <f t="shared" si="308"/>
        <v>11598.4</v>
      </c>
      <c r="O657" s="68">
        <f t="shared" si="308"/>
        <v>0</v>
      </c>
      <c r="P657" s="68">
        <f t="shared" si="308"/>
        <v>11598.4</v>
      </c>
      <c r="Q657" s="68">
        <f t="shared" si="308"/>
        <v>0</v>
      </c>
    </row>
    <row r="658" spans="1:17" ht="18.75">
      <c r="A658" s="70" t="s">
        <v>200</v>
      </c>
      <c r="B658" s="74" t="s">
        <v>144</v>
      </c>
      <c r="C658" s="74" t="s">
        <v>123</v>
      </c>
      <c r="D658" s="83" t="s">
        <v>550</v>
      </c>
      <c r="E658" s="74" t="s">
        <v>198</v>
      </c>
      <c r="F658" s="68">
        <f>G658+H658+I658</f>
        <v>11598.4</v>
      </c>
      <c r="G658" s="68"/>
      <c r="H658" s="68">
        <v>11598.4</v>
      </c>
      <c r="I658" s="68"/>
      <c r="J658" s="68">
        <f>L658+K658+M658</f>
        <v>11598.4</v>
      </c>
      <c r="K658" s="68"/>
      <c r="L658" s="68">
        <v>11598.4</v>
      </c>
      <c r="M658" s="68"/>
      <c r="N658" s="68">
        <f>O658+Q658+P658</f>
        <v>11598.4</v>
      </c>
      <c r="O658" s="76"/>
      <c r="P658" s="68">
        <v>11598.4</v>
      </c>
      <c r="Q658" s="76"/>
    </row>
    <row r="659" spans="1:17" ht="18.75">
      <c r="A659" s="170" t="s">
        <v>324</v>
      </c>
      <c r="B659" s="170"/>
      <c r="C659" s="170"/>
      <c r="D659" s="170"/>
      <c r="E659" s="170"/>
      <c r="F659" s="71">
        <f aca="true" t="shared" si="309" ref="F659:Q659">F13+F157+F195+F241+F270+F286+F468+F543+F558+F603+F644</f>
        <v>1001838.0000000001</v>
      </c>
      <c r="G659" s="71">
        <f t="shared" si="309"/>
        <v>588131.9999999999</v>
      </c>
      <c r="H659" s="71">
        <f t="shared" si="309"/>
        <v>409264</v>
      </c>
      <c r="I659" s="71">
        <f t="shared" si="309"/>
        <v>4442</v>
      </c>
      <c r="J659" s="71">
        <f t="shared" si="309"/>
        <v>915211.8000000002</v>
      </c>
      <c r="K659" s="71">
        <f t="shared" si="309"/>
        <v>492127.9000000001</v>
      </c>
      <c r="L659" s="71">
        <f t="shared" si="309"/>
        <v>418976.4</v>
      </c>
      <c r="M659" s="71">
        <f t="shared" si="309"/>
        <v>4107.5</v>
      </c>
      <c r="N659" s="71">
        <f t="shared" si="309"/>
        <v>865064.6000000001</v>
      </c>
      <c r="O659" s="71">
        <f t="shared" si="309"/>
        <v>437907.80000000005</v>
      </c>
      <c r="P659" s="71">
        <f t="shared" si="309"/>
        <v>423035.29999999993</v>
      </c>
      <c r="Q659" s="71">
        <f t="shared" si="309"/>
        <v>4121.5</v>
      </c>
    </row>
    <row r="660" spans="1:17" ht="18.75">
      <c r="A660" s="171" t="s">
        <v>393</v>
      </c>
      <c r="B660" s="171"/>
      <c r="C660" s="171"/>
      <c r="D660" s="171"/>
      <c r="E660" s="171"/>
      <c r="F660" s="108">
        <f>G660+H660+I660</f>
        <v>0</v>
      </c>
      <c r="G660" s="108"/>
      <c r="H660" s="108"/>
      <c r="I660" s="108"/>
      <c r="J660" s="108">
        <v>12000</v>
      </c>
      <c r="K660" s="71"/>
      <c r="L660" s="71">
        <v>12000</v>
      </c>
      <c r="M660" s="71"/>
      <c r="N660" s="108">
        <v>23000</v>
      </c>
      <c r="O660" s="109"/>
      <c r="P660" s="109">
        <v>23000</v>
      </c>
      <c r="Q660" s="109"/>
    </row>
    <row r="661" spans="1:17" ht="18.75">
      <c r="A661" s="172" t="s">
        <v>138</v>
      </c>
      <c r="B661" s="172"/>
      <c r="C661" s="172"/>
      <c r="D661" s="172"/>
      <c r="E661" s="172"/>
      <c r="F661" s="71">
        <f>F659+F660</f>
        <v>1001838.0000000001</v>
      </c>
      <c r="G661" s="71">
        <f aca="true" t="shared" si="310" ref="G661:Q661">G659+G660</f>
        <v>588131.9999999999</v>
      </c>
      <c r="H661" s="71">
        <f t="shared" si="310"/>
        <v>409264</v>
      </c>
      <c r="I661" s="71">
        <f t="shared" si="310"/>
        <v>4442</v>
      </c>
      <c r="J661" s="71">
        <f t="shared" si="310"/>
        <v>927211.8000000002</v>
      </c>
      <c r="K661" s="71">
        <f t="shared" si="310"/>
        <v>492127.9000000001</v>
      </c>
      <c r="L661" s="71">
        <f t="shared" si="310"/>
        <v>430976.4</v>
      </c>
      <c r="M661" s="71">
        <f t="shared" si="310"/>
        <v>4107.5</v>
      </c>
      <c r="N661" s="71">
        <f t="shared" si="310"/>
        <v>888064.6000000001</v>
      </c>
      <c r="O661" s="71">
        <f t="shared" si="310"/>
        <v>437907.80000000005</v>
      </c>
      <c r="P661" s="71">
        <f t="shared" si="310"/>
        <v>446035.29999999993</v>
      </c>
      <c r="Q661" s="71">
        <f t="shared" si="310"/>
        <v>4121.5</v>
      </c>
    </row>
    <row r="662" spans="1:17" ht="18">
      <c r="A662" s="1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</row>
    <row r="663" spans="1:17" ht="20.25">
      <c r="A663" s="1"/>
      <c r="D663" s="41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</row>
    <row r="664" spans="1:17" ht="20.25">
      <c r="A664" s="1"/>
      <c r="F664" s="46"/>
      <c r="G664" s="46"/>
      <c r="H664" s="46"/>
      <c r="I664" s="46"/>
      <c r="J664" s="47"/>
      <c r="K664" s="47"/>
      <c r="L664" s="47"/>
      <c r="M664" s="47"/>
      <c r="N664" s="44"/>
      <c r="O664" s="44"/>
      <c r="P664" s="44"/>
      <c r="Q664" s="44"/>
    </row>
    <row r="665" spans="1:17" ht="20.25">
      <c r="A665" s="1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</row>
    <row r="666" spans="1:17" ht="20.25">
      <c r="A666" s="1"/>
      <c r="F666" s="46"/>
      <c r="G666" s="46"/>
      <c r="H666" s="46"/>
      <c r="I666" s="46"/>
      <c r="J666" s="47"/>
      <c r="K666" s="47"/>
      <c r="L666" s="47"/>
      <c r="M666" s="47"/>
      <c r="N666" s="44"/>
      <c r="O666" s="44"/>
      <c r="P666" s="44"/>
      <c r="Q666" s="44"/>
    </row>
    <row r="678" spans="1:17" ht="3" customHeight="1">
      <c r="A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</sheetData>
  <sheetProtection/>
  <mergeCells count="15">
    <mergeCell ref="A8:N8"/>
    <mergeCell ref="E2:N2"/>
    <mergeCell ref="E1:N1"/>
    <mergeCell ref="E3:N3"/>
    <mergeCell ref="E4:N4"/>
    <mergeCell ref="E5:N5"/>
    <mergeCell ref="D10:D11"/>
    <mergeCell ref="E10:E11"/>
    <mergeCell ref="A659:E659"/>
    <mergeCell ref="A660:E660"/>
    <mergeCell ref="A661:E661"/>
    <mergeCell ref="F10:N10"/>
    <mergeCell ref="A10:A11"/>
    <mergeCell ref="B10:B11"/>
    <mergeCell ref="C10:C11"/>
  </mergeCells>
  <printOptions horizontalCentered="1"/>
  <pageMargins left="0.5905511811023623" right="0.1968503937007874" top="0" bottom="0" header="0" footer="0"/>
  <pageSetup fitToHeight="17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755"/>
  <sheetViews>
    <sheetView view="pageBreakPreview" zoomScale="64" zoomScaleNormal="85" zoomScaleSheetLayoutView="64" zoomScalePageLayoutView="0" workbookViewId="0" topLeftCell="A1">
      <selection activeCell="A143" sqref="A143"/>
    </sheetView>
  </sheetViews>
  <sheetFormatPr defaultColWidth="9.00390625" defaultRowHeight="12.75"/>
  <cols>
    <col min="1" max="1" width="88.25390625" style="6" customWidth="1"/>
    <col min="2" max="2" width="8.375" style="1" customWidth="1"/>
    <col min="3" max="3" width="7.375" style="1" customWidth="1"/>
    <col min="4" max="4" width="9.00390625" style="1" customWidth="1"/>
    <col min="5" max="5" width="19.75390625" style="1" customWidth="1"/>
    <col min="6" max="6" width="7.625" style="1" customWidth="1"/>
    <col min="7" max="7" width="14.375" style="27" customWidth="1"/>
    <col min="8" max="8" width="13.625" style="27" hidden="1" customWidth="1"/>
    <col min="9" max="9" width="13.25390625" style="27" hidden="1" customWidth="1"/>
    <col min="10" max="10" width="13.375" style="27" hidden="1" customWidth="1"/>
    <col min="11" max="11" width="14.875" style="28" customWidth="1"/>
    <col min="12" max="12" width="7.625" style="28" hidden="1" customWidth="1"/>
    <col min="13" max="13" width="8.375" style="28" hidden="1" customWidth="1"/>
    <col min="14" max="14" width="10.00390625" style="28" hidden="1" customWidth="1"/>
    <col min="15" max="15" width="14.75390625" style="37" customWidth="1"/>
    <col min="16" max="16" width="11.75390625" style="37" hidden="1" customWidth="1"/>
    <col min="17" max="17" width="8.00390625" style="37" hidden="1" customWidth="1"/>
    <col min="18" max="18" width="11.875" style="37" hidden="1" customWidth="1"/>
    <col min="19" max="16384" width="9.125" style="1" customWidth="1"/>
  </cols>
  <sheetData>
    <row r="1" spans="1:18" ht="20.25" customHeight="1">
      <c r="A1" s="51" t="s">
        <v>166</v>
      </c>
      <c r="B1" s="51"/>
      <c r="C1" s="51"/>
      <c r="D1" s="20"/>
      <c r="E1" s="179" t="s">
        <v>719</v>
      </c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38"/>
      <c r="Q1" s="38"/>
      <c r="R1" s="38"/>
    </row>
    <row r="2" spans="1:18" ht="20.25">
      <c r="A2" s="51"/>
      <c r="B2" s="51"/>
      <c r="C2" s="51"/>
      <c r="D2" s="20"/>
      <c r="E2" s="179" t="s">
        <v>170</v>
      </c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38"/>
      <c r="Q2" s="38"/>
      <c r="R2" s="38"/>
    </row>
    <row r="3" spans="1:18" ht="20.25">
      <c r="A3" s="51"/>
      <c r="B3" s="51"/>
      <c r="C3" s="51"/>
      <c r="D3" s="20"/>
      <c r="E3" s="179" t="s">
        <v>149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38"/>
      <c r="Q3" s="38"/>
      <c r="R3" s="38"/>
    </row>
    <row r="4" spans="1:18" ht="20.25">
      <c r="A4" s="51"/>
      <c r="B4" s="51"/>
      <c r="C4" s="51"/>
      <c r="D4" s="20"/>
      <c r="E4" s="179" t="s">
        <v>713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38"/>
      <c r="Q4" s="38"/>
      <c r="R4" s="38"/>
    </row>
    <row r="5" spans="1:18" ht="24.75" customHeight="1">
      <c r="A5" s="51"/>
      <c r="B5" s="51"/>
      <c r="C5" s="51"/>
      <c r="D5" s="20"/>
      <c r="E5" s="179" t="s">
        <v>715</v>
      </c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38"/>
      <c r="Q5" s="38"/>
      <c r="R5" s="38"/>
    </row>
    <row r="6" spans="1:18" ht="30" customHeight="1">
      <c r="A6" s="51"/>
      <c r="B6" s="51"/>
      <c r="C6" s="51"/>
      <c r="D6" s="20"/>
      <c r="E6" s="20"/>
      <c r="F6" s="50"/>
      <c r="G6" s="20"/>
      <c r="H6" s="20"/>
      <c r="I6" s="20"/>
      <c r="J6" s="20"/>
      <c r="K6" s="20"/>
      <c r="L6" s="20"/>
      <c r="M6" s="20"/>
      <c r="N6" s="20"/>
      <c r="O6" s="20"/>
      <c r="P6" s="38"/>
      <c r="Q6" s="38"/>
      <c r="R6" s="38"/>
    </row>
    <row r="7" spans="1:18" ht="72.75" customHeight="1">
      <c r="A7" s="167" t="s">
        <v>325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38"/>
      <c r="Q7" s="38"/>
      <c r="R7" s="38"/>
    </row>
    <row r="8" spans="1:18" ht="21.75" customHeight="1">
      <c r="A8" s="168" t="s">
        <v>712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38"/>
      <c r="Q8" s="38"/>
      <c r="R8" s="38"/>
    </row>
    <row r="9" spans="1:18" ht="21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22"/>
      <c r="L9" s="22"/>
      <c r="M9" s="22"/>
      <c r="N9" s="22"/>
      <c r="O9" s="22"/>
      <c r="P9" s="38"/>
      <c r="Q9" s="38"/>
      <c r="R9" s="38"/>
    </row>
    <row r="10" spans="1:18" ht="21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22"/>
      <c r="L10" s="22"/>
      <c r="M10" s="22"/>
      <c r="N10" s="22"/>
      <c r="O10" s="22"/>
      <c r="P10" s="38"/>
      <c r="Q10" s="38"/>
      <c r="R10" s="38"/>
    </row>
    <row r="11" spans="1:18" ht="18.75">
      <c r="A11" s="24"/>
      <c r="B11" s="20"/>
      <c r="C11" s="20"/>
      <c r="D11" s="20"/>
      <c r="E11" s="20"/>
      <c r="F11" s="2"/>
      <c r="G11" s="20"/>
      <c r="H11" s="23" t="s">
        <v>297</v>
      </c>
      <c r="I11" s="23"/>
      <c r="J11" s="20"/>
      <c r="K11" s="20"/>
      <c r="L11" s="20"/>
      <c r="M11" s="20"/>
      <c r="N11" s="20"/>
      <c r="O11" s="7" t="s">
        <v>224</v>
      </c>
      <c r="P11" s="20"/>
      <c r="Q11" s="20"/>
      <c r="R11" s="20"/>
    </row>
    <row r="12" spans="1:18" ht="18.75" customHeight="1">
      <c r="A12" s="178" t="s">
        <v>118</v>
      </c>
      <c r="B12" s="178" t="s">
        <v>183</v>
      </c>
      <c r="C12" s="178" t="s">
        <v>612</v>
      </c>
      <c r="D12" s="178" t="s">
        <v>557</v>
      </c>
      <c r="E12" s="178" t="s">
        <v>397</v>
      </c>
      <c r="F12" s="178" t="s">
        <v>398</v>
      </c>
      <c r="G12" s="178" t="s">
        <v>167</v>
      </c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</row>
    <row r="13" spans="1:18" ht="32.25" customHeight="1">
      <c r="A13" s="178"/>
      <c r="B13" s="178"/>
      <c r="C13" s="178"/>
      <c r="D13" s="178"/>
      <c r="E13" s="178"/>
      <c r="F13" s="178"/>
      <c r="G13" s="138" t="s">
        <v>440</v>
      </c>
      <c r="H13" s="138" t="s">
        <v>364</v>
      </c>
      <c r="I13" s="139" t="s">
        <v>362</v>
      </c>
      <c r="J13" s="138" t="s">
        <v>363</v>
      </c>
      <c r="K13" s="133" t="s">
        <v>600</v>
      </c>
      <c r="L13" s="138" t="s">
        <v>364</v>
      </c>
      <c r="M13" s="138" t="s">
        <v>362</v>
      </c>
      <c r="N13" s="138" t="s">
        <v>363</v>
      </c>
      <c r="O13" s="133" t="s">
        <v>669</v>
      </c>
      <c r="P13" s="138" t="s">
        <v>364</v>
      </c>
      <c r="Q13" s="138" t="s">
        <v>362</v>
      </c>
      <c r="R13" s="138" t="s">
        <v>363</v>
      </c>
    </row>
    <row r="14" spans="1:18" ht="25.5" customHeight="1">
      <c r="A14" s="133">
        <v>1</v>
      </c>
      <c r="B14" s="133">
        <v>2</v>
      </c>
      <c r="C14" s="133">
        <v>3</v>
      </c>
      <c r="D14" s="138">
        <v>4</v>
      </c>
      <c r="E14" s="138">
        <v>5</v>
      </c>
      <c r="F14" s="138">
        <v>6</v>
      </c>
      <c r="G14" s="138">
        <v>7</v>
      </c>
      <c r="H14" s="133"/>
      <c r="I14" s="138"/>
      <c r="J14" s="138"/>
      <c r="K14" s="138">
        <v>8</v>
      </c>
      <c r="L14" s="133"/>
      <c r="M14" s="138"/>
      <c r="N14" s="133"/>
      <c r="O14" s="133">
        <v>9</v>
      </c>
      <c r="P14" s="140"/>
      <c r="Q14" s="140"/>
      <c r="R14" s="140"/>
    </row>
    <row r="15" spans="1:18" ht="18.75">
      <c r="A15" s="69" t="s">
        <v>196</v>
      </c>
      <c r="B15" s="141" t="s">
        <v>153</v>
      </c>
      <c r="C15" s="141"/>
      <c r="D15" s="141"/>
      <c r="E15" s="141"/>
      <c r="F15" s="141"/>
      <c r="G15" s="71">
        <f aca="true" t="shared" si="0" ref="G15:R15">G16+G29</f>
        <v>56894.799999999996</v>
      </c>
      <c r="H15" s="71">
        <f t="shared" si="0"/>
        <v>3576.4</v>
      </c>
      <c r="I15" s="71">
        <f t="shared" si="0"/>
        <v>53098.5</v>
      </c>
      <c r="J15" s="71">
        <f t="shared" si="0"/>
        <v>219.9</v>
      </c>
      <c r="K15" s="71">
        <f t="shared" si="0"/>
        <v>58303.799999999996</v>
      </c>
      <c r="L15" s="71">
        <f t="shared" si="0"/>
        <v>3698.8</v>
      </c>
      <c r="M15" s="71">
        <f t="shared" si="0"/>
        <v>54385.1</v>
      </c>
      <c r="N15" s="71">
        <f t="shared" si="0"/>
        <v>219.9</v>
      </c>
      <c r="O15" s="71">
        <f t="shared" si="0"/>
        <v>59726.2</v>
      </c>
      <c r="P15" s="71">
        <f t="shared" si="0"/>
        <v>3846.5</v>
      </c>
      <c r="Q15" s="71">
        <f t="shared" si="0"/>
        <v>55659.799999999996</v>
      </c>
      <c r="R15" s="71">
        <f t="shared" si="0"/>
        <v>219.9</v>
      </c>
    </row>
    <row r="16" spans="1:18" ht="18.75">
      <c r="A16" s="70" t="s">
        <v>211</v>
      </c>
      <c r="B16" s="106" t="s">
        <v>153</v>
      </c>
      <c r="C16" s="106" t="s">
        <v>119</v>
      </c>
      <c r="D16" s="106" t="s">
        <v>395</v>
      </c>
      <c r="E16" s="106"/>
      <c r="F16" s="106"/>
      <c r="G16" s="68">
        <f>G17</f>
        <v>9055.9</v>
      </c>
      <c r="H16" s="68">
        <f aca="true" t="shared" si="1" ref="H16:R16">H17</f>
        <v>0</v>
      </c>
      <c r="I16" s="68">
        <f t="shared" si="1"/>
        <v>8836</v>
      </c>
      <c r="J16" s="68">
        <f t="shared" si="1"/>
        <v>219.9</v>
      </c>
      <c r="K16" s="68">
        <f t="shared" si="1"/>
        <v>9174.9</v>
      </c>
      <c r="L16" s="68">
        <f t="shared" si="1"/>
        <v>0</v>
      </c>
      <c r="M16" s="68">
        <f t="shared" si="1"/>
        <v>8955</v>
      </c>
      <c r="N16" s="68">
        <f t="shared" si="1"/>
        <v>219.9</v>
      </c>
      <c r="O16" s="68">
        <f t="shared" si="1"/>
        <v>9306</v>
      </c>
      <c r="P16" s="68">
        <f t="shared" si="1"/>
        <v>0</v>
      </c>
      <c r="Q16" s="68">
        <f t="shared" si="1"/>
        <v>9086.1</v>
      </c>
      <c r="R16" s="68">
        <f t="shared" si="1"/>
        <v>219.9</v>
      </c>
    </row>
    <row r="17" spans="1:18" ht="45" customHeight="1">
      <c r="A17" s="70" t="s">
        <v>197</v>
      </c>
      <c r="B17" s="74" t="s">
        <v>153</v>
      </c>
      <c r="C17" s="74" t="s">
        <v>119</v>
      </c>
      <c r="D17" s="74" t="s">
        <v>135</v>
      </c>
      <c r="E17" s="83"/>
      <c r="F17" s="74"/>
      <c r="G17" s="68">
        <f>G18</f>
        <v>9055.9</v>
      </c>
      <c r="H17" s="68">
        <f aca="true" t="shared" si="2" ref="H17:R17">H18</f>
        <v>0</v>
      </c>
      <c r="I17" s="68">
        <f t="shared" si="2"/>
        <v>8836</v>
      </c>
      <c r="J17" s="68">
        <f t="shared" si="2"/>
        <v>219.9</v>
      </c>
      <c r="K17" s="68">
        <f t="shared" si="2"/>
        <v>9174.9</v>
      </c>
      <c r="L17" s="68">
        <f t="shared" si="2"/>
        <v>0</v>
      </c>
      <c r="M17" s="68">
        <f t="shared" si="2"/>
        <v>8955</v>
      </c>
      <c r="N17" s="68">
        <f t="shared" si="2"/>
        <v>219.9</v>
      </c>
      <c r="O17" s="68">
        <f t="shared" si="2"/>
        <v>9306</v>
      </c>
      <c r="P17" s="68">
        <f t="shared" si="2"/>
        <v>0</v>
      </c>
      <c r="Q17" s="68">
        <f t="shared" si="2"/>
        <v>9086.1</v>
      </c>
      <c r="R17" s="68">
        <f t="shared" si="2"/>
        <v>219.9</v>
      </c>
    </row>
    <row r="18" spans="1:18" ht="48.75" customHeight="1">
      <c r="A18" s="70" t="s">
        <v>473</v>
      </c>
      <c r="B18" s="74" t="s">
        <v>153</v>
      </c>
      <c r="C18" s="74" t="s">
        <v>119</v>
      </c>
      <c r="D18" s="74" t="s">
        <v>135</v>
      </c>
      <c r="E18" s="83" t="s">
        <v>274</v>
      </c>
      <c r="F18" s="74"/>
      <c r="G18" s="68">
        <f>G23+G19</f>
        <v>9055.9</v>
      </c>
      <c r="H18" s="68">
        <f aca="true" t="shared" si="3" ref="H18:R18">H23+H19</f>
        <v>0</v>
      </c>
      <c r="I18" s="68">
        <f t="shared" si="3"/>
        <v>8836</v>
      </c>
      <c r="J18" s="68">
        <f t="shared" si="3"/>
        <v>219.9</v>
      </c>
      <c r="K18" s="68">
        <f t="shared" si="3"/>
        <v>9174.9</v>
      </c>
      <c r="L18" s="68">
        <f t="shared" si="3"/>
        <v>0</v>
      </c>
      <c r="M18" s="68">
        <f t="shared" si="3"/>
        <v>8955</v>
      </c>
      <c r="N18" s="68">
        <f t="shared" si="3"/>
        <v>219.9</v>
      </c>
      <c r="O18" s="68">
        <f t="shared" si="3"/>
        <v>9306</v>
      </c>
      <c r="P18" s="68">
        <f t="shared" si="3"/>
        <v>0</v>
      </c>
      <c r="Q18" s="68">
        <f t="shared" si="3"/>
        <v>9086.1</v>
      </c>
      <c r="R18" s="68">
        <f t="shared" si="3"/>
        <v>219.9</v>
      </c>
    </row>
    <row r="19" spans="1:18" ht="61.5" customHeight="1">
      <c r="A19" s="70" t="s">
        <v>481</v>
      </c>
      <c r="B19" s="74" t="s">
        <v>153</v>
      </c>
      <c r="C19" s="74" t="s">
        <v>119</v>
      </c>
      <c r="D19" s="74" t="s">
        <v>135</v>
      </c>
      <c r="E19" s="83" t="s">
        <v>276</v>
      </c>
      <c r="F19" s="74"/>
      <c r="G19" s="68">
        <f>G20</f>
        <v>219.9</v>
      </c>
      <c r="H19" s="68">
        <f aca="true" t="shared" si="4" ref="H19:R19">H20</f>
        <v>0</v>
      </c>
      <c r="I19" s="68">
        <f t="shared" si="4"/>
        <v>0</v>
      </c>
      <c r="J19" s="68">
        <f t="shared" si="4"/>
        <v>219.9</v>
      </c>
      <c r="K19" s="68">
        <f t="shared" si="4"/>
        <v>219.9</v>
      </c>
      <c r="L19" s="68">
        <f t="shared" si="4"/>
        <v>0</v>
      </c>
      <c r="M19" s="68">
        <f t="shared" si="4"/>
        <v>0</v>
      </c>
      <c r="N19" s="68">
        <f t="shared" si="4"/>
        <v>219.9</v>
      </c>
      <c r="O19" s="68">
        <f t="shared" si="4"/>
        <v>219.9</v>
      </c>
      <c r="P19" s="68">
        <f t="shared" si="4"/>
        <v>0</v>
      </c>
      <c r="Q19" s="68">
        <f t="shared" si="4"/>
        <v>0</v>
      </c>
      <c r="R19" s="68">
        <f t="shared" si="4"/>
        <v>219.9</v>
      </c>
    </row>
    <row r="20" spans="1:18" ht="44.25" customHeight="1">
      <c r="A20" s="70" t="s">
        <v>26</v>
      </c>
      <c r="B20" s="74" t="s">
        <v>153</v>
      </c>
      <c r="C20" s="74" t="s">
        <v>119</v>
      </c>
      <c r="D20" s="74" t="s">
        <v>135</v>
      </c>
      <c r="E20" s="83" t="s">
        <v>480</v>
      </c>
      <c r="F20" s="74"/>
      <c r="G20" s="68">
        <f>G21+G22</f>
        <v>219.9</v>
      </c>
      <c r="H20" s="68">
        <f aca="true" t="shared" si="5" ref="H20:R20">H21+H22</f>
        <v>0</v>
      </c>
      <c r="I20" s="68">
        <f t="shared" si="5"/>
        <v>0</v>
      </c>
      <c r="J20" s="68">
        <f t="shared" si="5"/>
        <v>219.9</v>
      </c>
      <c r="K20" s="68">
        <f>K21+K22</f>
        <v>219.9</v>
      </c>
      <c r="L20" s="68">
        <f t="shared" si="5"/>
        <v>0</v>
      </c>
      <c r="M20" s="68">
        <f t="shared" si="5"/>
        <v>0</v>
      </c>
      <c r="N20" s="68">
        <f t="shared" si="5"/>
        <v>219.9</v>
      </c>
      <c r="O20" s="68">
        <f t="shared" si="5"/>
        <v>219.9</v>
      </c>
      <c r="P20" s="68">
        <f t="shared" si="5"/>
        <v>0</v>
      </c>
      <c r="Q20" s="68">
        <f t="shared" si="5"/>
        <v>0</v>
      </c>
      <c r="R20" s="68">
        <f t="shared" si="5"/>
        <v>219.9</v>
      </c>
    </row>
    <row r="21" spans="1:18" ht="27" customHeight="1">
      <c r="A21" s="70" t="s">
        <v>172</v>
      </c>
      <c r="B21" s="74" t="s">
        <v>153</v>
      </c>
      <c r="C21" s="74" t="s">
        <v>119</v>
      </c>
      <c r="D21" s="74" t="s">
        <v>135</v>
      </c>
      <c r="E21" s="83" t="s">
        <v>480</v>
      </c>
      <c r="F21" s="74" t="s">
        <v>173</v>
      </c>
      <c r="G21" s="68">
        <f>H21+I21+J21</f>
        <v>153.9</v>
      </c>
      <c r="H21" s="68"/>
      <c r="I21" s="68"/>
      <c r="J21" s="68">
        <v>153.9</v>
      </c>
      <c r="K21" s="68">
        <f>L21+M21+N21</f>
        <v>153.9</v>
      </c>
      <c r="L21" s="68"/>
      <c r="M21" s="68"/>
      <c r="N21" s="68">
        <v>153.9</v>
      </c>
      <c r="O21" s="68">
        <f>P21+Q21+R21</f>
        <v>153.9</v>
      </c>
      <c r="P21" s="76"/>
      <c r="Q21" s="76"/>
      <c r="R21" s="76">
        <v>153.9</v>
      </c>
    </row>
    <row r="22" spans="1:18" ht="37.5">
      <c r="A22" s="70" t="s">
        <v>92</v>
      </c>
      <c r="B22" s="74" t="s">
        <v>153</v>
      </c>
      <c r="C22" s="74" t="s">
        <v>119</v>
      </c>
      <c r="D22" s="74" t="s">
        <v>135</v>
      </c>
      <c r="E22" s="83" t="s">
        <v>480</v>
      </c>
      <c r="F22" s="74" t="s">
        <v>176</v>
      </c>
      <c r="G22" s="68">
        <f>H22+I22+J22</f>
        <v>66</v>
      </c>
      <c r="H22" s="68"/>
      <c r="I22" s="68"/>
      <c r="J22" s="68">
        <v>66</v>
      </c>
      <c r="K22" s="68">
        <f>L22+M22+N22</f>
        <v>66</v>
      </c>
      <c r="L22" s="68"/>
      <c r="M22" s="68"/>
      <c r="N22" s="68">
        <v>66</v>
      </c>
      <c r="O22" s="68">
        <f>P22+Q22+R22</f>
        <v>66</v>
      </c>
      <c r="P22" s="76"/>
      <c r="Q22" s="76"/>
      <c r="R22" s="76">
        <v>66</v>
      </c>
    </row>
    <row r="23" spans="1:18" ht="61.5" customHeight="1">
      <c r="A23" s="70" t="s">
        <v>410</v>
      </c>
      <c r="B23" s="74" t="s">
        <v>153</v>
      </c>
      <c r="C23" s="74" t="s">
        <v>119</v>
      </c>
      <c r="D23" s="74" t="s">
        <v>135</v>
      </c>
      <c r="E23" s="83" t="s">
        <v>67</v>
      </c>
      <c r="F23" s="74"/>
      <c r="G23" s="68">
        <f aca="true" t="shared" si="6" ref="G23:R23">G24+G27</f>
        <v>8836</v>
      </c>
      <c r="H23" s="68">
        <f t="shared" si="6"/>
        <v>0</v>
      </c>
      <c r="I23" s="68">
        <f t="shared" si="6"/>
        <v>8836</v>
      </c>
      <c r="J23" s="68">
        <f t="shared" si="6"/>
        <v>0</v>
      </c>
      <c r="K23" s="68">
        <f t="shared" si="6"/>
        <v>8955</v>
      </c>
      <c r="L23" s="68">
        <f t="shared" si="6"/>
        <v>0</v>
      </c>
      <c r="M23" s="68">
        <f t="shared" si="6"/>
        <v>8955</v>
      </c>
      <c r="N23" s="68">
        <f t="shared" si="6"/>
        <v>0</v>
      </c>
      <c r="O23" s="68">
        <f t="shared" si="6"/>
        <v>9086.1</v>
      </c>
      <c r="P23" s="68">
        <f t="shared" si="6"/>
        <v>0</v>
      </c>
      <c r="Q23" s="68">
        <f t="shared" si="6"/>
        <v>9086.1</v>
      </c>
      <c r="R23" s="68">
        <f t="shared" si="6"/>
        <v>0</v>
      </c>
    </row>
    <row r="24" spans="1:18" ht="20.25" customHeight="1">
      <c r="A24" s="70" t="s">
        <v>186</v>
      </c>
      <c r="B24" s="74" t="s">
        <v>153</v>
      </c>
      <c r="C24" s="74" t="s">
        <v>119</v>
      </c>
      <c r="D24" s="74" t="s">
        <v>135</v>
      </c>
      <c r="E24" s="83" t="s">
        <v>482</v>
      </c>
      <c r="F24" s="74"/>
      <c r="G24" s="68">
        <f aca="true" t="shared" si="7" ref="G24:R24">G25+G26</f>
        <v>6988.700000000001</v>
      </c>
      <c r="H24" s="68">
        <f t="shared" si="7"/>
        <v>0</v>
      </c>
      <c r="I24" s="68">
        <f t="shared" si="7"/>
        <v>6988.700000000001</v>
      </c>
      <c r="J24" s="68">
        <f t="shared" si="7"/>
        <v>0</v>
      </c>
      <c r="K24" s="68">
        <f t="shared" si="7"/>
        <v>7107.700000000001</v>
      </c>
      <c r="L24" s="68">
        <f t="shared" si="7"/>
        <v>0</v>
      </c>
      <c r="M24" s="68">
        <f t="shared" si="7"/>
        <v>7107.700000000001</v>
      </c>
      <c r="N24" s="68">
        <f t="shared" si="7"/>
        <v>0</v>
      </c>
      <c r="O24" s="68">
        <f t="shared" si="7"/>
        <v>7238.8</v>
      </c>
      <c r="P24" s="68">
        <f t="shared" si="7"/>
        <v>0</v>
      </c>
      <c r="Q24" s="68">
        <f t="shared" si="7"/>
        <v>7238.8</v>
      </c>
      <c r="R24" s="68">
        <f t="shared" si="7"/>
        <v>0</v>
      </c>
    </row>
    <row r="25" spans="1:18" ht="24" customHeight="1">
      <c r="A25" s="70" t="s">
        <v>172</v>
      </c>
      <c r="B25" s="74" t="s">
        <v>153</v>
      </c>
      <c r="C25" s="74" t="s">
        <v>119</v>
      </c>
      <c r="D25" s="74" t="s">
        <v>135</v>
      </c>
      <c r="E25" s="83" t="s">
        <v>482</v>
      </c>
      <c r="F25" s="74" t="s">
        <v>173</v>
      </c>
      <c r="G25" s="68">
        <f>H25+I25+J25</f>
        <v>5796.8</v>
      </c>
      <c r="H25" s="68"/>
      <c r="I25" s="72">
        <v>5796.8</v>
      </c>
      <c r="J25" s="68"/>
      <c r="K25" s="68">
        <f>L25+M25+N25</f>
        <v>5796.8</v>
      </c>
      <c r="L25" s="68"/>
      <c r="M25" s="72">
        <v>5796.8</v>
      </c>
      <c r="N25" s="68"/>
      <c r="O25" s="68">
        <f>P25+Q25+R25</f>
        <v>5796.8</v>
      </c>
      <c r="P25" s="68"/>
      <c r="Q25" s="72">
        <v>5796.8</v>
      </c>
      <c r="R25" s="68"/>
    </row>
    <row r="26" spans="1:18" ht="37.5">
      <c r="A26" s="70" t="s">
        <v>92</v>
      </c>
      <c r="B26" s="74" t="s">
        <v>153</v>
      </c>
      <c r="C26" s="74" t="s">
        <v>119</v>
      </c>
      <c r="D26" s="74" t="s">
        <v>135</v>
      </c>
      <c r="E26" s="83" t="s">
        <v>482</v>
      </c>
      <c r="F26" s="74" t="s">
        <v>176</v>
      </c>
      <c r="G26" s="68">
        <f>H26+I26+J26</f>
        <v>1191.9</v>
      </c>
      <c r="H26" s="68"/>
      <c r="I26" s="72">
        <v>1191.9</v>
      </c>
      <c r="J26" s="68"/>
      <c r="K26" s="68">
        <f>L26+M26+N26</f>
        <v>1310.9</v>
      </c>
      <c r="L26" s="68"/>
      <c r="M26" s="72">
        <v>1310.9</v>
      </c>
      <c r="N26" s="68"/>
      <c r="O26" s="68">
        <f>P26+Q26+R26</f>
        <v>1442</v>
      </c>
      <c r="P26" s="68"/>
      <c r="Q26" s="72">
        <v>1442</v>
      </c>
      <c r="R26" s="68"/>
    </row>
    <row r="27" spans="1:18" ht="57" customHeight="1">
      <c r="A27" s="121" t="s">
        <v>446</v>
      </c>
      <c r="B27" s="74" t="s">
        <v>153</v>
      </c>
      <c r="C27" s="74" t="s">
        <v>119</v>
      </c>
      <c r="D27" s="74" t="s">
        <v>135</v>
      </c>
      <c r="E27" s="83" t="s">
        <v>563</v>
      </c>
      <c r="F27" s="74"/>
      <c r="G27" s="68">
        <f>G28</f>
        <v>1847.3</v>
      </c>
      <c r="H27" s="68">
        <f aca="true" t="shared" si="8" ref="H27:R27">H28</f>
        <v>0</v>
      </c>
      <c r="I27" s="68">
        <f t="shared" si="8"/>
        <v>1847.3</v>
      </c>
      <c r="J27" s="68">
        <f t="shared" si="8"/>
        <v>0</v>
      </c>
      <c r="K27" s="68">
        <f t="shared" si="8"/>
        <v>1847.3</v>
      </c>
      <c r="L27" s="68">
        <f t="shared" si="8"/>
        <v>0</v>
      </c>
      <c r="M27" s="68">
        <f t="shared" si="8"/>
        <v>1847.3</v>
      </c>
      <c r="N27" s="68">
        <f t="shared" si="8"/>
        <v>0</v>
      </c>
      <c r="O27" s="68">
        <f t="shared" si="8"/>
        <v>1847.3</v>
      </c>
      <c r="P27" s="68">
        <f t="shared" si="8"/>
        <v>0</v>
      </c>
      <c r="Q27" s="68">
        <f t="shared" si="8"/>
        <v>1847.3</v>
      </c>
      <c r="R27" s="68">
        <f t="shared" si="8"/>
        <v>0</v>
      </c>
    </row>
    <row r="28" spans="1:18" ht="24.75" customHeight="1">
      <c r="A28" s="70" t="s">
        <v>172</v>
      </c>
      <c r="B28" s="74" t="s">
        <v>153</v>
      </c>
      <c r="C28" s="74" t="s">
        <v>119</v>
      </c>
      <c r="D28" s="74" t="s">
        <v>135</v>
      </c>
      <c r="E28" s="83" t="s">
        <v>563</v>
      </c>
      <c r="F28" s="74" t="s">
        <v>173</v>
      </c>
      <c r="G28" s="68">
        <f>H28+I28+J28</f>
        <v>1847.3</v>
      </c>
      <c r="H28" s="68"/>
      <c r="I28" s="72">
        <v>1847.3</v>
      </c>
      <c r="J28" s="68"/>
      <c r="K28" s="68">
        <f>L28+M28+N28</f>
        <v>1847.3</v>
      </c>
      <c r="L28" s="68"/>
      <c r="M28" s="72">
        <v>1847.3</v>
      </c>
      <c r="N28" s="68"/>
      <c r="O28" s="68">
        <f>P28+Q28+R28</f>
        <v>1847.3</v>
      </c>
      <c r="P28" s="68"/>
      <c r="Q28" s="72">
        <v>1847.3</v>
      </c>
      <c r="R28" s="68"/>
    </row>
    <row r="29" spans="1:18" ht="46.5" customHeight="1">
      <c r="A29" s="70" t="s">
        <v>499</v>
      </c>
      <c r="B29" s="74" t="s">
        <v>153</v>
      </c>
      <c r="C29" s="74" t="s">
        <v>144</v>
      </c>
      <c r="D29" s="74" t="s">
        <v>395</v>
      </c>
      <c r="E29" s="83"/>
      <c r="F29" s="74"/>
      <c r="G29" s="68">
        <f>G30+G37</f>
        <v>47838.899999999994</v>
      </c>
      <c r="H29" s="68">
        <f aca="true" t="shared" si="9" ref="H29:R29">H30+H37</f>
        <v>3576.4</v>
      </c>
      <c r="I29" s="68">
        <f t="shared" si="9"/>
        <v>44262.5</v>
      </c>
      <c r="J29" s="68">
        <f t="shared" si="9"/>
        <v>0</v>
      </c>
      <c r="K29" s="68">
        <f t="shared" si="9"/>
        <v>49128.899999999994</v>
      </c>
      <c r="L29" s="68">
        <f t="shared" si="9"/>
        <v>3698.8</v>
      </c>
      <c r="M29" s="68">
        <f t="shared" si="9"/>
        <v>45430.1</v>
      </c>
      <c r="N29" s="68">
        <f t="shared" si="9"/>
        <v>0</v>
      </c>
      <c r="O29" s="68">
        <f t="shared" si="9"/>
        <v>50420.2</v>
      </c>
      <c r="P29" s="68">
        <f t="shared" si="9"/>
        <v>3846.5</v>
      </c>
      <c r="Q29" s="68">
        <f t="shared" si="9"/>
        <v>46573.7</v>
      </c>
      <c r="R29" s="68">
        <f t="shared" si="9"/>
        <v>0</v>
      </c>
    </row>
    <row r="30" spans="1:18" ht="41.25" customHeight="1">
      <c r="A30" s="142" t="s">
        <v>213</v>
      </c>
      <c r="B30" s="74" t="s">
        <v>153</v>
      </c>
      <c r="C30" s="74" t="s">
        <v>144</v>
      </c>
      <c r="D30" s="74" t="s">
        <v>119</v>
      </c>
      <c r="E30" s="83"/>
      <c r="F30" s="74"/>
      <c r="G30" s="68">
        <f>G31</f>
        <v>16977.8</v>
      </c>
      <c r="H30" s="68">
        <f aca="true" t="shared" si="10" ref="H30:R31">H31</f>
        <v>3576.4</v>
      </c>
      <c r="I30" s="68">
        <f t="shared" si="10"/>
        <v>13401.4</v>
      </c>
      <c r="J30" s="68">
        <f t="shared" si="10"/>
        <v>0</v>
      </c>
      <c r="K30" s="68">
        <f t="shared" si="10"/>
        <v>15502.2</v>
      </c>
      <c r="L30" s="68">
        <f t="shared" si="10"/>
        <v>3698.8</v>
      </c>
      <c r="M30" s="68">
        <f t="shared" si="10"/>
        <v>11803.4</v>
      </c>
      <c r="N30" s="68">
        <f t="shared" si="10"/>
        <v>0</v>
      </c>
      <c r="O30" s="68">
        <f t="shared" si="10"/>
        <v>17148.7</v>
      </c>
      <c r="P30" s="68">
        <f t="shared" si="10"/>
        <v>3846.5</v>
      </c>
      <c r="Q30" s="68">
        <f t="shared" si="10"/>
        <v>13302.2</v>
      </c>
      <c r="R30" s="68">
        <f t="shared" si="10"/>
        <v>0</v>
      </c>
    </row>
    <row r="31" spans="1:18" ht="42" customHeight="1">
      <c r="A31" s="70" t="s">
        <v>473</v>
      </c>
      <c r="B31" s="74" t="s">
        <v>153</v>
      </c>
      <c r="C31" s="74" t="s">
        <v>144</v>
      </c>
      <c r="D31" s="74" t="s">
        <v>119</v>
      </c>
      <c r="E31" s="83" t="s">
        <v>274</v>
      </c>
      <c r="F31" s="74"/>
      <c r="G31" s="68">
        <f>G32</f>
        <v>16977.8</v>
      </c>
      <c r="H31" s="68">
        <f t="shared" si="10"/>
        <v>3576.4</v>
      </c>
      <c r="I31" s="68">
        <f t="shared" si="10"/>
        <v>13401.4</v>
      </c>
      <c r="J31" s="68">
        <f t="shared" si="10"/>
        <v>0</v>
      </c>
      <c r="K31" s="68">
        <f t="shared" si="10"/>
        <v>15502.2</v>
      </c>
      <c r="L31" s="68">
        <f t="shared" si="10"/>
        <v>3698.8</v>
      </c>
      <c r="M31" s="68">
        <f t="shared" si="10"/>
        <v>11803.4</v>
      </c>
      <c r="N31" s="68">
        <f t="shared" si="10"/>
        <v>0</v>
      </c>
      <c r="O31" s="68">
        <f t="shared" si="10"/>
        <v>17148.7</v>
      </c>
      <c r="P31" s="68">
        <f t="shared" si="10"/>
        <v>3846.5</v>
      </c>
      <c r="Q31" s="68">
        <f t="shared" si="10"/>
        <v>13302.2</v>
      </c>
      <c r="R31" s="68">
        <f t="shared" si="10"/>
        <v>0</v>
      </c>
    </row>
    <row r="32" spans="1:18" ht="37.5">
      <c r="A32" s="70" t="s">
        <v>277</v>
      </c>
      <c r="B32" s="74" t="s">
        <v>153</v>
      </c>
      <c r="C32" s="74" t="s">
        <v>144</v>
      </c>
      <c r="D32" s="74" t="s">
        <v>119</v>
      </c>
      <c r="E32" s="83" t="s">
        <v>474</v>
      </c>
      <c r="F32" s="74"/>
      <c r="G32" s="68">
        <f>G33+G35</f>
        <v>16977.8</v>
      </c>
      <c r="H32" s="68">
        <f aca="true" t="shared" si="11" ref="H32:R32">H33+H35</f>
        <v>3576.4</v>
      </c>
      <c r="I32" s="68">
        <f t="shared" si="11"/>
        <v>13401.4</v>
      </c>
      <c r="J32" s="68">
        <f t="shared" si="11"/>
        <v>0</v>
      </c>
      <c r="K32" s="68">
        <f t="shared" si="11"/>
        <v>15502.2</v>
      </c>
      <c r="L32" s="68">
        <f t="shared" si="11"/>
        <v>3698.8</v>
      </c>
      <c r="M32" s="68">
        <f t="shared" si="11"/>
        <v>11803.4</v>
      </c>
      <c r="N32" s="68">
        <f t="shared" si="11"/>
        <v>0</v>
      </c>
      <c r="O32" s="68">
        <f t="shared" si="11"/>
        <v>17148.7</v>
      </c>
      <c r="P32" s="68">
        <f t="shared" si="11"/>
        <v>3846.5</v>
      </c>
      <c r="Q32" s="68">
        <f t="shared" si="11"/>
        <v>13302.2</v>
      </c>
      <c r="R32" s="68">
        <f t="shared" si="11"/>
        <v>0</v>
      </c>
    </row>
    <row r="33" spans="1:18" ht="37.5">
      <c r="A33" s="142" t="s">
        <v>476</v>
      </c>
      <c r="B33" s="74" t="s">
        <v>153</v>
      </c>
      <c r="C33" s="74" t="s">
        <v>144</v>
      </c>
      <c r="D33" s="74" t="s">
        <v>119</v>
      </c>
      <c r="E33" s="83" t="s">
        <v>475</v>
      </c>
      <c r="F33" s="74"/>
      <c r="G33" s="68">
        <f>G34</f>
        <v>13401.4</v>
      </c>
      <c r="H33" s="68">
        <f aca="true" t="shared" si="12" ref="H33:R33">H34</f>
        <v>0</v>
      </c>
      <c r="I33" s="68">
        <f t="shared" si="12"/>
        <v>13401.4</v>
      </c>
      <c r="J33" s="68">
        <f t="shared" si="12"/>
        <v>0</v>
      </c>
      <c r="K33" s="68">
        <f t="shared" si="12"/>
        <v>11803.4</v>
      </c>
      <c r="L33" s="68">
        <f t="shared" si="12"/>
        <v>0</v>
      </c>
      <c r="M33" s="68">
        <f t="shared" si="12"/>
        <v>11803.4</v>
      </c>
      <c r="N33" s="68">
        <f t="shared" si="12"/>
        <v>0</v>
      </c>
      <c r="O33" s="68">
        <f t="shared" si="12"/>
        <v>13302.2</v>
      </c>
      <c r="P33" s="68">
        <f t="shared" si="12"/>
        <v>0</v>
      </c>
      <c r="Q33" s="68">
        <f t="shared" si="12"/>
        <v>13302.2</v>
      </c>
      <c r="R33" s="68">
        <f t="shared" si="12"/>
        <v>0</v>
      </c>
    </row>
    <row r="34" spans="1:18" ht="18.75">
      <c r="A34" s="70" t="s">
        <v>191</v>
      </c>
      <c r="B34" s="74" t="s">
        <v>153</v>
      </c>
      <c r="C34" s="74" t="s">
        <v>144</v>
      </c>
      <c r="D34" s="74" t="s">
        <v>119</v>
      </c>
      <c r="E34" s="83" t="s">
        <v>475</v>
      </c>
      <c r="F34" s="74" t="s">
        <v>198</v>
      </c>
      <c r="G34" s="72">
        <f>H34+I34+J34</f>
        <v>13401.4</v>
      </c>
      <c r="H34" s="68"/>
      <c r="I34" s="68">
        <v>13401.4</v>
      </c>
      <c r="J34" s="68"/>
      <c r="K34" s="68">
        <f>L34+M34+N34</f>
        <v>11803.4</v>
      </c>
      <c r="L34" s="68"/>
      <c r="M34" s="68">
        <v>11803.4</v>
      </c>
      <c r="N34" s="68"/>
      <c r="O34" s="68">
        <f>P34+Q34+R34</f>
        <v>13302.2</v>
      </c>
      <c r="P34" s="76"/>
      <c r="Q34" s="68">
        <v>13302.2</v>
      </c>
      <c r="R34" s="76"/>
    </row>
    <row r="35" spans="1:18" ht="114" customHeight="1">
      <c r="A35" s="70" t="s">
        <v>396</v>
      </c>
      <c r="B35" s="74" t="s">
        <v>153</v>
      </c>
      <c r="C35" s="74" t="s">
        <v>144</v>
      </c>
      <c r="D35" s="74" t="s">
        <v>119</v>
      </c>
      <c r="E35" s="83" t="s">
        <v>477</v>
      </c>
      <c r="F35" s="74"/>
      <c r="G35" s="68">
        <f>G36</f>
        <v>3576.4</v>
      </c>
      <c r="H35" s="68">
        <f aca="true" t="shared" si="13" ref="H35:R35">H36</f>
        <v>3576.4</v>
      </c>
      <c r="I35" s="68">
        <f t="shared" si="13"/>
        <v>0</v>
      </c>
      <c r="J35" s="68">
        <f t="shared" si="13"/>
        <v>0</v>
      </c>
      <c r="K35" s="68">
        <f t="shared" si="13"/>
        <v>3698.8</v>
      </c>
      <c r="L35" s="68">
        <f t="shared" si="13"/>
        <v>3698.8</v>
      </c>
      <c r="M35" s="68">
        <f t="shared" si="13"/>
        <v>0</v>
      </c>
      <c r="N35" s="68">
        <f t="shared" si="13"/>
        <v>0</v>
      </c>
      <c r="O35" s="68">
        <f t="shared" si="13"/>
        <v>3846.5</v>
      </c>
      <c r="P35" s="68">
        <f t="shared" si="13"/>
        <v>3846.5</v>
      </c>
      <c r="Q35" s="68">
        <f t="shared" si="13"/>
        <v>0</v>
      </c>
      <c r="R35" s="68">
        <f t="shared" si="13"/>
        <v>0</v>
      </c>
    </row>
    <row r="36" spans="1:18" ht="18.75">
      <c r="A36" s="70" t="s">
        <v>191</v>
      </c>
      <c r="B36" s="74" t="s">
        <v>153</v>
      </c>
      <c r="C36" s="74" t="s">
        <v>144</v>
      </c>
      <c r="D36" s="74" t="s">
        <v>119</v>
      </c>
      <c r="E36" s="83" t="s">
        <v>477</v>
      </c>
      <c r="F36" s="74" t="s">
        <v>198</v>
      </c>
      <c r="G36" s="72">
        <f>H36+J36</f>
        <v>3576.4</v>
      </c>
      <c r="H36" s="68">
        <v>3576.4</v>
      </c>
      <c r="I36" s="68"/>
      <c r="J36" s="68"/>
      <c r="K36" s="68">
        <f>L36+M36+N36</f>
        <v>3698.8</v>
      </c>
      <c r="L36" s="68">
        <v>3698.8</v>
      </c>
      <c r="M36" s="68"/>
      <c r="N36" s="68"/>
      <c r="O36" s="68">
        <f>P36+R36</f>
        <v>3846.5</v>
      </c>
      <c r="P36" s="87">
        <v>3846.5</v>
      </c>
      <c r="Q36" s="88"/>
      <c r="R36" s="88"/>
    </row>
    <row r="37" spans="1:18" ht="18.75">
      <c r="A37" s="70" t="s">
        <v>199</v>
      </c>
      <c r="B37" s="74" t="s">
        <v>153</v>
      </c>
      <c r="C37" s="74" t="s">
        <v>144</v>
      </c>
      <c r="D37" s="74" t="s">
        <v>123</v>
      </c>
      <c r="E37" s="83"/>
      <c r="F37" s="74"/>
      <c r="G37" s="68">
        <f>G38</f>
        <v>30861.1</v>
      </c>
      <c r="H37" s="68">
        <f aca="true" t="shared" si="14" ref="H37:R38">H38</f>
        <v>0</v>
      </c>
      <c r="I37" s="68">
        <f t="shared" si="14"/>
        <v>30861.1</v>
      </c>
      <c r="J37" s="68">
        <f t="shared" si="14"/>
        <v>0</v>
      </c>
      <c r="K37" s="68">
        <f t="shared" si="14"/>
        <v>33626.7</v>
      </c>
      <c r="L37" s="68">
        <f t="shared" si="14"/>
        <v>0</v>
      </c>
      <c r="M37" s="68">
        <f t="shared" si="14"/>
        <v>33626.7</v>
      </c>
      <c r="N37" s="68">
        <f t="shared" si="14"/>
        <v>0</v>
      </c>
      <c r="O37" s="68">
        <f t="shared" si="14"/>
        <v>33271.5</v>
      </c>
      <c r="P37" s="68">
        <f t="shared" si="14"/>
        <v>0</v>
      </c>
      <c r="Q37" s="68">
        <f t="shared" si="14"/>
        <v>33271.5</v>
      </c>
      <c r="R37" s="68">
        <f t="shared" si="14"/>
        <v>0</v>
      </c>
    </row>
    <row r="38" spans="1:18" ht="44.25" customHeight="1">
      <c r="A38" s="70" t="s">
        <v>473</v>
      </c>
      <c r="B38" s="74" t="s">
        <v>153</v>
      </c>
      <c r="C38" s="74" t="s">
        <v>144</v>
      </c>
      <c r="D38" s="74" t="s">
        <v>123</v>
      </c>
      <c r="E38" s="83" t="s">
        <v>274</v>
      </c>
      <c r="F38" s="74"/>
      <c r="G38" s="68">
        <f>G39</f>
        <v>30861.1</v>
      </c>
      <c r="H38" s="68">
        <f t="shared" si="14"/>
        <v>0</v>
      </c>
      <c r="I38" s="68">
        <f t="shared" si="14"/>
        <v>30861.1</v>
      </c>
      <c r="J38" s="68">
        <f t="shared" si="14"/>
        <v>0</v>
      </c>
      <c r="K38" s="68">
        <f t="shared" si="14"/>
        <v>33626.7</v>
      </c>
      <c r="L38" s="68">
        <f t="shared" si="14"/>
        <v>0</v>
      </c>
      <c r="M38" s="68">
        <f t="shared" si="14"/>
        <v>33626.7</v>
      </c>
      <c r="N38" s="68">
        <f t="shared" si="14"/>
        <v>0</v>
      </c>
      <c r="O38" s="68">
        <f t="shared" si="14"/>
        <v>33271.5</v>
      </c>
      <c r="P38" s="68">
        <f t="shared" si="14"/>
        <v>0</v>
      </c>
      <c r="Q38" s="68">
        <f t="shared" si="14"/>
        <v>33271.5</v>
      </c>
      <c r="R38" s="68">
        <f t="shared" si="14"/>
        <v>0</v>
      </c>
    </row>
    <row r="39" spans="1:18" ht="37.5">
      <c r="A39" s="70" t="s">
        <v>279</v>
      </c>
      <c r="B39" s="74" t="s">
        <v>153</v>
      </c>
      <c r="C39" s="74" t="s">
        <v>144</v>
      </c>
      <c r="D39" s="74" t="s">
        <v>123</v>
      </c>
      <c r="E39" s="83" t="s">
        <v>278</v>
      </c>
      <c r="F39" s="74"/>
      <c r="G39" s="68">
        <f>G40+G42</f>
        <v>30861.1</v>
      </c>
      <c r="H39" s="68">
        <f aca="true" t="shared" si="15" ref="H39:R39">H40+H42</f>
        <v>0</v>
      </c>
      <c r="I39" s="68">
        <f t="shared" si="15"/>
        <v>30861.1</v>
      </c>
      <c r="J39" s="68">
        <f t="shared" si="15"/>
        <v>0</v>
      </c>
      <c r="K39" s="68">
        <f t="shared" si="15"/>
        <v>33626.7</v>
      </c>
      <c r="L39" s="68">
        <f t="shared" si="15"/>
        <v>0</v>
      </c>
      <c r="M39" s="68">
        <f t="shared" si="15"/>
        <v>33626.7</v>
      </c>
      <c r="N39" s="68">
        <f t="shared" si="15"/>
        <v>0</v>
      </c>
      <c r="O39" s="68">
        <f t="shared" si="15"/>
        <v>33271.5</v>
      </c>
      <c r="P39" s="68">
        <f t="shared" si="15"/>
        <v>0</v>
      </c>
      <c r="Q39" s="68">
        <f t="shared" si="15"/>
        <v>33271.5</v>
      </c>
      <c r="R39" s="68">
        <f t="shared" si="15"/>
        <v>0</v>
      </c>
    </row>
    <row r="40" spans="1:18" ht="42.75" customHeight="1">
      <c r="A40" s="70" t="s">
        <v>479</v>
      </c>
      <c r="B40" s="74" t="s">
        <v>153</v>
      </c>
      <c r="C40" s="74" t="s">
        <v>144</v>
      </c>
      <c r="D40" s="74" t="s">
        <v>123</v>
      </c>
      <c r="E40" s="83" t="s">
        <v>478</v>
      </c>
      <c r="F40" s="74"/>
      <c r="G40" s="68">
        <f>G41</f>
        <v>19262.7</v>
      </c>
      <c r="H40" s="68">
        <f aca="true" t="shared" si="16" ref="H40:R40">H41</f>
        <v>0</v>
      </c>
      <c r="I40" s="68">
        <f t="shared" si="16"/>
        <v>19262.7</v>
      </c>
      <c r="J40" s="68">
        <f t="shared" si="16"/>
        <v>0</v>
      </c>
      <c r="K40" s="68">
        <f t="shared" si="16"/>
        <v>22028.3</v>
      </c>
      <c r="L40" s="68">
        <f t="shared" si="16"/>
        <v>0</v>
      </c>
      <c r="M40" s="68">
        <f t="shared" si="16"/>
        <v>22028.3</v>
      </c>
      <c r="N40" s="68">
        <f t="shared" si="16"/>
        <v>0</v>
      </c>
      <c r="O40" s="68">
        <f t="shared" si="16"/>
        <v>21673.1</v>
      </c>
      <c r="P40" s="68">
        <f t="shared" si="16"/>
        <v>0</v>
      </c>
      <c r="Q40" s="68">
        <f t="shared" si="16"/>
        <v>21673.1</v>
      </c>
      <c r="R40" s="68">
        <f t="shared" si="16"/>
        <v>0</v>
      </c>
    </row>
    <row r="41" spans="1:18" ht="18.75">
      <c r="A41" s="70" t="s">
        <v>200</v>
      </c>
      <c r="B41" s="74" t="s">
        <v>153</v>
      </c>
      <c r="C41" s="74" t="s">
        <v>144</v>
      </c>
      <c r="D41" s="74" t="s">
        <v>123</v>
      </c>
      <c r="E41" s="83" t="s">
        <v>478</v>
      </c>
      <c r="F41" s="74" t="s">
        <v>198</v>
      </c>
      <c r="G41" s="68">
        <f>H41+I41+J41</f>
        <v>19262.7</v>
      </c>
      <c r="H41" s="68"/>
      <c r="I41" s="68">
        <v>19262.7</v>
      </c>
      <c r="J41" s="68"/>
      <c r="K41" s="68">
        <f>M41+L41+N41</f>
        <v>22028.3</v>
      </c>
      <c r="L41" s="68"/>
      <c r="M41" s="68">
        <v>22028.3</v>
      </c>
      <c r="N41" s="68"/>
      <c r="O41" s="68">
        <f>P41+R41+Q41</f>
        <v>21673.1</v>
      </c>
      <c r="P41" s="76"/>
      <c r="Q41" s="68">
        <v>21673.1</v>
      </c>
      <c r="R41" s="76"/>
    </row>
    <row r="42" spans="1:18" ht="64.5" customHeight="1">
      <c r="A42" s="142" t="s">
        <v>549</v>
      </c>
      <c r="B42" s="74" t="s">
        <v>153</v>
      </c>
      <c r="C42" s="74" t="s">
        <v>144</v>
      </c>
      <c r="D42" s="74" t="s">
        <v>123</v>
      </c>
      <c r="E42" s="83" t="s">
        <v>550</v>
      </c>
      <c r="F42" s="74"/>
      <c r="G42" s="68">
        <f>G43</f>
        <v>11598.4</v>
      </c>
      <c r="H42" s="68">
        <f aca="true" t="shared" si="17" ref="H42:R42">H43</f>
        <v>0</v>
      </c>
      <c r="I42" s="68">
        <f t="shared" si="17"/>
        <v>11598.4</v>
      </c>
      <c r="J42" s="68">
        <f t="shared" si="17"/>
        <v>0</v>
      </c>
      <c r="K42" s="68">
        <f t="shared" si="17"/>
        <v>11598.4</v>
      </c>
      <c r="L42" s="68">
        <f t="shared" si="17"/>
        <v>0</v>
      </c>
      <c r="M42" s="68">
        <f t="shared" si="17"/>
        <v>11598.4</v>
      </c>
      <c r="N42" s="68">
        <f t="shared" si="17"/>
        <v>0</v>
      </c>
      <c r="O42" s="68">
        <f t="shared" si="17"/>
        <v>11598.4</v>
      </c>
      <c r="P42" s="68">
        <f t="shared" si="17"/>
        <v>0</v>
      </c>
      <c r="Q42" s="68">
        <f t="shared" si="17"/>
        <v>11598.4</v>
      </c>
      <c r="R42" s="68">
        <f t="shared" si="17"/>
        <v>0</v>
      </c>
    </row>
    <row r="43" spans="1:18" ht="18.75">
      <c r="A43" s="70" t="s">
        <v>200</v>
      </c>
      <c r="B43" s="74" t="s">
        <v>153</v>
      </c>
      <c r="C43" s="74" t="s">
        <v>144</v>
      </c>
      <c r="D43" s="74" t="s">
        <v>123</v>
      </c>
      <c r="E43" s="83" t="s">
        <v>550</v>
      </c>
      <c r="F43" s="74" t="s">
        <v>198</v>
      </c>
      <c r="G43" s="68">
        <f>H43+I43+J43</f>
        <v>11598.4</v>
      </c>
      <c r="H43" s="68"/>
      <c r="I43" s="68">
        <v>11598.4</v>
      </c>
      <c r="J43" s="68"/>
      <c r="K43" s="68">
        <f>M43+L43+N43</f>
        <v>11598.4</v>
      </c>
      <c r="L43" s="68"/>
      <c r="M43" s="68">
        <v>11598.4</v>
      </c>
      <c r="N43" s="68"/>
      <c r="O43" s="68">
        <f>P43+R43+Q43</f>
        <v>11598.4</v>
      </c>
      <c r="P43" s="76"/>
      <c r="Q43" s="68">
        <v>11598.4</v>
      </c>
      <c r="R43" s="76"/>
    </row>
    <row r="44" spans="1:18" ht="37.5">
      <c r="A44" s="69" t="s">
        <v>319</v>
      </c>
      <c r="B44" s="75" t="s">
        <v>333</v>
      </c>
      <c r="C44" s="75"/>
      <c r="D44" s="75"/>
      <c r="E44" s="133"/>
      <c r="F44" s="75"/>
      <c r="G44" s="71">
        <f aca="true" t="shared" si="18" ref="G44:R44">G45+G68+G138</f>
        <v>95777.49999999999</v>
      </c>
      <c r="H44" s="71">
        <f t="shared" si="18"/>
        <v>45712.6</v>
      </c>
      <c r="I44" s="71">
        <f t="shared" si="18"/>
        <v>49964.9</v>
      </c>
      <c r="J44" s="71">
        <f t="shared" si="18"/>
        <v>100</v>
      </c>
      <c r="K44" s="71">
        <f t="shared" si="18"/>
        <v>52180.799999999996</v>
      </c>
      <c r="L44" s="71">
        <f t="shared" si="18"/>
        <v>2037.2</v>
      </c>
      <c r="M44" s="71">
        <f t="shared" si="18"/>
        <v>50043.6</v>
      </c>
      <c r="N44" s="71">
        <f t="shared" si="18"/>
        <v>100</v>
      </c>
      <c r="O44" s="71">
        <f t="shared" si="18"/>
        <v>52765.8</v>
      </c>
      <c r="P44" s="71">
        <f t="shared" si="18"/>
        <v>2037.2</v>
      </c>
      <c r="Q44" s="71">
        <f t="shared" si="18"/>
        <v>50628.6</v>
      </c>
      <c r="R44" s="71">
        <f t="shared" si="18"/>
        <v>100</v>
      </c>
    </row>
    <row r="45" spans="1:18" ht="18.75">
      <c r="A45" s="70" t="s">
        <v>129</v>
      </c>
      <c r="B45" s="74" t="s">
        <v>333</v>
      </c>
      <c r="C45" s="74" t="s">
        <v>128</v>
      </c>
      <c r="D45" s="74" t="s">
        <v>395</v>
      </c>
      <c r="E45" s="83"/>
      <c r="F45" s="74"/>
      <c r="G45" s="68">
        <f>G46+G54</f>
        <v>11385.199999999999</v>
      </c>
      <c r="H45" s="68">
        <f>H46+H54</f>
        <v>0</v>
      </c>
      <c r="I45" s="68">
        <f aca="true" t="shared" si="19" ref="I45:R45">I46+I54</f>
        <v>11385.199999999999</v>
      </c>
      <c r="J45" s="68">
        <f t="shared" si="19"/>
        <v>0</v>
      </c>
      <c r="K45" s="68">
        <f>K46+K54</f>
        <v>12242.8</v>
      </c>
      <c r="L45" s="68">
        <f t="shared" si="19"/>
        <v>0</v>
      </c>
      <c r="M45" s="68">
        <f t="shared" si="19"/>
        <v>12242.8</v>
      </c>
      <c r="N45" s="68">
        <f t="shared" si="19"/>
        <v>0</v>
      </c>
      <c r="O45" s="68">
        <f>O46+O54</f>
        <v>12422.1</v>
      </c>
      <c r="P45" s="68">
        <f t="shared" si="19"/>
        <v>0</v>
      </c>
      <c r="Q45" s="68">
        <f t="shared" si="19"/>
        <v>12422.1</v>
      </c>
      <c r="R45" s="68">
        <f t="shared" si="19"/>
        <v>0</v>
      </c>
    </row>
    <row r="46" spans="1:18" ht="18.75">
      <c r="A46" s="70" t="s">
        <v>105</v>
      </c>
      <c r="B46" s="74" t="s">
        <v>333</v>
      </c>
      <c r="C46" s="74" t="s">
        <v>128</v>
      </c>
      <c r="D46" s="74" t="s">
        <v>122</v>
      </c>
      <c r="E46" s="74"/>
      <c r="F46" s="74"/>
      <c r="G46" s="68">
        <f>G47</f>
        <v>11284.8</v>
      </c>
      <c r="H46" s="68">
        <f aca="true" t="shared" si="20" ref="H46:R48">H47</f>
        <v>0</v>
      </c>
      <c r="I46" s="68">
        <f t="shared" si="20"/>
        <v>11284.8</v>
      </c>
      <c r="J46" s="68">
        <f t="shared" si="20"/>
        <v>0</v>
      </c>
      <c r="K46" s="68">
        <f t="shared" si="20"/>
        <v>12142.4</v>
      </c>
      <c r="L46" s="68">
        <f t="shared" si="20"/>
        <v>0</v>
      </c>
      <c r="M46" s="68">
        <f t="shared" si="20"/>
        <v>12142.4</v>
      </c>
      <c r="N46" s="68">
        <f t="shared" si="20"/>
        <v>0</v>
      </c>
      <c r="O46" s="68">
        <f t="shared" si="20"/>
        <v>12321.7</v>
      </c>
      <c r="P46" s="68">
        <f t="shared" si="20"/>
        <v>0</v>
      </c>
      <c r="Q46" s="68">
        <f t="shared" si="20"/>
        <v>12321.7</v>
      </c>
      <c r="R46" s="68">
        <f t="shared" si="20"/>
        <v>0</v>
      </c>
    </row>
    <row r="47" spans="1:18" ht="39" customHeight="1">
      <c r="A47" s="70" t="s">
        <v>604</v>
      </c>
      <c r="B47" s="74" t="s">
        <v>333</v>
      </c>
      <c r="C47" s="74" t="s">
        <v>128</v>
      </c>
      <c r="D47" s="74" t="s">
        <v>122</v>
      </c>
      <c r="E47" s="74" t="s">
        <v>260</v>
      </c>
      <c r="F47" s="74"/>
      <c r="G47" s="68">
        <f>G48</f>
        <v>11284.8</v>
      </c>
      <c r="H47" s="68">
        <f t="shared" si="20"/>
        <v>0</v>
      </c>
      <c r="I47" s="68">
        <f t="shared" si="20"/>
        <v>11284.8</v>
      </c>
      <c r="J47" s="68">
        <f t="shared" si="20"/>
        <v>0</v>
      </c>
      <c r="K47" s="68">
        <f t="shared" si="20"/>
        <v>12142.4</v>
      </c>
      <c r="L47" s="68">
        <f t="shared" si="20"/>
        <v>0</v>
      </c>
      <c r="M47" s="68">
        <f t="shared" si="20"/>
        <v>12142.4</v>
      </c>
      <c r="N47" s="68">
        <f t="shared" si="20"/>
        <v>0</v>
      </c>
      <c r="O47" s="68">
        <f t="shared" si="20"/>
        <v>12321.7</v>
      </c>
      <c r="P47" s="68">
        <f t="shared" si="20"/>
        <v>0</v>
      </c>
      <c r="Q47" s="68">
        <f t="shared" si="20"/>
        <v>12321.7</v>
      </c>
      <c r="R47" s="68">
        <f t="shared" si="20"/>
        <v>0</v>
      </c>
    </row>
    <row r="48" spans="1:18" ht="39.75" customHeight="1">
      <c r="A48" s="70" t="s">
        <v>94</v>
      </c>
      <c r="B48" s="74" t="s">
        <v>333</v>
      </c>
      <c r="C48" s="74" t="s">
        <v>128</v>
      </c>
      <c r="D48" s="74" t="s">
        <v>122</v>
      </c>
      <c r="E48" s="74" t="s">
        <v>35</v>
      </c>
      <c r="F48" s="74"/>
      <c r="G48" s="68">
        <f>G49</f>
        <v>11284.8</v>
      </c>
      <c r="H48" s="68">
        <f t="shared" si="20"/>
        <v>0</v>
      </c>
      <c r="I48" s="68">
        <f t="shared" si="20"/>
        <v>11284.8</v>
      </c>
      <c r="J48" s="68">
        <f t="shared" si="20"/>
        <v>0</v>
      </c>
      <c r="K48" s="68">
        <f t="shared" si="20"/>
        <v>12142.4</v>
      </c>
      <c r="L48" s="68">
        <f t="shared" si="20"/>
        <v>0</v>
      </c>
      <c r="M48" s="68">
        <f t="shared" si="20"/>
        <v>12142.4</v>
      </c>
      <c r="N48" s="68">
        <f t="shared" si="20"/>
        <v>0</v>
      </c>
      <c r="O48" s="68">
        <f t="shared" si="20"/>
        <v>12321.7</v>
      </c>
      <c r="P48" s="68">
        <f t="shared" si="20"/>
        <v>0</v>
      </c>
      <c r="Q48" s="68">
        <f t="shared" si="20"/>
        <v>12321.7</v>
      </c>
      <c r="R48" s="68">
        <f t="shared" si="20"/>
        <v>0</v>
      </c>
    </row>
    <row r="49" spans="1:18" ht="59.25" customHeight="1">
      <c r="A49" s="70" t="s">
        <v>346</v>
      </c>
      <c r="B49" s="74" t="s">
        <v>333</v>
      </c>
      <c r="C49" s="74" t="s">
        <v>128</v>
      </c>
      <c r="D49" s="74" t="s">
        <v>122</v>
      </c>
      <c r="E49" s="74" t="s">
        <v>56</v>
      </c>
      <c r="F49" s="74"/>
      <c r="G49" s="68">
        <f>G50+G52</f>
        <v>11284.8</v>
      </c>
      <c r="H49" s="68">
        <f aca="true" t="shared" si="21" ref="H49:R49">H50+H52</f>
        <v>0</v>
      </c>
      <c r="I49" s="68">
        <f t="shared" si="21"/>
        <v>11284.8</v>
      </c>
      <c r="J49" s="68">
        <f t="shared" si="21"/>
        <v>0</v>
      </c>
      <c r="K49" s="68">
        <f t="shared" si="21"/>
        <v>12142.4</v>
      </c>
      <c r="L49" s="68">
        <f t="shared" si="21"/>
        <v>0</v>
      </c>
      <c r="M49" s="68">
        <f t="shared" si="21"/>
        <v>12142.4</v>
      </c>
      <c r="N49" s="68">
        <f t="shared" si="21"/>
        <v>0</v>
      </c>
      <c r="O49" s="68">
        <f t="shared" si="21"/>
        <v>12321.7</v>
      </c>
      <c r="P49" s="68">
        <f t="shared" si="21"/>
        <v>0</v>
      </c>
      <c r="Q49" s="68">
        <f t="shared" si="21"/>
        <v>12321.7</v>
      </c>
      <c r="R49" s="68">
        <f t="shared" si="21"/>
        <v>0</v>
      </c>
    </row>
    <row r="50" spans="1:18" ht="18.75">
      <c r="A50" s="70" t="s">
        <v>98</v>
      </c>
      <c r="B50" s="74" t="s">
        <v>333</v>
      </c>
      <c r="C50" s="74" t="s">
        <v>128</v>
      </c>
      <c r="D50" s="74" t="s">
        <v>122</v>
      </c>
      <c r="E50" s="74" t="s">
        <v>57</v>
      </c>
      <c r="F50" s="104"/>
      <c r="G50" s="89">
        <f>G51</f>
        <v>8164.8</v>
      </c>
      <c r="H50" s="89">
        <f aca="true" t="shared" si="22" ref="H50:R50">H51</f>
        <v>0</v>
      </c>
      <c r="I50" s="89">
        <f t="shared" si="22"/>
        <v>8164.8</v>
      </c>
      <c r="J50" s="89">
        <f t="shared" si="22"/>
        <v>0</v>
      </c>
      <c r="K50" s="89">
        <f t="shared" si="22"/>
        <v>9022.4</v>
      </c>
      <c r="L50" s="89">
        <f t="shared" si="22"/>
        <v>0</v>
      </c>
      <c r="M50" s="89">
        <f t="shared" si="22"/>
        <v>9022.4</v>
      </c>
      <c r="N50" s="89">
        <f t="shared" si="22"/>
        <v>0</v>
      </c>
      <c r="O50" s="89">
        <f t="shared" si="22"/>
        <v>9201.7</v>
      </c>
      <c r="P50" s="89">
        <f t="shared" si="22"/>
        <v>0</v>
      </c>
      <c r="Q50" s="89">
        <f t="shared" si="22"/>
        <v>9201.7</v>
      </c>
      <c r="R50" s="89">
        <f t="shared" si="22"/>
        <v>0</v>
      </c>
    </row>
    <row r="51" spans="1:18" ht="18.75">
      <c r="A51" s="70" t="s">
        <v>188</v>
      </c>
      <c r="B51" s="74" t="s">
        <v>333</v>
      </c>
      <c r="C51" s="74" t="s">
        <v>128</v>
      </c>
      <c r="D51" s="74" t="s">
        <v>122</v>
      </c>
      <c r="E51" s="74" t="s">
        <v>57</v>
      </c>
      <c r="F51" s="74" t="s">
        <v>187</v>
      </c>
      <c r="G51" s="68">
        <f>H51+I51+J51</f>
        <v>8164.8</v>
      </c>
      <c r="H51" s="68"/>
      <c r="I51" s="68">
        <v>8164.8</v>
      </c>
      <c r="J51" s="68"/>
      <c r="K51" s="68">
        <f>L51+M51+N51</f>
        <v>9022.4</v>
      </c>
      <c r="L51" s="68"/>
      <c r="M51" s="68">
        <v>9022.4</v>
      </c>
      <c r="N51" s="68"/>
      <c r="O51" s="68">
        <f>P51+Q51+R51</f>
        <v>9201.7</v>
      </c>
      <c r="P51" s="76"/>
      <c r="Q51" s="76">
        <v>9201.7</v>
      </c>
      <c r="R51" s="76"/>
    </row>
    <row r="52" spans="1:18" ht="62.25" customHeight="1">
      <c r="A52" s="70" t="s">
        <v>446</v>
      </c>
      <c r="B52" s="74" t="s">
        <v>333</v>
      </c>
      <c r="C52" s="74" t="s">
        <v>128</v>
      </c>
      <c r="D52" s="74" t="s">
        <v>122</v>
      </c>
      <c r="E52" s="74" t="s">
        <v>445</v>
      </c>
      <c r="F52" s="74"/>
      <c r="G52" s="68">
        <f>G53</f>
        <v>3120</v>
      </c>
      <c r="H52" s="68">
        <f aca="true" t="shared" si="23" ref="H52:R52">H53</f>
        <v>0</v>
      </c>
      <c r="I52" s="68">
        <f t="shared" si="23"/>
        <v>3120</v>
      </c>
      <c r="J52" s="68">
        <f t="shared" si="23"/>
        <v>0</v>
      </c>
      <c r="K52" s="68">
        <f t="shared" si="23"/>
        <v>3120</v>
      </c>
      <c r="L52" s="68">
        <f t="shared" si="23"/>
        <v>0</v>
      </c>
      <c r="M52" s="68">
        <f t="shared" si="23"/>
        <v>3120</v>
      </c>
      <c r="N52" s="68">
        <f t="shared" si="23"/>
        <v>0</v>
      </c>
      <c r="O52" s="68">
        <f t="shared" si="23"/>
        <v>3120</v>
      </c>
      <c r="P52" s="68">
        <f t="shared" si="23"/>
        <v>0</v>
      </c>
      <c r="Q52" s="68">
        <f t="shared" si="23"/>
        <v>3120</v>
      </c>
      <c r="R52" s="68">
        <f t="shared" si="23"/>
        <v>0</v>
      </c>
    </row>
    <row r="53" spans="1:18" ht="18.75">
      <c r="A53" s="70" t="s">
        <v>188</v>
      </c>
      <c r="B53" s="74" t="s">
        <v>333</v>
      </c>
      <c r="C53" s="74" t="s">
        <v>128</v>
      </c>
      <c r="D53" s="74" t="s">
        <v>122</v>
      </c>
      <c r="E53" s="74" t="s">
        <v>445</v>
      </c>
      <c r="F53" s="74" t="s">
        <v>187</v>
      </c>
      <c r="G53" s="68">
        <f>H53+I53+J53</f>
        <v>3120</v>
      </c>
      <c r="H53" s="68"/>
      <c r="I53" s="68">
        <v>3120</v>
      </c>
      <c r="J53" s="68"/>
      <c r="K53" s="68">
        <f>L53+M53+N53</f>
        <v>3120</v>
      </c>
      <c r="L53" s="68"/>
      <c r="M53" s="68">
        <v>3120</v>
      </c>
      <c r="N53" s="68"/>
      <c r="O53" s="68">
        <f>P53+Q53+R53</f>
        <v>3120</v>
      </c>
      <c r="P53" s="68"/>
      <c r="Q53" s="68">
        <v>3120</v>
      </c>
      <c r="R53" s="68"/>
    </row>
    <row r="54" spans="1:18" ht="18.75">
      <c r="A54" s="70" t="s">
        <v>106</v>
      </c>
      <c r="B54" s="74" t="s">
        <v>333</v>
      </c>
      <c r="C54" s="74" t="s">
        <v>128</v>
      </c>
      <c r="D54" s="74" t="s">
        <v>128</v>
      </c>
      <c r="E54" s="74"/>
      <c r="F54" s="74"/>
      <c r="G54" s="68">
        <f>G55</f>
        <v>100.4</v>
      </c>
      <c r="H54" s="68">
        <f aca="true" t="shared" si="24" ref="H54:R54">H55</f>
        <v>0</v>
      </c>
      <c r="I54" s="68">
        <f t="shared" si="24"/>
        <v>100.4</v>
      </c>
      <c r="J54" s="68">
        <f t="shared" si="24"/>
        <v>0</v>
      </c>
      <c r="K54" s="68">
        <f t="shared" si="24"/>
        <v>100.4</v>
      </c>
      <c r="L54" s="68">
        <f t="shared" si="24"/>
        <v>0</v>
      </c>
      <c r="M54" s="68">
        <f t="shared" si="24"/>
        <v>100.4</v>
      </c>
      <c r="N54" s="68">
        <f t="shared" si="24"/>
        <v>0</v>
      </c>
      <c r="O54" s="68">
        <f t="shared" si="24"/>
        <v>100.4</v>
      </c>
      <c r="P54" s="68">
        <f t="shared" si="24"/>
        <v>0</v>
      </c>
      <c r="Q54" s="68">
        <f t="shared" si="24"/>
        <v>100.4</v>
      </c>
      <c r="R54" s="68">
        <f t="shared" si="24"/>
        <v>0</v>
      </c>
    </row>
    <row r="55" spans="1:18" ht="40.5" customHeight="1">
      <c r="A55" s="70" t="s">
        <v>485</v>
      </c>
      <c r="B55" s="74" t="s">
        <v>333</v>
      </c>
      <c r="C55" s="74" t="s">
        <v>128</v>
      </c>
      <c r="D55" s="74" t="s">
        <v>128</v>
      </c>
      <c r="E55" s="74" t="s">
        <v>251</v>
      </c>
      <c r="F55" s="74"/>
      <c r="G55" s="68">
        <f>G56+G62+G65+G59</f>
        <v>100.4</v>
      </c>
      <c r="H55" s="68">
        <f>H56+H62+H65</f>
        <v>0</v>
      </c>
      <c r="I55" s="68">
        <f aca="true" t="shared" si="25" ref="I55:R55">I56+I62+I65+I59</f>
        <v>100.4</v>
      </c>
      <c r="J55" s="68">
        <f t="shared" si="25"/>
        <v>0</v>
      </c>
      <c r="K55" s="68">
        <f t="shared" si="25"/>
        <v>100.4</v>
      </c>
      <c r="L55" s="68">
        <f t="shared" si="25"/>
        <v>0</v>
      </c>
      <c r="M55" s="68">
        <f t="shared" si="25"/>
        <v>100.4</v>
      </c>
      <c r="N55" s="68">
        <f t="shared" si="25"/>
        <v>0</v>
      </c>
      <c r="O55" s="68">
        <f t="shared" si="25"/>
        <v>100.4</v>
      </c>
      <c r="P55" s="68">
        <f t="shared" si="25"/>
        <v>0</v>
      </c>
      <c r="Q55" s="68">
        <f t="shared" si="25"/>
        <v>100.4</v>
      </c>
      <c r="R55" s="68">
        <f t="shared" si="25"/>
        <v>0</v>
      </c>
    </row>
    <row r="56" spans="1:18" ht="37.5">
      <c r="A56" s="70" t="s">
        <v>252</v>
      </c>
      <c r="B56" s="74" t="s">
        <v>333</v>
      </c>
      <c r="C56" s="74" t="s">
        <v>128</v>
      </c>
      <c r="D56" s="74" t="s">
        <v>128</v>
      </c>
      <c r="E56" s="74" t="s">
        <v>487</v>
      </c>
      <c r="F56" s="74"/>
      <c r="G56" s="68">
        <f>G57</f>
        <v>31.9</v>
      </c>
      <c r="H56" s="68">
        <f aca="true" t="shared" si="26" ref="H56:R57">H57</f>
        <v>0</v>
      </c>
      <c r="I56" s="68">
        <f t="shared" si="26"/>
        <v>31.9</v>
      </c>
      <c r="J56" s="68">
        <f t="shared" si="26"/>
        <v>0</v>
      </c>
      <c r="K56" s="68">
        <f t="shared" si="26"/>
        <v>31.9</v>
      </c>
      <c r="L56" s="68">
        <f t="shared" si="26"/>
        <v>0</v>
      </c>
      <c r="M56" s="68">
        <f t="shared" si="26"/>
        <v>31.9</v>
      </c>
      <c r="N56" s="68">
        <f t="shared" si="26"/>
        <v>0</v>
      </c>
      <c r="O56" s="68">
        <f t="shared" si="26"/>
        <v>31.9</v>
      </c>
      <c r="P56" s="68">
        <f t="shared" si="26"/>
        <v>0</v>
      </c>
      <c r="Q56" s="68">
        <f t="shared" si="26"/>
        <v>31.9</v>
      </c>
      <c r="R56" s="68">
        <f t="shared" si="26"/>
        <v>0</v>
      </c>
    </row>
    <row r="57" spans="1:18" ht="18.75">
      <c r="A57" s="70" t="s">
        <v>177</v>
      </c>
      <c r="B57" s="74" t="s">
        <v>333</v>
      </c>
      <c r="C57" s="74" t="s">
        <v>128</v>
      </c>
      <c r="D57" s="74" t="s">
        <v>128</v>
      </c>
      <c r="E57" s="74" t="s">
        <v>488</v>
      </c>
      <c r="F57" s="74"/>
      <c r="G57" s="68">
        <f>G58</f>
        <v>31.9</v>
      </c>
      <c r="H57" s="68">
        <f t="shared" si="26"/>
        <v>0</v>
      </c>
      <c r="I57" s="68">
        <f t="shared" si="26"/>
        <v>31.9</v>
      </c>
      <c r="J57" s="68">
        <f t="shared" si="26"/>
        <v>0</v>
      </c>
      <c r="K57" s="68">
        <f t="shared" si="26"/>
        <v>31.9</v>
      </c>
      <c r="L57" s="68">
        <f t="shared" si="26"/>
        <v>0</v>
      </c>
      <c r="M57" s="68">
        <f t="shared" si="26"/>
        <v>31.9</v>
      </c>
      <c r="N57" s="68">
        <f t="shared" si="26"/>
        <v>0</v>
      </c>
      <c r="O57" s="68">
        <f t="shared" si="26"/>
        <v>31.9</v>
      </c>
      <c r="P57" s="68">
        <f t="shared" si="26"/>
        <v>0</v>
      </c>
      <c r="Q57" s="68">
        <f t="shared" si="26"/>
        <v>31.9</v>
      </c>
      <c r="R57" s="68">
        <f t="shared" si="26"/>
        <v>0</v>
      </c>
    </row>
    <row r="58" spans="1:18" ht="18.75">
      <c r="A58" s="70" t="s">
        <v>188</v>
      </c>
      <c r="B58" s="74" t="s">
        <v>333</v>
      </c>
      <c r="C58" s="74" t="s">
        <v>128</v>
      </c>
      <c r="D58" s="74" t="s">
        <v>128</v>
      </c>
      <c r="E58" s="74" t="s">
        <v>488</v>
      </c>
      <c r="F58" s="74" t="s">
        <v>187</v>
      </c>
      <c r="G58" s="68">
        <f>H58+I58+J58</f>
        <v>31.9</v>
      </c>
      <c r="H58" s="68"/>
      <c r="I58" s="68">
        <v>31.9</v>
      </c>
      <c r="J58" s="68"/>
      <c r="K58" s="68">
        <f>L58+M58+N58</f>
        <v>31.9</v>
      </c>
      <c r="L58" s="68"/>
      <c r="M58" s="68">
        <v>31.9</v>
      </c>
      <c r="N58" s="68"/>
      <c r="O58" s="68">
        <f>P58+Q58+R58</f>
        <v>31.9</v>
      </c>
      <c r="P58" s="68"/>
      <c r="Q58" s="68">
        <v>31.9</v>
      </c>
      <c r="R58" s="68"/>
    </row>
    <row r="59" spans="1:18" ht="39.75" customHeight="1">
      <c r="A59" s="70" t="s">
        <v>486</v>
      </c>
      <c r="B59" s="74" t="s">
        <v>333</v>
      </c>
      <c r="C59" s="74" t="s">
        <v>128</v>
      </c>
      <c r="D59" s="74" t="s">
        <v>128</v>
      </c>
      <c r="E59" s="74" t="s">
        <v>254</v>
      </c>
      <c r="F59" s="74"/>
      <c r="G59" s="68">
        <f>G60</f>
        <v>11</v>
      </c>
      <c r="H59" s="68"/>
      <c r="I59" s="68">
        <f aca="true" t="shared" si="27" ref="I59:R59">I60</f>
        <v>11</v>
      </c>
      <c r="J59" s="68">
        <f t="shared" si="27"/>
        <v>0</v>
      </c>
      <c r="K59" s="68">
        <f t="shared" si="27"/>
        <v>11</v>
      </c>
      <c r="L59" s="68">
        <f t="shared" si="27"/>
        <v>0</v>
      </c>
      <c r="M59" s="68">
        <f t="shared" si="27"/>
        <v>11</v>
      </c>
      <c r="N59" s="68">
        <f t="shared" si="27"/>
        <v>0</v>
      </c>
      <c r="O59" s="68">
        <f t="shared" si="27"/>
        <v>11</v>
      </c>
      <c r="P59" s="68">
        <f t="shared" si="27"/>
        <v>0</v>
      </c>
      <c r="Q59" s="68">
        <f t="shared" si="27"/>
        <v>11</v>
      </c>
      <c r="R59" s="68">
        <f t="shared" si="27"/>
        <v>0</v>
      </c>
    </row>
    <row r="60" spans="1:18" ht="18.75">
      <c r="A60" s="70" t="s">
        <v>177</v>
      </c>
      <c r="B60" s="74" t="s">
        <v>333</v>
      </c>
      <c r="C60" s="74" t="s">
        <v>128</v>
      </c>
      <c r="D60" s="74" t="s">
        <v>128</v>
      </c>
      <c r="E60" s="74" t="s">
        <v>254</v>
      </c>
      <c r="F60" s="74"/>
      <c r="G60" s="68">
        <f>G61</f>
        <v>11</v>
      </c>
      <c r="H60" s="68"/>
      <c r="I60" s="68">
        <f aca="true" t="shared" si="28" ref="I60:R60">I61</f>
        <v>11</v>
      </c>
      <c r="J60" s="68">
        <f t="shared" si="28"/>
        <v>0</v>
      </c>
      <c r="K60" s="68">
        <f t="shared" si="28"/>
        <v>11</v>
      </c>
      <c r="L60" s="68">
        <f t="shared" si="28"/>
        <v>0</v>
      </c>
      <c r="M60" s="68">
        <f t="shared" si="28"/>
        <v>11</v>
      </c>
      <c r="N60" s="68">
        <f t="shared" si="28"/>
        <v>0</v>
      </c>
      <c r="O60" s="68">
        <f t="shared" si="28"/>
        <v>11</v>
      </c>
      <c r="P60" s="68">
        <f t="shared" si="28"/>
        <v>0</v>
      </c>
      <c r="Q60" s="68">
        <f t="shared" si="28"/>
        <v>11</v>
      </c>
      <c r="R60" s="68">
        <f t="shared" si="28"/>
        <v>0</v>
      </c>
    </row>
    <row r="61" spans="1:18" ht="18.75">
      <c r="A61" s="70" t="s">
        <v>188</v>
      </c>
      <c r="B61" s="74" t="s">
        <v>333</v>
      </c>
      <c r="C61" s="74" t="s">
        <v>128</v>
      </c>
      <c r="D61" s="74" t="s">
        <v>128</v>
      </c>
      <c r="E61" s="74" t="s">
        <v>254</v>
      </c>
      <c r="F61" s="74" t="s">
        <v>187</v>
      </c>
      <c r="G61" s="68">
        <f>H61+I61+J61</f>
        <v>11</v>
      </c>
      <c r="H61" s="68"/>
      <c r="I61" s="68">
        <v>11</v>
      </c>
      <c r="J61" s="68"/>
      <c r="K61" s="68">
        <f>L61+M61+N61</f>
        <v>11</v>
      </c>
      <c r="L61" s="68"/>
      <c r="M61" s="68">
        <v>11</v>
      </c>
      <c r="N61" s="68"/>
      <c r="O61" s="68">
        <f>P61+Q61+R61</f>
        <v>11</v>
      </c>
      <c r="P61" s="68"/>
      <c r="Q61" s="68">
        <v>11</v>
      </c>
      <c r="R61" s="68"/>
    </row>
    <row r="62" spans="1:18" ht="41.25" customHeight="1">
      <c r="A62" s="70" t="s">
        <v>31</v>
      </c>
      <c r="B62" s="74" t="s">
        <v>333</v>
      </c>
      <c r="C62" s="74" t="s">
        <v>128</v>
      </c>
      <c r="D62" s="74" t="s">
        <v>128</v>
      </c>
      <c r="E62" s="74" t="s">
        <v>255</v>
      </c>
      <c r="F62" s="74"/>
      <c r="G62" s="68">
        <f>G63</f>
        <v>45.5</v>
      </c>
      <c r="H62" s="68">
        <f aca="true" t="shared" si="29" ref="H62:R63">H63</f>
        <v>0</v>
      </c>
      <c r="I62" s="68">
        <f t="shared" si="29"/>
        <v>45.5</v>
      </c>
      <c r="J62" s="68">
        <f t="shared" si="29"/>
        <v>0</v>
      </c>
      <c r="K62" s="68">
        <f t="shared" si="29"/>
        <v>45.5</v>
      </c>
      <c r="L62" s="68">
        <f t="shared" si="29"/>
        <v>0</v>
      </c>
      <c r="M62" s="68">
        <f t="shared" si="29"/>
        <v>45.5</v>
      </c>
      <c r="N62" s="68">
        <f t="shared" si="29"/>
        <v>0</v>
      </c>
      <c r="O62" s="68">
        <f t="shared" si="29"/>
        <v>45.5</v>
      </c>
      <c r="P62" s="68">
        <f t="shared" si="29"/>
        <v>0</v>
      </c>
      <c r="Q62" s="68">
        <f t="shared" si="29"/>
        <v>45.5</v>
      </c>
      <c r="R62" s="68">
        <f t="shared" si="29"/>
        <v>0</v>
      </c>
    </row>
    <row r="63" spans="1:18" ht="18.75">
      <c r="A63" s="70" t="s">
        <v>177</v>
      </c>
      <c r="B63" s="74" t="s">
        <v>333</v>
      </c>
      <c r="C63" s="74" t="s">
        <v>128</v>
      </c>
      <c r="D63" s="74" t="s">
        <v>128</v>
      </c>
      <c r="E63" s="74" t="s">
        <v>256</v>
      </c>
      <c r="F63" s="74"/>
      <c r="G63" s="68">
        <f>G64</f>
        <v>45.5</v>
      </c>
      <c r="H63" s="68">
        <f t="shared" si="29"/>
        <v>0</v>
      </c>
      <c r="I63" s="68">
        <f t="shared" si="29"/>
        <v>45.5</v>
      </c>
      <c r="J63" s="68">
        <f t="shared" si="29"/>
        <v>0</v>
      </c>
      <c r="K63" s="68">
        <f t="shared" si="29"/>
        <v>45.5</v>
      </c>
      <c r="L63" s="68">
        <f t="shared" si="29"/>
        <v>0</v>
      </c>
      <c r="M63" s="68">
        <f t="shared" si="29"/>
        <v>45.5</v>
      </c>
      <c r="N63" s="68">
        <f t="shared" si="29"/>
        <v>0</v>
      </c>
      <c r="O63" s="68">
        <f t="shared" si="29"/>
        <v>45.5</v>
      </c>
      <c r="P63" s="68">
        <f t="shared" si="29"/>
        <v>0</v>
      </c>
      <c r="Q63" s="68">
        <f t="shared" si="29"/>
        <v>45.5</v>
      </c>
      <c r="R63" s="68">
        <f t="shared" si="29"/>
        <v>0</v>
      </c>
    </row>
    <row r="64" spans="1:18" ht="18.75">
      <c r="A64" s="70" t="s">
        <v>188</v>
      </c>
      <c r="B64" s="74" t="s">
        <v>333</v>
      </c>
      <c r="C64" s="74" t="s">
        <v>128</v>
      </c>
      <c r="D64" s="74" t="s">
        <v>128</v>
      </c>
      <c r="E64" s="74" t="s">
        <v>256</v>
      </c>
      <c r="F64" s="74" t="s">
        <v>187</v>
      </c>
      <c r="G64" s="68">
        <f>H64+I64+J64</f>
        <v>45.5</v>
      </c>
      <c r="H64" s="68"/>
      <c r="I64" s="68">
        <v>45.5</v>
      </c>
      <c r="J64" s="68"/>
      <c r="K64" s="68">
        <f>L64+M64+N64</f>
        <v>45.5</v>
      </c>
      <c r="L64" s="68"/>
      <c r="M64" s="68">
        <v>45.5</v>
      </c>
      <c r="N64" s="68"/>
      <c r="O64" s="68">
        <f>P64+Q64+R64</f>
        <v>45.5</v>
      </c>
      <c r="P64" s="68"/>
      <c r="Q64" s="68">
        <v>45.5</v>
      </c>
      <c r="R64" s="68"/>
    </row>
    <row r="65" spans="1:18" ht="44.25" customHeight="1">
      <c r="A65" s="70" t="s">
        <v>259</v>
      </c>
      <c r="B65" s="74" t="s">
        <v>333</v>
      </c>
      <c r="C65" s="74" t="s">
        <v>128</v>
      </c>
      <c r="D65" s="74" t="s">
        <v>128</v>
      </c>
      <c r="E65" s="74" t="s">
        <v>257</v>
      </c>
      <c r="F65" s="74"/>
      <c r="G65" s="68">
        <f>G66</f>
        <v>12</v>
      </c>
      <c r="H65" s="68">
        <f aca="true" t="shared" si="30" ref="H65:R66">H66</f>
        <v>0</v>
      </c>
      <c r="I65" s="68">
        <f t="shared" si="30"/>
        <v>12</v>
      </c>
      <c r="J65" s="68">
        <f t="shared" si="30"/>
        <v>0</v>
      </c>
      <c r="K65" s="68">
        <f t="shared" si="30"/>
        <v>12</v>
      </c>
      <c r="L65" s="68">
        <f t="shared" si="30"/>
        <v>0</v>
      </c>
      <c r="M65" s="68">
        <f t="shared" si="30"/>
        <v>12</v>
      </c>
      <c r="N65" s="68">
        <f t="shared" si="30"/>
        <v>0</v>
      </c>
      <c r="O65" s="68">
        <f t="shared" si="30"/>
        <v>12</v>
      </c>
      <c r="P65" s="68">
        <f t="shared" si="30"/>
        <v>0</v>
      </c>
      <c r="Q65" s="68">
        <f t="shared" si="30"/>
        <v>12</v>
      </c>
      <c r="R65" s="68">
        <f t="shared" si="30"/>
        <v>0</v>
      </c>
    </row>
    <row r="66" spans="1:18" ht="22.5" customHeight="1">
      <c r="A66" s="70" t="s">
        <v>177</v>
      </c>
      <c r="B66" s="74" t="s">
        <v>333</v>
      </c>
      <c r="C66" s="74" t="s">
        <v>128</v>
      </c>
      <c r="D66" s="74" t="s">
        <v>128</v>
      </c>
      <c r="E66" s="74" t="s">
        <v>258</v>
      </c>
      <c r="F66" s="74"/>
      <c r="G66" s="68">
        <f>G67</f>
        <v>12</v>
      </c>
      <c r="H66" s="68">
        <f t="shared" si="30"/>
        <v>0</v>
      </c>
      <c r="I66" s="68">
        <f t="shared" si="30"/>
        <v>12</v>
      </c>
      <c r="J66" s="68">
        <f t="shared" si="30"/>
        <v>0</v>
      </c>
      <c r="K66" s="68">
        <f t="shared" si="30"/>
        <v>12</v>
      </c>
      <c r="L66" s="68">
        <f t="shared" si="30"/>
        <v>0</v>
      </c>
      <c r="M66" s="68">
        <f t="shared" si="30"/>
        <v>12</v>
      </c>
      <c r="N66" s="68">
        <f t="shared" si="30"/>
        <v>0</v>
      </c>
      <c r="O66" s="68">
        <f t="shared" si="30"/>
        <v>12</v>
      </c>
      <c r="P66" s="68">
        <f t="shared" si="30"/>
        <v>0</v>
      </c>
      <c r="Q66" s="68">
        <f t="shared" si="30"/>
        <v>12</v>
      </c>
      <c r="R66" s="68">
        <f t="shared" si="30"/>
        <v>0</v>
      </c>
    </row>
    <row r="67" spans="1:18" ht="18.75">
      <c r="A67" s="70" t="s">
        <v>188</v>
      </c>
      <c r="B67" s="74" t="s">
        <v>333</v>
      </c>
      <c r="C67" s="74" t="s">
        <v>128</v>
      </c>
      <c r="D67" s="74" t="s">
        <v>128</v>
      </c>
      <c r="E67" s="74" t="s">
        <v>258</v>
      </c>
      <c r="F67" s="74" t="s">
        <v>187</v>
      </c>
      <c r="G67" s="68">
        <f>H67+I67+J67</f>
        <v>12</v>
      </c>
      <c r="H67" s="68"/>
      <c r="I67" s="68">
        <v>12</v>
      </c>
      <c r="J67" s="68"/>
      <c r="K67" s="68">
        <f>L67+M67+N67</f>
        <v>12</v>
      </c>
      <c r="L67" s="68"/>
      <c r="M67" s="68">
        <v>12</v>
      </c>
      <c r="N67" s="68"/>
      <c r="O67" s="68">
        <f>P67+Q67+R67</f>
        <v>12</v>
      </c>
      <c r="P67" s="68"/>
      <c r="Q67" s="68">
        <v>12</v>
      </c>
      <c r="R67" s="68"/>
    </row>
    <row r="68" spans="1:18" ht="18.75">
      <c r="A68" s="70" t="s">
        <v>86</v>
      </c>
      <c r="B68" s="74" t="s">
        <v>333</v>
      </c>
      <c r="C68" s="74" t="s">
        <v>132</v>
      </c>
      <c r="D68" s="74" t="s">
        <v>395</v>
      </c>
      <c r="E68" s="74"/>
      <c r="F68" s="74"/>
      <c r="G68" s="68">
        <f aca="true" t="shared" si="31" ref="G68:R68">G69+G120</f>
        <v>84105.9</v>
      </c>
      <c r="H68" s="68">
        <f t="shared" si="31"/>
        <v>45712.6</v>
      </c>
      <c r="I68" s="68">
        <f t="shared" si="31"/>
        <v>38293.3</v>
      </c>
      <c r="J68" s="68">
        <f t="shared" si="31"/>
        <v>100</v>
      </c>
      <c r="K68" s="68">
        <f t="shared" si="31"/>
        <v>39651.6</v>
      </c>
      <c r="L68" s="68">
        <f t="shared" si="31"/>
        <v>2037.2</v>
      </c>
      <c r="M68" s="68">
        <f t="shared" si="31"/>
        <v>37514.399999999994</v>
      </c>
      <c r="N68" s="68">
        <f t="shared" si="31"/>
        <v>100</v>
      </c>
      <c r="O68" s="68">
        <f t="shared" si="31"/>
        <v>40057.3</v>
      </c>
      <c r="P68" s="68">
        <f t="shared" si="31"/>
        <v>2037.2</v>
      </c>
      <c r="Q68" s="68">
        <f t="shared" si="31"/>
        <v>37920.1</v>
      </c>
      <c r="R68" s="68">
        <f t="shared" si="31"/>
        <v>100</v>
      </c>
    </row>
    <row r="69" spans="1:18" ht="18.75">
      <c r="A69" s="70" t="s">
        <v>133</v>
      </c>
      <c r="B69" s="74" t="s">
        <v>333</v>
      </c>
      <c r="C69" s="74" t="s">
        <v>132</v>
      </c>
      <c r="D69" s="74" t="s">
        <v>119</v>
      </c>
      <c r="E69" s="74"/>
      <c r="F69" s="74"/>
      <c r="G69" s="68">
        <f>G70</f>
        <v>82835.59999999999</v>
      </c>
      <c r="H69" s="68">
        <f>H70</f>
        <v>45712.6</v>
      </c>
      <c r="I69" s="68">
        <f>I70</f>
        <v>37023</v>
      </c>
      <c r="J69" s="68">
        <f>J70</f>
        <v>100</v>
      </c>
      <c r="K69" s="68">
        <f aca="true" t="shared" si="32" ref="K69:R69">K70</f>
        <v>38357.4</v>
      </c>
      <c r="L69" s="68">
        <f t="shared" si="32"/>
        <v>2037.2</v>
      </c>
      <c r="M69" s="68">
        <f t="shared" si="32"/>
        <v>36220.2</v>
      </c>
      <c r="N69" s="68">
        <f t="shared" si="32"/>
        <v>100</v>
      </c>
      <c r="O69" s="68">
        <f t="shared" si="32"/>
        <v>38751.100000000006</v>
      </c>
      <c r="P69" s="68">
        <f t="shared" si="32"/>
        <v>2037.2</v>
      </c>
      <c r="Q69" s="68">
        <f t="shared" si="32"/>
        <v>36613.9</v>
      </c>
      <c r="R69" s="68">
        <f t="shared" si="32"/>
        <v>100</v>
      </c>
    </row>
    <row r="70" spans="1:18" ht="39.75" customHeight="1">
      <c r="A70" s="70" t="s">
        <v>604</v>
      </c>
      <c r="B70" s="74" t="s">
        <v>333</v>
      </c>
      <c r="C70" s="74" t="s">
        <v>132</v>
      </c>
      <c r="D70" s="74" t="s">
        <v>119</v>
      </c>
      <c r="E70" s="74" t="s">
        <v>260</v>
      </c>
      <c r="F70" s="74"/>
      <c r="G70" s="68">
        <f aca="true" t="shared" si="33" ref="G70:R70">G71+G88+G98+G112</f>
        <v>82835.59999999999</v>
      </c>
      <c r="H70" s="68">
        <f t="shared" si="33"/>
        <v>45712.6</v>
      </c>
      <c r="I70" s="68">
        <f t="shared" si="33"/>
        <v>37023</v>
      </c>
      <c r="J70" s="68">
        <f t="shared" si="33"/>
        <v>100</v>
      </c>
      <c r="K70" s="68">
        <f t="shared" si="33"/>
        <v>38357.4</v>
      </c>
      <c r="L70" s="68">
        <f t="shared" si="33"/>
        <v>2037.2</v>
      </c>
      <c r="M70" s="68">
        <f t="shared" si="33"/>
        <v>36220.2</v>
      </c>
      <c r="N70" s="68">
        <f t="shared" si="33"/>
        <v>100</v>
      </c>
      <c r="O70" s="68">
        <f t="shared" si="33"/>
        <v>38751.100000000006</v>
      </c>
      <c r="P70" s="68">
        <f t="shared" si="33"/>
        <v>2037.2</v>
      </c>
      <c r="Q70" s="68">
        <f t="shared" si="33"/>
        <v>36613.9</v>
      </c>
      <c r="R70" s="68">
        <f t="shared" si="33"/>
        <v>100</v>
      </c>
    </row>
    <row r="71" spans="1:18" ht="79.5" customHeight="1">
      <c r="A71" s="70" t="s">
        <v>401</v>
      </c>
      <c r="B71" s="74" t="s">
        <v>333</v>
      </c>
      <c r="C71" s="74" t="s">
        <v>132</v>
      </c>
      <c r="D71" s="74" t="s">
        <v>119</v>
      </c>
      <c r="E71" s="74" t="s">
        <v>261</v>
      </c>
      <c r="F71" s="74"/>
      <c r="G71" s="68">
        <f>G72+G79</f>
        <v>13307.7</v>
      </c>
      <c r="H71" s="68">
        <f aca="true" t="shared" si="34" ref="H71:R71">H72+H79</f>
        <v>5934.3</v>
      </c>
      <c r="I71" s="68">
        <f t="shared" si="34"/>
        <v>7273.4</v>
      </c>
      <c r="J71" s="68">
        <f t="shared" si="34"/>
        <v>100</v>
      </c>
      <c r="K71" s="68">
        <f t="shared" si="34"/>
        <v>7703.7</v>
      </c>
      <c r="L71" s="68">
        <f t="shared" si="34"/>
        <v>0</v>
      </c>
      <c r="M71" s="68">
        <f t="shared" si="34"/>
        <v>7603.7</v>
      </c>
      <c r="N71" s="68">
        <f t="shared" si="34"/>
        <v>100</v>
      </c>
      <c r="O71" s="68">
        <f t="shared" si="34"/>
        <v>7786.6</v>
      </c>
      <c r="P71" s="68">
        <f t="shared" si="34"/>
        <v>0</v>
      </c>
      <c r="Q71" s="68">
        <f t="shared" si="34"/>
        <v>7686.6</v>
      </c>
      <c r="R71" s="68">
        <f t="shared" si="34"/>
        <v>100</v>
      </c>
    </row>
    <row r="72" spans="1:18" ht="22.5" customHeight="1">
      <c r="A72" s="70" t="s">
        <v>360</v>
      </c>
      <c r="B72" s="74" t="s">
        <v>333</v>
      </c>
      <c r="C72" s="74" t="s">
        <v>132</v>
      </c>
      <c r="D72" s="74" t="s">
        <v>119</v>
      </c>
      <c r="E72" s="74" t="s">
        <v>262</v>
      </c>
      <c r="F72" s="74"/>
      <c r="G72" s="68">
        <f>G73+G75+G77</f>
        <v>2161</v>
      </c>
      <c r="H72" s="68">
        <f aca="true" t="shared" si="35" ref="H72:N72">H73+H75+H77</f>
        <v>0</v>
      </c>
      <c r="I72" s="68">
        <f t="shared" si="35"/>
        <v>2061</v>
      </c>
      <c r="J72" s="68">
        <f t="shared" si="35"/>
        <v>100</v>
      </c>
      <c r="K72" s="68">
        <f t="shared" si="35"/>
        <v>2322.7</v>
      </c>
      <c r="L72" s="68">
        <f t="shared" si="35"/>
        <v>0</v>
      </c>
      <c r="M72" s="68">
        <f t="shared" si="35"/>
        <v>2222.7</v>
      </c>
      <c r="N72" s="68">
        <f t="shared" si="35"/>
        <v>100</v>
      </c>
      <c r="O72" s="68">
        <f>O73+O75+O77</f>
        <v>2347</v>
      </c>
      <c r="P72" s="68">
        <f>P73+P75+P77</f>
        <v>0</v>
      </c>
      <c r="Q72" s="68">
        <f>Q73+Q75+Q77</f>
        <v>2247</v>
      </c>
      <c r="R72" s="68">
        <f>R73+R75+R77</f>
        <v>100</v>
      </c>
    </row>
    <row r="73" spans="1:18" ht="18.75">
      <c r="A73" s="70" t="s">
        <v>189</v>
      </c>
      <c r="B73" s="74" t="s">
        <v>333</v>
      </c>
      <c r="C73" s="74" t="s">
        <v>132</v>
      </c>
      <c r="D73" s="74" t="s">
        <v>119</v>
      </c>
      <c r="E73" s="74" t="s">
        <v>263</v>
      </c>
      <c r="F73" s="74"/>
      <c r="G73" s="68">
        <f>G74</f>
        <v>1221</v>
      </c>
      <c r="H73" s="68">
        <f aca="true" t="shared" si="36" ref="H73:R73">H74</f>
        <v>0</v>
      </c>
      <c r="I73" s="68">
        <f t="shared" si="36"/>
        <v>1221</v>
      </c>
      <c r="J73" s="68">
        <f t="shared" si="36"/>
        <v>0</v>
      </c>
      <c r="K73" s="68">
        <f t="shared" si="36"/>
        <v>1382.7</v>
      </c>
      <c r="L73" s="68">
        <f t="shared" si="36"/>
        <v>0</v>
      </c>
      <c r="M73" s="68">
        <f t="shared" si="36"/>
        <v>1382.7</v>
      </c>
      <c r="N73" s="68">
        <f t="shared" si="36"/>
        <v>0</v>
      </c>
      <c r="O73" s="68">
        <f t="shared" si="36"/>
        <v>1407</v>
      </c>
      <c r="P73" s="68">
        <f t="shared" si="36"/>
        <v>0</v>
      </c>
      <c r="Q73" s="68">
        <f t="shared" si="36"/>
        <v>1407</v>
      </c>
      <c r="R73" s="68">
        <f t="shared" si="36"/>
        <v>0</v>
      </c>
    </row>
    <row r="74" spans="1:18" ht="23.25" customHeight="1">
      <c r="A74" s="70" t="s">
        <v>188</v>
      </c>
      <c r="B74" s="74" t="s">
        <v>333</v>
      </c>
      <c r="C74" s="74" t="s">
        <v>132</v>
      </c>
      <c r="D74" s="74" t="s">
        <v>119</v>
      </c>
      <c r="E74" s="74" t="s">
        <v>263</v>
      </c>
      <c r="F74" s="74" t="s">
        <v>187</v>
      </c>
      <c r="G74" s="68">
        <f>H74+I74+J74</f>
        <v>1221</v>
      </c>
      <c r="H74" s="68"/>
      <c r="I74" s="68">
        <v>1221</v>
      </c>
      <c r="J74" s="68"/>
      <c r="K74" s="68">
        <f>L74+M74+N74</f>
        <v>1382.7</v>
      </c>
      <c r="L74" s="68"/>
      <c r="M74" s="68">
        <v>1382.7</v>
      </c>
      <c r="N74" s="68"/>
      <c r="O74" s="68">
        <f>P74+Q74+R74</f>
        <v>1407</v>
      </c>
      <c r="P74" s="76"/>
      <c r="Q74" s="68">
        <v>1407</v>
      </c>
      <c r="R74" s="76"/>
    </row>
    <row r="75" spans="1:18" ht="59.25" customHeight="1">
      <c r="A75" s="70" t="s">
        <v>625</v>
      </c>
      <c r="B75" s="74" t="s">
        <v>333</v>
      </c>
      <c r="C75" s="74" t="s">
        <v>132</v>
      </c>
      <c r="D75" s="74" t="s">
        <v>119</v>
      </c>
      <c r="E75" s="74" t="s">
        <v>571</v>
      </c>
      <c r="F75" s="74"/>
      <c r="G75" s="68">
        <f>G76</f>
        <v>100</v>
      </c>
      <c r="H75" s="68">
        <f aca="true" t="shared" si="37" ref="H75:R75">H76</f>
        <v>0</v>
      </c>
      <c r="I75" s="68">
        <f t="shared" si="37"/>
        <v>0</v>
      </c>
      <c r="J75" s="68">
        <f t="shared" si="37"/>
        <v>100</v>
      </c>
      <c r="K75" s="68">
        <f t="shared" si="37"/>
        <v>100</v>
      </c>
      <c r="L75" s="68">
        <f t="shared" si="37"/>
        <v>0</v>
      </c>
      <c r="M75" s="68">
        <f t="shared" si="37"/>
        <v>0</v>
      </c>
      <c r="N75" s="68">
        <f t="shared" si="37"/>
        <v>100</v>
      </c>
      <c r="O75" s="68">
        <f t="shared" si="37"/>
        <v>100</v>
      </c>
      <c r="P75" s="68">
        <f t="shared" si="37"/>
        <v>0</v>
      </c>
      <c r="Q75" s="68">
        <f t="shared" si="37"/>
        <v>0</v>
      </c>
      <c r="R75" s="68">
        <f t="shared" si="37"/>
        <v>100</v>
      </c>
    </row>
    <row r="76" spans="1:18" ht="18.75">
      <c r="A76" s="70" t="s">
        <v>188</v>
      </c>
      <c r="B76" s="74" t="s">
        <v>333</v>
      </c>
      <c r="C76" s="74" t="s">
        <v>132</v>
      </c>
      <c r="D76" s="74" t="s">
        <v>119</v>
      </c>
      <c r="E76" s="74" t="s">
        <v>571</v>
      </c>
      <c r="F76" s="74" t="s">
        <v>187</v>
      </c>
      <c r="G76" s="68">
        <f>H76+J76+I76</f>
        <v>100</v>
      </c>
      <c r="H76" s="68"/>
      <c r="I76" s="68"/>
      <c r="J76" s="68">
        <v>100</v>
      </c>
      <c r="K76" s="68">
        <f>L76+M76+N76</f>
        <v>100</v>
      </c>
      <c r="L76" s="68"/>
      <c r="M76" s="68"/>
      <c r="N76" s="68">
        <v>100</v>
      </c>
      <c r="O76" s="68">
        <f>P76+Q76+R76</f>
        <v>100</v>
      </c>
      <c r="P76" s="76"/>
      <c r="Q76" s="76"/>
      <c r="R76" s="76">
        <v>100</v>
      </c>
    </row>
    <row r="77" spans="1:18" ht="60" customHeight="1">
      <c r="A77" s="70" t="s">
        <v>446</v>
      </c>
      <c r="B77" s="74" t="s">
        <v>333</v>
      </c>
      <c r="C77" s="74" t="s">
        <v>132</v>
      </c>
      <c r="D77" s="74" t="s">
        <v>119</v>
      </c>
      <c r="E77" s="74" t="s">
        <v>450</v>
      </c>
      <c r="F77" s="74"/>
      <c r="G77" s="68">
        <f>G78</f>
        <v>840</v>
      </c>
      <c r="H77" s="68">
        <f aca="true" t="shared" si="38" ref="H77:R77">H78</f>
        <v>0</v>
      </c>
      <c r="I77" s="68">
        <f t="shared" si="38"/>
        <v>840</v>
      </c>
      <c r="J77" s="68">
        <f t="shared" si="38"/>
        <v>0</v>
      </c>
      <c r="K77" s="68">
        <f t="shared" si="38"/>
        <v>840</v>
      </c>
      <c r="L77" s="68">
        <f t="shared" si="38"/>
        <v>0</v>
      </c>
      <c r="M77" s="68">
        <f t="shared" si="38"/>
        <v>840</v>
      </c>
      <c r="N77" s="68">
        <f t="shared" si="38"/>
        <v>0</v>
      </c>
      <c r="O77" s="68">
        <f t="shared" si="38"/>
        <v>840</v>
      </c>
      <c r="P77" s="68">
        <f t="shared" si="38"/>
        <v>0</v>
      </c>
      <c r="Q77" s="68">
        <f t="shared" si="38"/>
        <v>840</v>
      </c>
      <c r="R77" s="68">
        <f t="shared" si="38"/>
        <v>0</v>
      </c>
    </row>
    <row r="78" spans="1:18" ht="18.75">
      <c r="A78" s="70" t="s">
        <v>188</v>
      </c>
      <c r="B78" s="74" t="s">
        <v>333</v>
      </c>
      <c r="C78" s="74" t="s">
        <v>132</v>
      </c>
      <c r="D78" s="74" t="s">
        <v>119</v>
      </c>
      <c r="E78" s="74" t="s">
        <v>450</v>
      </c>
      <c r="F78" s="74" t="s">
        <v>187</v>
      </c>
      <c r="G78" s="68">
        <f>H78+I78+J78</f>
        <v>840</v>
      </c>
      <c r="H78" s="68"/>
      <c r="I78" s="68">
        <v>840</v>
      </c>
      <c r="J78" s="68"/>
      <c r="K78" s="68">
        <f>L78+M78+N78</f>
        <v>840</v>
      </c>
      <c r="L78" s="68"/>
      <c r="M78" s="68">
        <v>840</v>
      </c>
      <c r="N78" s="68"/>
      <c r="O78" s="68">
        <f>P78+Q78+R78</f>
        <v>840</v>
      </c>
      <c r="P78" s="76"/>
      <c r="Q78" s="68">
        <v>840</v>
      </c>
      <c r="R78" s="76"/>
    </row>
    <row r="79" spans="1:18" ht="24" customHeight="1">
      <c r="A79" s="70" t="s">
        <v>361</v>
      </c>
      <c r="B79" s="74" t="s">
        <v>333</v>
      </c>
      <c r="C79" s="74" t="s">
        <v>132</v>
      </c>
      <c r="D79" s="74" t="s">
        <v>119</v>
      </c>
      <c r="E79" s="74" t="s">
        <v>58</v>
      </c>
      <c r="F79" s="74"/>
      <c r="G79" s="68">
        <f>G80+G84+G86+G82</f>
        <v>11146.7</v>
      </c>
      <c r="H79" s="68">
        <f aca="true" t="shared" si="39" ref="H79:R79">H80+H84+H86+H82</f>
        <v>5934.3</v>
      </c>
      <c r="I79" s="68">
        <f t="shared" si="39"/>
        <v>5212.4</v>
      </c>
      <c r="J79" s="68">
        <f t="shared" si="39"/>
        <v>0</v>
      </c>
      <c r="K79" s="68">
        <f t="shared" si="39"/>
        <v>5381</v>
      </c>
      <c r="L79" s="68">
        <f t="shared" si="39"/>
        <v>0</v>
      </c>
      <c r="M79" s="68">
        <f t="shared" si="39"/>
        <v>5381</v>
      </c>
      <c r="N79" s="68">
        <f t="shared" si="39"/>
        <v>0</v>
      </c>
      <c r="O79" s="68">
        <f t="shared" si="39"/>
        <v>5439.6</v>
      </c>
      <c r="P79" s="68">
        <f t="shared" si="39"/>
        <v>0</v>
      </c>
      <c r="Q79" s="68">
        <f t="shared" si="39"/>
        <v>5439.6</v>
      </c>
      <c r="R79" s="68">
        <f t="shared" si="39"/>
        <v>0</v>
      </c>
    </row>
    <row r="80" spans="1:18" ht="18.75">
      <c r="A80" s="70" t="s">
        <v>189</v>
      </c>
      <c r="B80" s="74" t="s">
        <v>333</v>
      </c>
      <c r="C80" s="74" t="s">
        <v>132</v>
      </c>
      <c r="D80" s="74" t="s">
        <v>119</v>
      </c>
      <c r="E80" s="74" t="s">
        <v>59</v>
      </c>
      <c r="F80" s="74"/>
      <c r="G80" s="68">
        <f>G81</f>
        <v>3368.9</v>
      </c>
      <c r="H80" s="68">
        <f aca="true" t="shared" si="40" ref="H80:R80">H81</f>
        <v>0</v>
      </c>
      <c r="I80" s="68">
        <f t="shared" si="40"/>
        <v>3368.9</v>
      </c>
      <c r="J80" s="68">
        <f t="shared" si="40"/>
        <v>0</v>
      </c>
      <c r="K80" s="68">
        <f t="shared" si="40"/>
        <v>3821</v>
      </c>
      <c r="L80" s="68">
        <f t="shared" si="40"/>
        <v>0</v>
      </c>
      <c r="M80" s="68">
        <f t="shared" si="40"/>
        <v>3821</v>
      </c>
      <c r="N80" s="68">
        <f t="shared" si="40"/>
        <v>0</v>
      </c>
      <c r="O80" s="68">
        <f t="shared" si="40"/>
        <v>3879.6</v>
      </c>
      <c r="P80" s="68">
        <f t="shared" si="40"/>
        <v>0</v>
      </c>
      <c r="Q80" s="68">
        <f t="shared" si="40"/>
        <v>3879.6</v>
      </c>
      <c r="R80" s="68">
        <f t="shared" si="40"/>
        <v>0</v>
      </c>
    </row>
    <row r="81" spans="1:18" ht="18.75">
      <c r="A81" s="70" t="s">
        <v>188</v>
      </c>
      <c r="B81" s="74" t="s">
        <v>333</v>
      </c>
      <c r="C81" s="74" t="s">
        <v>132</v>
      </c>
      <c r="D81" s="74" t="s">
        <v>119</v>
      </c>
      <c r="E81" s="74" t="s">
        <v>59</v>
      </c>
      <c r="F81" s="74" t="s">
        <v>187</v>
      </c>
      <c r="G81" s="68">
        <f>H81+I81+J81</f>
        <v>3368.9</v>
      </c>
      <c r="H81" s="68"/>
      <c r="I81" s="68">
        <v>3368.9</v>
      </c>
      <c r="J81" s="68"/>
      <c r="K81" s="68">
        <f>L81+M81+N81</f>
        <v>3821</v>
      </c>
      <c r="L81" s="68"/>
      <c r="M81" s="68">
        <v>3821</v>
      </c>
      <c r="N81" s="68"/>
      <c r="O81" s="68">
        <f>P81+Q81+R81</f>
        <v>3879.6</v>
      </c>
      <c r="P81" s="76"/>
      <c r="Q81" s="68">
        <v>3879.6</v>
      </c>
      <c r="R81" s="76"/>
    </row>
    <row r="82" spans="1:18" ht="79.5" customHeight="1">
      <c r="A82" s="82" t="s">
        <v>704</v>
      </c>
      <c r="B82" s="83">
        <v>114</v>
      </c>
      <c r="C82" s="74" t="s">
        <v>132</v>
      </c>
      <c r="D82" s="74" t="s">
        <v>119</v>
      </c>
      <c r="E82" s="74" t="s">
        <v>692</v>
      </c>
      <c r="F82" s="74"/>
      <c r="G82" s="68">
        <f>G83</f>
        <v>100</v>
      </c>
      <c r="H82" s="68">
        <f aca="true" t="shared" si="41" ref="H82:R82">H83</f>
        <v>0</v>
      </c>
      <c r="I82" s="68">
        <f t="shared" si="41"/>
        <v>100</v>
      </c>
      <c r="J82" s="68">
        <f t="shared" si="41"/>
        <v>0</v>
      </c>
      <c r="K82" s="68">
        <f t="shared" si="41"/>
        <v>0</v>
      </c>
      <c r="L82" s="68">
        <f t="shared" si="41"/>
        <v>0</v>
      </c>
      <c r="M82" s="68">
        <f t="shared" si="41"/>
        <v>0</v>
      </c>
      <c r="N82" s="68">
        <f t="shared" si="41"/>
        <v>0</v>
      </c>
      <c r="O82" s="68">
        <f t="shared" si="41"/>
        <v>0</v>
      </c>
      <c r="P82" s="68">
        <f t="shared" si="41"/>
        <v>0</v>
      </c>
      <c r="Q82" s="68">
        <f t="shared" si="41"/>
        <v>0</v>
      </c>
      <c r="R82" s="68">
        <f t="shared" si="41"/>
        <v>0</v>
      </c>
    </row>
    <row r="83" spans="1:18" ht="18.75">
      <c r="A83" s="70" t="s">
        <v>188</v>
      </c>
      <c r="B83" s="83">
        <v>114</v>
      </c>
      <c r="C83" s="74" t="s">
        <v>132</v>
      </c>
      <c r="D83" s="74" t="s">
        <v>119</v>
      </c>
      <c r="E83" s="74" t="s">
        <v>692</v>
      </c>
      <c r="F83" s="74" t="s">
        <v>187</v>
      </c>
      <c r="G83" s="68">
        <f>H83+I83+J83</f>
        <v>100</v>
      </c>
      <c r="H83" s="68"/>
      <c r="I83" s="68">
        <v>100</v>
      </c>
      <c r="J83" s="68"/>
      <c r="K83" s="68">
        <f>L83+M83+N83</f>
        <v>0</v>
      </c>
      <c r="L83" s="68"/>
      <c r="M83" s="68"/>
      <c r="N83" s="68"/>
      <c r="O83" s="68">
        <f>P83+Q83+R83</f>
        <v>0</v>
      </c>
      <c r="P83" s="76"/>
      <c r="Q83" s="68"/>
      <c r="R83" s="76"/>
    </row>
    <row r="84" spans="1:18" ht="64.5" customHeight="1">
      <c r="A84" s="70" t="s">
        <v>446</v>
      </c>
      <c r="B84" s="74" t="s">
        <v>333</v>
      </c>
      <c r="C84" s="74" t="s">
        <v>132</v>
      </c>
      <c r="D84" s="74" t="s">
        <v>119</v>
      </c>
      <c r="E84" s="74" t="s">
        <v>451</v>
      </c>
      <c r="F84" s="74"/>
      <c r="G84" s="68">
        <f>G85</f>
        <v>1560</v>
      </c>
      <c r="H84" s="68">
        <f aca="true" t="shared" si="42" ref="H84:R84">H85</f>
        <v>0</v>
      </c>
      <c r="I84" s="68">
        <f t="shared" si="42"/>
        <v>1560</v>
      </c>
      <c r="J84" s="68">
        <f t="shared" si="42"/>
        <v>0</v>
      </c>
      <c r="K84" s="68">
        <f t="shared" si="42"/>
        <v>1560</v>
      </c>
      <c r="L84" s="68">
        <f t="shared" si="42"/>
        <v>0</v>
      </c>
      <c r="M84" s="68">
        <f t="shared" si="42"/>
        <v>1560</v>
      </c>
      <c r="N84" s="68">
        <f t="shared" si="42"/>
        <v>0</v>
      </c>
      <c r="O84" s="68">
        <f t="shared" si="42"/>
        <v>1560</v>
      </c>
      <c r="P84" s="68">
        <f t="shared" si="42"/>
        <v>0</v>
      </c>
      <c r="Q84" s="68">
        <f t="shared" si="42"/>
        <v>1560</v>
      </c>
      <c r="R84" s="68">
        <f t="shared" si="42"/>
        <v>0</v>
      </c>
    </row>
    <row r="85" spans="1:18" ht="18.75">
      <c r="A85" s="70" t="s">
        <v>188</v>
      </c>
      <c r="B85" s="74" t="s">
        <v>333</v>
      </c>
      <c r="C85" s="74" t="s">
        <v>132</v>
      </c>
      <c r="D85" s="74" t="s">
        <v>119</v>
      </c>
      <c r="E85" s="74" t="s">
        <v>451</v>
      </c>
      <c r="F85" s="74" t="s">
        <v>187</v>
      </c>
      <c r="G85" s="68">
        <f>H85+I85+J85</f>
        <v>1560</v>
      </c>
      <c r="H85" s="68"/>
      <c r="I85" s="68">
        <v>1560</v>
      </c>
      <c r="J85" s="68"/>
      <c r="K85" s="68">
        <f>L85+M85+N85</f>
        <v>1560</v>
      </c>
      <c r="L85" s="68"/>
      <c r="M85" s="68">
        <v>1560</v>
      </c>
      <c r="N85" s="68"/>
      <c r="O85" s="68">
        <f>P85+Q85+R85</f>
        <v>1560</v>
      </c>
      <c r="P85" s="76"/>
      <c r="Q85" s="68">
        <v>1560</v>
      </c>
      <c r="R85" s="76"/>
    </row>
    <row r="86" spans="1:18" ht="18.75">
      <c r="A86" s="143" t="s">
        <v>678</v>
      </c>
      <c r="B86" s="74" t="s">
        <v>333</v>
      </c>
      <c r="C86" s="74" t="s">
        <v>132</v>
      </c>
      <c r="D86" s="74" t="s">
        <v>119</v>
      </c>
      <c r="E86" s="74" t="s">
        <v>679</v>
      </c>
      <c r="F86" s="74"/>
      <c r="G86" s="68">
        <f>G87</f>
        <v>6117.8</v>
      </c>
      <c r="H86" s="68">
        <f>H87</f>
        <v>5934.3</v>
      </c>
      <c r="I86" s="68">
        <f>I87</f>
        <v>183.5</v>
      </c>
      <c r="J86" s="68">
        <f>J87</f>
        <v>0</v>
      </c>
      <c r="K86" s="68"/>
      <c r="L86" s="68"/>
      <c r="M86" s="68"/>
      <c r="N86" s="68"/>
      <c r="O86" s="68"/>
      <c r="P86" s="76"/>
      <c r="Q86" s="76"/>
      <c r="R86" s="76"/>
    </row>
    <row r="87" spans="1:18" ht="18.75">
      <c r="A87" s="70" t="s">
        <v>188</v>
      </c>
      <c r="B87" s="74" t="s">
        <v>333</v>
      </c>
      <c r="C87" s="74" t="s">
        <v>132</v>
      </c>
      <c r="D87" s="74" t="s">
        <v>119</v>
      </c>
      <c r="E87" s="74" t="s">
        <v>679</v>
      </c>
      <c r="F87" s="74" t="s">
        <v>187</v>
      </c>
      <c r="G87" s="68">
        <f>H87+I87+J87</f>
        <v>6117.8</v>
      </c>
      <c r="H87" s="68">
        <v>5934.3</v>
      </c>
      <c r="I87" s="68">
        <v>183.5</v>
      </c>
      <c r="J87" s="68"/>
      <c r="K87" s="68"/>
      <c r="L87" s="68"/>
      <c r="M87" s="68"/>
      <c r="N87" s="68"/>
      <c r="O87" s="68"/>
      <c r="P87" s="76"/>
      <c r="Q87" s="76"/>
      <c r="R87" s="76"/>
    </row>
    <row r="88" spans="1:18" ht="43.5" customHeight="1">
      <c r="A88" s="70" t="s">
        <v>201</v>
      </c>
      <c r="B88" s="74" t="s">
        <v>333</v>
      </c>
      <c r="C88" s="74" t="s">
        <v>132</v>
      </c>
      <c r="D88" s="74" t="s">
        <v>119</v>
      </c>
      <c r="E88" s="74" t="s">
        <v>264</v>
      </c>
      <c r="F88" s="74"/>
      <c r="G88" s="68">
        <f>G89</f>
        <v>46052.2</v>
      </c>
      <c r="H88" s="68">
        <f aca="true" t="shared" si="43" ref="H88:R88">H89</f>
        <v>34871.2</v>
      </c>
      <c r="I88" s="68">
        <f t="shared" si="43"/>
        <v>11181</v>
      </c>
      <c r="J88" s="68">
        <f t="shared" si="43"/>
        <v>0</v>
      </c>
      <c r="K88" s="68">
        <f t="shared" si="43"/>
        <v>8616.9</v>
      </c>
      <c r="L88" s="68">
        <f t="shared" si="43"/>
        <v>0</v>
      </c>
      <c r="M88" s="68">
        <f t="shared" si="43"/>
        <v>8616.9</v>
      </c>
      <c r="N88" s="68">
        <f t="shared" si="43"/>
        <v>0</v>
      </c>
      <c r="O88" s="68">
        <f t="shared" si="43"/>
        <v>8710.8</v>
      </c>
      <c r="P88" s="68">
        <f t="shared" si="43"/>
        <v>0</v>
      </c>
      <c r="Q88" s="68">
        <f t="shared" si="43"/>
        <v>8710.8</v>
      </c>
      <c r="R88" s="68">
        <f t="shared" si="43"/>
        <v>0</v>
      </c>
    </row>
    <row r="89" spans="1:18" ht="22.5" customHeight="1">
      <c r="A89" s="70" t="s">
        <v>60</v>
      </c>
      <c r="B89" s="74" t="s">
        <v>333</v>
      </c>
      <c r="C89" s="74" t="s">
        <v>132</v>
      </c>
      <c r="D89" s="74" t="s">
        <v>119</v>
      </c>
      <c r="E89" s="74" t="s">
        <v>265</v>
      </c>
      <c r="F89" s="74"/>
      <c r="G89" s="68">
        <f>G90+G94+G97+G92</f>
        <v>46052.2</v>
      </c>
      <c r="H89" s="68">
        <f aca="true" t="shared" si="44" ref="H89:R89">H90+H94+H97+H92</f>
        <v>34871.2</v>
      </c>
      <c r="I89" s="68">
        <f t="shared" si="44"/>
        <v>11181</v>
      </c>
      <c r="J89" s="68">
        <f t="shared" si="44"/>
        <v>0</v>
      </c>
      <c r="K89" s="68">
        <f t="shared" si="44"/>
        <v>8616.9</v>
      </c>
      <c r="L89" s="68">
        <f t="shared" si="44"/>
        <v>0</v>
      </c>
      <c r="M89" s="68">
        <f t="shared" si="44"/>
        <v>8616.9</v>
      </c>
      <c r="N89" s="68">
        <f t="shared" si="44"/>
        <v>0</v>
      </c>
      <c r="O89" s="68">
        <f t="shared" si="44"/>
        <v>8710.8</v>
      </c>
      <c r="P89" s="68">
        <f t="shared" si="44"/>
        <v>0</v>
      </c>
      <c r="Q89" s="68">
        <f t="shared" si="44"/>
        <v>8710.8</v>
      </c>
      <c r="R89" s="68">
        <f t="shared" si="44"/>
        <v>0</v>
      </c>
    </row>
    <row r="90" spans="1:18" ht="18.75">
      <c r="A90" s="70" t="s">
        <v>189</v>
      </c>
      <c r="B90" s="74" t="s">
        <v>333</v>
      </c>
      <c r="C90" s="74" t="s">
        <v>132</v>
      </c>
      <c r="D90" s="74" t="s">
        <v>119</v>
      </c>
      <c r="E90" s="74" t="s">
        <v>266</v>
      </c>
      <c r="F90" s="74"/>
      <c r="G90" s="68">
        <f>G91</f>
        <v>7402.5</v>
      </c>
      <c r="H90" s="68">
        <f aca="true" t="shared" si="45" ref="H90:R90">H91</f>
        <v>0</v>
      </c>
      <c r="I90" s="68">
        <f t="shared" si="45"/>
        <v>7402.5</v>
      </c>
      <c r="J90" s="68">
        <f t="shared" si="45"/>
        <v>0</v>
      </c>
      <c r="K90" s="68">
        <f t="shared" si="45"/>
        <v>6216.9</v>
      </c>
      <c r="L90" s="68">
        <f t="shared" si="45"/>
        <v>0</v>
      </c>
      <c r="M90" s="68">
        <f t="shared" si="45"/>
        <v>6216.9</v>
      </c>
      <c r="N90" s="68">
        <f t="shared" si="45"/>
        <v>0</v>
      </c>
      <c r="O90" s="68">
        <f t="shared" si="45"/>
        <v>6310.8</v>
      </c>
      <c r="P90" s="68">
        <f t="shared" si="45"/>
        <v>0</v>
      </c>
      <c r="Q90" s="68">
        <f t="shared" si="45"/>
        <v>6310.8</v>
      </c>
      <c r="R90" s="68">
        <f t="shared" si="45"/>
        <v>0</v>
      </c>
    </row>
    <row r="91" spans="1:18" ht="18.75">
      <c r="A91" s="70" t="s">
        <v>188</v>
      </c>
      <c r="B91" s="74" t="s">
        <v>333</v>
      </c>
      <c r="C91" s="74" t="s">
        <v>132</v>
      </c>
      <c r="D91" s="74" t="s">
        <v>119</v>
      </c>
      <c r="E91" s="74" t="s">
        <v>266</v>
      </c>
      <c r="F91" s="74" t="s">
        <v>187</v>
      </c>
      <c r="G91" s="68">
        <f>H91+I91+J91</f>
        <v>7402.5</v>
      </c>
      <c r="H91" s="68"/>
      <c r="I91" s="68">
        <v>7402.5</v>
      </c>
      <c r="J91" s="68"/>
      <c r="K91" s="68">
        <f>L91+M91+N91</f>
        <v>6216.9</v>
      </c>
      <c r="L91" s="68"/>
      <c r="M91" s="68">
        <v>6216.9</v>
      </c>
      <c r="N91" s="68"/>
      <c r="O91" s="68">
        <f>P91+Q91+R91</f>
        <v>6310.8</v>
      </c>
      <c r="P91" s="76"/>
      <c r="Q91" s="68">
        <v>6310.8</v>
      </c>
      <c r="R91" s="76"/>
    </row>
    <row r="92" spans="1:18" ht="84" customHeight="1">
      <c r="A92" s="82" t="s">
        <v>704</v>
      </c>
      <c r="B92" s="83">
        <v>114</v>
      </c>
      <c r="C92" s="74" t="s">
        <v>132</v>
      </c>
      <c r="D92" s="74" t="s">
        <v>119</v>
      </c>
      <c r="E92" s="74" t="s">
        <v>693</v>
      </c>
      <c r="F92" s="74"/>
      <c r="G92" s="68">
        <f>G93</f>
        <v>300</v>
      </c>
      <c r="H92" s="68">
        <f aca="true" t="shared" si="46" ref="H92:R92">H93</f>
        <v>0</v>
      </c>
      <c r="I92" s="68">
        <f t="shared" si="46"/>
        <v>300</v>
      </c>
      <c r="J92" s="68">
        <f t="shared" si="46"/>
        <v>0</v>
      </c>
      <c r="K92" s="68">
        <f t="shared" si="46"/>
        <v>0</v>
      </c>
      <c r="L92" s="68">
        <f t="shared" si="46"/>
        <v>0</v>
      </c>
      <c r="M92" s="68">
        <f t="shared" si="46"/>
        <v>0</v>
      </c>
      <c r="N92" s="68">
        <f t="shared" si="46"/>
        <v>0</v>
      </c>
      <c r="O92" s="68">
        <f t="shared" si="46"/>
        <v>0</v>
      </c>
      <c r="P92" s="68">
        <f t="shared" si="46"/>
        <v>0</v>
      </c>
      <c r="Q92" s="68">
        <f t="shared" si="46"/>
        <v>0</v>
      </c>
      <c r="R92" s="68">
        <f t="shared" si="46"/>
        <v>0</v>
      </c>
    </row>
    <row r="93" spans="1:18" ht="18.75">
      <c r="A93" s="70" t="s">
        <v>188</v>
      </c>
      <c r="B93" s="83">
        <v>114</v>
      </c>
      <c r="C93" s="74" t="s">
        <v>132</v>
      </c>
      <c r="D93" s="74" t="s">
        <v>119</v>
      </c>
      <c r="E93" s="74" t="s">
        <v>693</v>
      </c>
      <c r="F93" s="74" t="s">
        <v>187</v>
      </c>
      <c r="G93" s="68">
        <f>H93+I93+J93</f>
        <v>300</v>
      </c>
      <c r="H93" s="68"/>
      <c r="I93" s="68">
        <v>300</v>
      </c>
      <c r="J93" s="68"/>
      <c r="K93" s="68">
        <f>L93+M93+N93</f>
        <v>0</v>
      </c>
      <c r="L93" s="68"/>
      <c r="M93" s="68"/>
      <c r="N93" s="68"/>
      <c r="O93" s="68">
        <f>P93+Q93+R93</f>
        <v>0</v>
      </c>
      <c r="P93" s="76"/>
      <c r="Q93" s="68"/>
      <c r="R93" s="76"/>
    </row>
    <row r="94" spans="1:18" ht="58.5" customHeight="1">
      <c r="A94" s="70" t="s">
        <v>446</v>
      </c>
      <c r="B94" s="74" t="s">
        <v>333</v>
      </c>
      <c r="C94" s="74" t="s">
        <v>132</v>
      </c>
      <c r="D94" s="74" t="s">
        <v>119</v>
      </c>
      <c r="E94" s="74" t="s">
        <v>452</v>
      </c>
      <c r="F94" s="74"/>
      <c r="G94" s="68">
        <f>G95</f>
        <v>2400</v>
      </c>
      <c r="H94" s="68">
        <f aca="true" t="shared" si="47" ref="H94:R94">H95</f>
        <v>0</v>
      </c>
      <c r="I94" s="68">
        <f t="shared" si="47"/>
        <v>2400</v>
      </c>
      <c r="J94" s="68">
        <f t="shared" si="47"/>
        <v>0</v>
      </c>
      <c r="K94" s="68">
        <f t="shared" si="47"/>
        <v>2400</v>
      </c>
      <c r="L94" s="68">
        <f t="shared" si="47"/>
        <v>0</v>
      </c>
      <c r="M94" s="68">
        <f t="shared" si="47"/>
        <v>2400</v>
      </c>
      <c r="N94" s="68">
        <f t="shared" si="47"/>
        <v>0</v>
      </c>
      <c r="O94" s="68">
        <f t="shared" si="47"/>
        <v>2400</v>
      </c>
      <c r="P94" s="68">
        <f t="shared" si="47"/>
        <v>0</v>
      </c>
      <c r="Q94" s="68">
        <f t="shared" si="47"/>
        <v>2400</v>
      </c>
      <c r="R94" s="68">
        <f t="shared" si="47"/>
        <v>0</v>
      </c>
    </row>
    <row r="95" spans="1:18" ht="18.75">
      <c r="A95" s="70" t="s">
        <v>188</v>
      </c>
      <c r="B95" s="74" t="s">
        <v>333</v>
      </c>
      <c r="C95" s="74" t="s">
        <v>132</v>
      </c>
      <c r="D95" s="74" t="s">
        <v>119</v>
      </c>
      <c r="E95" s="74" t="s">
        <v>452</v>
      </c>
      <c r="F95" s="74" t="s">
        <v>187</v>
      </c>
      <c r="G95" s="68">
        <f>H95+I95+J95</f>
        <v>2400</v>
      </c>
      <c r="H95" s="68"/>
      <c r="I95" s="68">
        <v>2400</v>
      </c>
      <c r="J95" s="68">
        <v>0</v>
      </c>
      <c r="K95" s="68">
        <f>L95+M95+N95</f>
        <v>2400</v>
      </c>
      <c r="L95" s="68"/>
      <c r="M95" s="68">
        <v>2400</v>
      </c>
      <c r="N95" s="68"/>
      <c r="O95" s="68">
        <f>P95+Q95+R95</f>
        <v>2400</v>
      </c>
      <c r="P95" s="76"/>
      <c r="Q95" s="68">
        <v>2400</v>
      </c>
      <c r="R95" s="76"/>
    </row>
    <row r="96" spans="1:18" ht="18.75">
      <c r="A96" s="143" t="s">
        <v>678</v>
      </c>
      <c r="B96" s="74" t="s">
        <v>333</v>
      </c>
      <c r="C96" s="74" t="s">
        <v>132</v>
      </c>
      <c r="D96" s="74" t="s">
        <v>119</v>
      </c>
      <c r="E96" s="74" t="s">
        <v>680</v>
      </c>
      <c r="F96" s="74"/>
      <c r="G96" s="68">
        <f>G97</f>
        <v>35949.7</v>
      </c>
      <c r="H96" s="68"/>
      <c r="I96" s="68"/>
      <c r="J96" s="68"/>
      <c r="K96" s="68"/>
      <c r="L96" s="68"/>
      <c r="M96" s="68"/>
      <c r="N96" s="68"/>
      <c r="O96" s="68"/>
      <c r="P96" s="76"/>
      <c r="Q96" s="68"/>
      <c r="R96" s="76"/>
    </row>
    <row r="97" spans="1:18" ht="18.75">
      <c r="A97" s="70" t="s">
        <v>188</v>
      </c>
      <c r="B97" s="74" t="s">
        <v>333</v>
      </c>
      <c r="C97" s="74" t="s">
        <v>132</v>
      </c>
      <c r="D97" s="74" t="s">
        <v>119</v>
      </c>
      <c r="E97" s="74" t="s">
        <v>680</v>
      </c>
      <c r="F97" s="74" t="s">
        <v>187</v>
      </c>
      <c r="G97" s="68">
        <f>H97+I97+J97</f>
        <v>35949.7</v>
      </c>
      <c r="H97" s="68">
        <v>34871.2</v>
      </c>
      <c r="I97" s="68">
        <v>1078.5</v>
      </c>
      <c r="J97" s="68"/>
      <c r="K97" s="68"/>
      <c r="L97" s="68"/>
      <c r="M97" s="68"/>
      <c r="N97" s="68"/>
      <c r="O97" s="68"/>
      <c r="P97" s="76"/>
      <c r="Q97" s="68"/>
      <c r="R97" s="76"/>
    </row>
    <row r="98" spans="1:18" ht="41.25" customHeight="1">
      <c r="A98" s="70" t="s">
        <v>190</v>
      </c>
      <c r="B98" s="74" t="s">
        <v>333</v>
      </c>
      <c r="C98" s="74" t="s">
        <v>132</v>
      </c>
      <c r="D98" s="74" t="s">
        <v>119</v>
      </c>
      <c r="E98" s="74" t="s">
        <v>267</v>
      </c>
      <c r="F98" s="74"/>
      <c r="G98" s="68">
        <f>G99</f>
        <v>16844.3</v>
      </c>
      <c r="H98" s="68">
        <f aca="true" t="shared" si="48" ref="H98:R98">H99</f>
        <v>2037.2</v>
      </c>
      <c r="I98" s="68">
        <f t="shared" si="48"/>
        <v>14807.1</v>
      </c>
      <c r="J98" s="68">
        <f t="shared" si="48"/>
        <v>0</v>
      </c>
      <c r="K98" s="68">
        <f t="shared" si="48"/>
        <v>18027.2</v>
      </c>
      <c r="L98" s="68">
        <f t="shared" si="48"/>
        <v>2037.2</v>
      </c>
      <c r="M98" s="68">
        <f t="shared" si="48"/>
        <v>15990</v>
      </c>
      <c r="N98" s="68">
        <f t="shared" si="48"/>
        <v>0</v>
      </c>
      <c r="O98" s="68">
        <f t="shared" si="48"/>
        <v>18200.7</v>
      </c>
      <c r="P98" s="68">
        <f t="shared" si="48"/>
        <v>2037.2</v>
      </c>
      <c r="Q98" s="68">
        <f t="shared" si="48"/>
        <v>16163.5</v>
      </c>
      <c r="R98" s="68">
        <f t="shared" si="48"/>
        <v>0</v>
      </c>
    </row>
    <row r="99" spans="1:18" ht="23.25" customHeight="1">
      <c r="A99" s="70" t="s">
        <v>21</v>
      </c>
      <c r="B99" s="74" t="s">
        <v>333</v>
      </c>
      <c r="C99" s="74" t="s">
        <v>132</v>
      </c>
      <c r="D99" s="74" t="s">
        <v>119</v>
      </c>
      <c r="E99" s="74" t="s">
        <v>268</v>
      </c>
      <c r="F99" s="74"/>
      <c r="G99" s="68">
        <f>G100+G104+G106+G110+G108</f>
        <v>16844.3</v>
      </c>
      <c r="H99" s="68">
        <f aca="true" t="shared" si="49" ref="H99:R99">H100+H104+H106+H110+H108</f>
        <v>2037.2</v>
      </c>
      <c r="I99" s="68">
        <f t="shared" si="49"/>
        <v>14807.1</v>
      </c>
      <c r="J99" s="68">
        <f t="shared" si="49"/>
        <v>0</v>
      </c>
      <c r="K99" s="68">
        <f t="shared" si="49"/>
        <v>18027.2</v>
      </c>
      <c r="L99" s="68">
        <f t="shared" si="49"/>
        <v>2037.2</v>
      </c>
      <c r="M99" s="68">
        <f t="shared" si="49"/>
        <v>15990</v>
      </c>
      <c r="N99" s="68">
        <f t="shared" si="49"/>
        <v>0</v>
      </c>
      <c r="O99" s="68">
        <f t="shared" si="49"/>
        <v>18200.7</v>
      </c>
      <c r="P99" s="68">
        <f t="shared" si="49"/>
        <v>2037.2</v>
      </c>
      <c r="Q99" s="68">
        <f t="shared" si="49"/>
        <v>16163.5</v>
      </c>
      <c r="R99" s="68">
        <f t="shared" si="49"/>
        <v>0</v>
      </c>
    </row>
    <row r="100" spans="1:18" ht="18.75">
      <c r="A100" s="70" t="s">
        <v>134</v>
      </c>
      <c r="B100" s="74" t="s">
        <v>333</v>
      </c>
      <c r="C100" s="74" t="s">
        <v>132</v>
      </c>
      <c r="D100" s="74" t="s">
        <v>119</v>
      </c>
      <c r="E100" s="74" t="s">
        <v>269</v>
      </c>
      <c r="F100" s="74"/>
      <c r="G100" s="68">
        <f>G101+G102+G103</f>
        <v>9832.2</v>
      </c>
      <c r="H100" s="68">
        <f aca="true" t="shared" si="50" ref="H100:R100">H101+H102+H103</f>
        <v>0</v>
      </c>
      <c r="I100" s="68">
        <f t="shared" si="50"/>
        <v>9832.2</v>
      </c>
      <c r="J100" s="68">
        <f t="shared" si="50"/>
        <v>0</v>
      </c>
      <c r="K100" s="68">
        <f t="shared" si="50"/>
        <v>11015.1</v>
      </c>
      <c r="L100" s="68">
        <f t="shared" si="50"/>
        <v>0</v>
      </c>
      <c r="M100" s="68">
        <f t="shared" si="50"/>
        <v>11015.1</v>
      </c>
      <c r="N100" s="68">
        <f t="shared" si="50"/>
        <v>0</v>
      </c>
      <c r="O100" s="68">
        <f t="shared" si="50"/>
        <v>11188.6</v>
      </c>
      <c r="P100" s="68">
        <f t="shared" si="50"/>
        <v>0</v>
      </c>
      <c r="Q100" s="68">
        <f t="shared" si="50"/>
        <v>11188.6</v>
      </c>
      <c r="R100" s="68">
        <f t="shared" si="50"/>
        <v>0</v>
      </c>
    </row>
    <row r="101" spans="1:18" ht="18.75">
      <c r="A101" s="70" t="s">
        <v>638</v>
      </c>
      <c r="B101" s="74" t="s">
        <v>333</v>
      </c>
      <c r="C101" s="74" t="s">
        <v>132</v>
      </c>
      <c r="D101" s="74" t="s">
        <v>119</v>
      </c>
      <c r="E101" s="74" t="s">
        <v>269</v>
      </c>
      <c r="F101" s="74" t="s">
        <v>151</v>
      </c>
      <c r="G101" s="68">
        <f>H101+I101+J101</f>
        <v>7692</v>
      </c>
      <c r="H101" s="68"/>
      <c r="I101" s="68">
        <v>7692</v>
      </c>
      <c r="J101" s="68"/>
      <c r="K101" s="68">
        <f>L101+M101+N101</f>
        <v>9028.9</v>
      </c>
      <c r="L101" s="68"/>
      <c r="M101" s="68">
        <v>9028.9</v>
      </c>
      <c r="N101" s="68"/>
      <c r="O101" s="68">
        <f>P101+Q101+R101</f>
        <v>9202.4</v>
      </c>
      <c r="P101" s="76"/>
      <c r="Q101" s="68">
        <v>9202.4</v>
      </c>
      <c r="R101" s="76"/>
    </row>
    <row r="102" spans="1:18" ht="37.5">
      <c r="A102" s="70" t="s">
        <v>92</v>
      </c>
      <c r="B102" s="74" t="s">
        <v>333</v>
      </c>
      <c r="C102" s="74" t="s">
        <v>132</v>
      </c>
      <c r="D102" s="74" t="s">
        <v>119</v>
      </c>
      <c r="E102" s="74" t="s">
        <v>269</v>
      </c>
      <c r="F102" s="74" t="s">
        <v>176</v>
      </c>
      <c r="G102" s="68">
        <f>H102+I102+J102</f>
        <v>2115.2</v>
      </c>
      <c r="H102" s="68"/>
      <c r="I102" s="68">
        <v>2115.2</v>
      </c>
      <c r="J102" s="68"/>
      <c r="K102" s="68">
        <f>L102+M102+N102</f>
        <v>1961.2</v>
      </c>
      <c r="L102" s="68"/>
      <c r="M102" s="68">
        <v>1961.2</v>
      </c>
      <c r="N102" s="68"/>
      <c r="O102" s="68">
        <f>P102+Q102+R102</f>
        <v>1961.2</v>
      </c>
      <c r="P102" s="76"/>
      <c r="Q102" s="68">
        <v>1961.2</v>
      </c>
      <c r="R102" s="76"/>
    </row>
    <row r="103" spans="1:18" ht="18.75">
      <c r="A103" s="70" t="s">
        <v>174</v>
      </c>
      <c r="B103" s="74" t="s">
        <v>333</v>
      </c>
      <c r="C103" s="74" t="s">
        <v>132</v>
      </c>
      <c r="D103" s="74" t="s">
        <v>119</v>
      </c>
      <c r="E103" s="74" t="s">
        <v>269</v>
      </c>
      <c r="F103" s="74" t="s">
        <v>175</v>
      </c>
      <c r="G103" s="68">
        <f>H103+I103+J103</f>
        <v>25</v>
      </c>
      <c r="H103" s="68"/>
      <c r="I103" s="68">
        <v>25</v>
      </c>
      <c r="J103" s="68"/>
      <c r="K103" s="68">
        <f>L103+M103+N103</f>
        <v>25</v>
      </c>
      <c r="L103" s="68"/>
      <c r="M103" s="68">
        <v>25</v>
      </c>
      <c r="N103" s="68"/>
      <c r="O103" s="68">
        <f>P103+Q103+R103</f>
        <v>25</v>
      </c>
      <c r="P103" s="76"/>
      <c r="Q103" s="68">
        <v>25</v>
      </c>
      <c r="R103" s="76"/>
    </row>
    <row r="104" spans="1:18" ht="60.75" customHeight="1">
      <c r="A104" s="70" t="s">
        <v>446</v>
      </c>
      <c r="B104" s="74" t="s">
        <v>333</v>
      </c>
      <c r="C104" s="74" t="s">
        <v>132</v>
      </c>
      <c r="D104" s="74" t="s">
        <v>119</v>
      </c>
      <c r="E104" s="74" t="s">
        <v>453</v>
      </c>
      <c r="F104" s="74"/>
      <c r="G104" s="68">
        <f>G105</f>
        <v>4896.4</v>
      </c>
      <c r="H104" s="68">
        <f aca="true" t="shared" si="51" ref="H104:R104">H105</f>
        <v>0</v>
      </c>
      <c r="I104" s="68">
        <f t="shared" si="51"/>
        <v>4896.4</v>
      </c>
      <c r="J104" s="68">
        <f t="shared" si="51"/>
        <v>0</v>
      </c>
      <c r="K104" s="68">
        <f t="shared" si="51"/>
        <v>4896.4</v>
      </c>
      <c r="L104" s="68">
        <f t="shared" si="51"/>
        <v>0</v>
      </c>
      <c r="M104" s="68">
        <f t="shared" si="51"/>
        <v>4896.4</v>
      </c>
      <c r="N104" s="68">
        <f t="shared" si="51"/>
        <v>0</v>
      </c>
      <c r="O104" s="68">
        <f t="shared" si="51"/>
        <v>4896.4</v>
      </c>
      <c r="P104" s="68">
        <f t="shared" si="51"/>
        <v>0</v>
      </c>
      <c r="Q104" s="68">
        <f t="shared" si="51"/>
        <v>4896.4</v>
      </c>
      <c r="R104" s="68">
        <f t="shared" si="51"/>
        <v>0</v>
      </c>
    </row>
    <row r="105" spans="1:18" ht="18.75">
      <c r="A105" s="70" t="s">
        <v>638</v>
      </c>
      <c r="B105" s="74" t="s">
        <v>333</v>
      </c>
      <c r="C105" s="74" t="s">
        <v>132</v>
      </c>
      <c r="D105" s="74" t="s">
        <v>119</v>
      </c>
      <c r="E105" s="74" t="s">
        <v>453</v>
      </c>
      <c r="F105" s="74" t="s">
        <v>151</v>
      </c>
      <c r="G105" s="68">
        <f>H105+I105+J105</f>
        <v>4896.4</v>
      </c>
      <c r="H105" s="68"/>
      <c r="I105" s="68">
        <v>4896.4</v>
      </c>
      <c r="J105" s="68"/>
      <c r="K105" s="68">
        <f>L105+M105+N105</f>
        <v>4896.4</v>
      </c>
      <c r="L105" s="68"/>
      <c r="M105" s="68">
        <v>4896.4</v>
      </c>
      <c r="N105" s="68"/>
      <c r="O105" s="68">
        <f>P105+Q105+R105</f>
        <v>4896.4</v>
      </c>
      <c r="P105" s="76"/>
      <c r="Q105" s="68">
        <v>4896.4</v>
      </c>
      <c r="R105" s="76"/>
    </row>
    <row r="106" spans="1:18" ht="83.25" customHeight="1">
      <c r="A106" s="144" t="s">
        <v>683</v>
      </c>
      <c r="B106" s="74" t="s">
        <v>333</v>
      </c>
      <c r="C106" s="74" t="s">
        <v>132</v>
      </c>
      <c r="D106" s="74" t="s">
        <v>119</v>
      </c>
      <c r="E106" s="74" t="s">
        <v>685</v>
      </c>
      <c r="F106" s="74"/>
      <c r="G106" s="68">
        <f>G107</f>
        <v>340</v>
      </c>
      <c r="H106" s="68">
        <f aca="true" t="shared" si="52" ref="H106:R106">H107</f>
        <v>340</v>
      </c>
      <c r="I106" s="68">
        <f t="shared" si="52"/>
        <v>0</v>
      </c>
      <c r="J106" s="68">
        <f t="shared" si="52"/>
        <v>0</v>
      </c>
      <c r="K106" s="68">
        <f t="shared" si="52"/>
        <v>340</v>
      </c>
      <c r="L106" s="68">
        <f t="shared" si="52"/>
        <v>340</v>
      </c>
      <c r="M106" s="68">
        <f t="shared" si="52"/>
        <v>0</v>
      </c>
      <c r="N106" s="68">
        <f t="shared" si="52"/>
        <v>0</v>
      </c>
      <c r="O106" s="68">
        <f t="shared" si="52"/>
        <v>340</v>
      </c>
      <c r="P106" s="68">
        <f t="shared" si="52"/>
        <v>340</v>
      </c>
      <c r="Q106" s="68">
        <f t="shared" si="52"/>
        <v>0</v>
      </c>
      <c r="R106" s="68">
        <f t="shared" si="52"/>
        <v>0</v>
      </c>
    </row>
    <row r="107" spans="1:18" ht="37.5">
      <c r="A107" s="70" t="s">
        <v>92</v>
      </c>
      <c r="B107" s="74" t="s">
        <v>333</v>
      </c>
      <c r="C107" s="74" t="s">
        <v>132</v>
      </c>
      <c r="D107" s="74" t="s">
        <v>119</v>
      </c>
      <c r="E107" s="74" t="s">
        <v>685</v>
      </c>
      <c r="F107" s="74" t="s">
        <v>176</v>
      </c>
      <c r="G107" s="68">
        <f>H107+I107+J107</f>
        <v>340</v>
      </c>
      <c r="H107" s="68">
        <v>340</v>
      </c>
      <c r="I107" s="68"/>
      <c r="J107" s="68"/>
      <c r="K107" s="68">
        <f>L107+M107+N107</f>
        <v>340</v>
      </c>
      <c r="L107" s="68">
        <v>340</v>
      </c>
      <c r="M107" s="68"/>
      <c r="N107" s="68"/>
      <c r="O107" s="68">
        <f>+R107+Q107+P107</f>
        <v>340</v>
      </c>
      <c r="P107" s="90">
        <v>340</v>
      </c>
      <c r="Q107" s="88"/>
      <c r="R107" s="88"/>
    </row>
    <row r="108" spans="1:18" ht="45.75" customHeight="1">
      <c r="A108" s="143" t="s">
        <v>684</v>
      </c>
      <c r="B108" s="74" t="s">
        <v>333</v>
      </c>
      <c r="C108" s="74" t="s">
        <v>132</v>
      </c>
      <c r="D108" s="74" t="s">
        <v>119</v>
      </c>
      <c r="E108" s="74" t="s">
        <v>682</v>
      </c>
      <c r="F108" s="74"/>
      <c r="G108" s="68">
        <f>G109</f>
        <v>360.8</v>
      </c>
      <c r="H108" s="68">
        <f aca="true" t="shared" si="53" ref="H108:R108">H109</f>
        <v>324.7</v>
      </c>
      <c r="I108" s="68">
        <f t="shared" si="53"/>
        <v>36.1</v>
      </c>
      <c r="J108" s="68">
        <f t="shared" si="53"/>
        <v>0</v>
      </c>
      <c r="K108" s="68">
        <f t="shared" si="53"/>
        <v>360.8</v>
      </c>
      <c r="L108" s="68">
        <f t="shared" si="53"/>
        <v>324.7</v>
      </c>
      <c r="M108" s="68">
        <f t="shared" si="53"/>
        <v>36.1</v>
      </c>
      <c r="N108" s="68">
        <f t="shared" si="53"/>
        <v>0</v>
      </c>
      <c r="O108" s="68">
        <f t="shared" si="53"/>
        <v>360.8</v>
      </c>
      <c r="P108" s="68">
        <f t="shared" si="53"/>
        <v>324.7</v>
      </c>
      <c r="Q108" s="68">
        <f t="shared" si="53"/>
        <v>36.1</v>
      </c>
      <c r="R108" s="68">
        <f t="shared" si="53"/>
        <v>0</v>
      </c>
    </row>
    <row r="109" spans="1:18" ht="37.5">
      <c r="A109" s="70" t="s">
        <v>92</v>
      </c>
      <c r="B109" s="74" t="s">
        <v>333</v>
      </c>
      <c r="C109" s="74" t="s">
        <v>132</v>
      </c>
      <c r="D109" s="74" t="s">
        <v>119</v>
      </c>
      <c r="E109" s="74" t="s">
        <v>682</v>
      </c>
      <c r="F109" s="74" t="s">
        <v>176</v>
      </c>
      <c r="G109" s="68">
        <f>H109+I109+J109</f>
        <v>360.8</v>
      </c>
      <c r="H109" s="68">
        <v>324.7</v>
      </c>
      <c r="I109" s="68">
        <v>36.1</v>
      </c>
      <c r="J109" s="68"/>
      <c r="K109" s="68">
        <f>L109+M109+N109</f>
        <v>360.8</v>
      </c>
      <c r="L109" s="68">
        <v>324.7</v>
      </c>
      <c r="M109" s="68">
        <v>36.1</v>
      </c>
      <c r="N109" s="68"/>
      <c r="O109" s="68">
        <f>P109+Q109+R109</f>
        <v>360.8</v>
      </c>
      <c r="P109" s="68">
        <v>324.7</v>
      </c>
      <c r="Q109" s="68">
        <v>36.1</v>
      </c>
      <c r="R109" s="68"/>
    </row>
    <row r="110" spans="1:18" ht="50.25" customHeight="1">
      <c r="A110" s="70" t="s">
        <v>495</v>
      </c>
      <c r="B110" s="74" t="s">
        <v>333</v>
      </c>
      <c r="C110" s="74" t="s">
        <v>132</v>
      </c>
      <c r="D110" s="74" t="s">
        <v>119</v>
      </c>
      <c r="E110" s="74" t="s">
        <v>505</v>
      </c>
      <c r="F110" s="74"/>
      <c r="G110" s="68">
        <f>G111</f>
        <v>1414.9</v>
      </c>
      <c r="H110" s="68">
        <f aca="true" t="shared" si="54" ref="H110:R110">H111</f>
        <v>1372.5</v>
      </c>
      <c r="I110" s="68">
        <f t="shared" si="54"/>
        <v>42.4</v>
      </c>
      <c r="J110" s="68">
        <f t="shared" si="54"/>
        <v>0</v>
      </c>
      <c r="K110" s="68">
        <f t="shared" si="54"/>
        <v>1414.9</v>
      </c>
      <c r="L110" s="68">
        <f t="shared" si="54"/>
        <v>1372.5</v>
      </c>
      <c r="M110" s="68">
        <f t="shared" si="54"/>
        <v>42.4</v>
      </c>
      <c r="N110" s="68">
        <f t="shared" si="54"/>
        <v>0</v>
      </c>
      <c r="O110" s="68">
        <f t="shared" si="54"/>
        <v>1414.9</v>
      </c>
      <c r="P110" s="68">
        <f t="shared" si="54"/>
        <v>1372.5</v>
      </c>
      <c r="Q110" s="68">
        <f t="shared" si="54"/>
        <v>42.4</v>
      </c>
      <c r="R110" s="68">
        <f t="shared" si="54"/>
        <v>0</v>
      </c>
    </row>
    <row r="111" spans="1:18" ht="37.5">
      <c r="A111" s="70" t="s">
        <v>92</v>
      </c>
      <c r="B111" s="74" t="s">
        <v>333</v>
      </c>
      <c r="C111" s="74" t="s">
        <v>132</v>
      </c>
      <c r="D111" s="74" t="s">
        <v>119</v>
      </c>
      <c r="E111" s="74" t="s">
        <v>506</v>
      </c>
      <c r="F111" s="74" t="s">
        <v>176</v>
      </c>
      <c r="G111" s="68">
        <f>H111+I111+J111</f>
        <v>1414.9</v>
      </c>
      <c r="H111" s="68">
        <v>1372.5</v>
      </c>
      <c r="I111" s="68">
        <v>42.4</v>
      </c>
      <c r="J111" s="68"/>
      <c r="K111" s="68">
        <f>L111+M111+N111</f>
        <v>1414.9</v>
      </c>
      <c r="L111" s="91">
        <v>1372.5</v>
      </c>
      <c r="M111" s="68">
        <v>42.4</v>
      </c>
      <c r="N111" s="68"/>
      <c r="O111" s="68">
        <f>P111+Q111+R111</f>
        <v>1414.9</v>
      </c>
      <c r="P111" s="87">
        <v>1372.5</v>
      </c>
      <c r="Q111" s="87">
        <v>42.4</v>
      </c>
      <c r="R111" s="92"/>
    </row>
    <row r="112" spans="1:18" ht="37.5">
      <c r="A112" s="70" t="s">
        <v>409</v>
      </c>
      <c r="B112" s="74" t="s">
        <v>333</v>
      </c>
      <c r="C112" s="74" t="s">
        <v>132</v>
      </c>
      <c r="D112" s="74" t="s">
        <v>119</v>
      </c>
      <c r="E112" s="74" t="s">
        <v>270</v>
      </c>
      <c r="F112" s="74"/>
      <c r="G112" s="68">
        <f>G113</f>
        <v>6631.4</v>
      </c>
      <c r="H112" s="68">
        <f aca="true" t="shared" si="55" ref="H112:R112">H113</f>
        <v>2869.9</v>
      </c>
      <c r="I112" s="68">
        <f t="shared" si="55"/>
        <v>3761.5</v>
      </c>
      <c r="J112" s="68">
        <f t="shared" si="55"/>
        <v>0</v>
      </c>
      <c r="K112" s="68">
        <f t="shared" si="55"/>
        <v>4009.6</v>
      </c>
      <c r="L112" s="68">
        <f t="shared" si="55"/>
        <v>0</v>
      </c>
      <c r="M112" s="68">
        <f t="shared" si="55"/>
        <v>4009.6</v>
      </c>
      <c r="N112" s="68">
        <f t="shared" si="55"/>
        <v>0</v>
      </c>
      <c r="O112" s="68">
        <f t="shared" si="55"/>
        <v>4053</v>
      </c>
      <c r="P112" s="68">
        <f t="shared" si="55"/>
        <v>0</v>
      </c>
      <c r="Q112" s="68">
        <f t="shared" si="55"/>
        <v>4053</v>
      </c>
      <c r="R112" s="68">
        <f t="shared" si="55"/>
        <v>0</v>
      </c>
    </row>
    <row r="113" spans="1:18" ht="37.5">
      <c r="A113" s="70" t="s">
        <v>370</v>
      </c>
      <c r="B113" s="74" t="s">
        <v>333</v>
      </c>
      <c r="C113" s="74" t="s">
        <v>132</v>
      </c>
      <c r="D113" s="74" t="s">
        <v>119</v>
      </c>
      <c r="E113" s="74" t="s">
        <v>271</v>
      </c>
      <c r="F113" s="74"/>
      <c r="G113" s="68">
        <f>G114+G116+G118</f>
        <v>6631.4</v>
      </c>
      <c r="H113" s="68">
        <f>H114+H116+H118</f>
        <v>2869.9</v>
      </c>
      <c r="I113" s="68">
        <f>I114+I116+I118</f>
        <v>3761.5</v>
      </c>
      <c r="J113" s="68">
        <f>J114+J116+J118</f>
        <v>0</v>
      </c>
      <c r="K113" s="68">
        <f aca="true" t="shared" si="56" ref="K113:R113">K114+K116</f>
        <v>4009.6</v>
      </c>
      <c r="L113" s="68">
        <f t="shared" si="56"/>
        <v>0</v>
      </c>
      <c r="M113" s="68">
        <f t="shared" si="56"/>
        <v>4009.6</v>
      </c>
      <c r="N113" s="68">
        <f t="shared" si="56"/>
        <v>0</v>
      </c>
      <c r="O113" s="68">
        <f t="shared" si="56"/>
        <v>4053</v>
      </c>
      <c r="P113" s="68">
        <f t="shared" si="56"/>
        <v>0</v>
      </c>
      <c r="Q113" s="68">
        <f t="shared" si="56"/>
        <v>4053</v>
      </c>
      <c r="R113" s="68">
        <f t="shared" si="56"/>
        <v>0</v>
      </c>
    </row>
    <row r="114" spans="1:18" ht="18.75">
      <c r="A114" s="70" t="s">
        <v>369</v>
      </c>
      <c r="B114" s="74" t="s">
        <v>333</v>
      </c>
      <c r="C114" s="74" t="s">
        <v>132</v>
      </c>
      <c r="D114" s="74" t="s">
        <v>119</v>
      </c>
      <c r="E114" s="74" t="s">
        <v>368</v>
      </c>
      <c r="F114" s="74"/>
      <c r="G114" s="68">
        <f>G115</f>
        <v>2672.7</v>
      </c>
      <c r="H114" s="68">
        <f aca="true" t="shared" si="57" ref="H114:R114">H115</f>
        <v>0</v>
      </c>
      <c r="I114" s="68">
        <f t="shared" si="57"/>
        <v>2672.7</v>
      </c>
      <c r="J114" s="68">
        <f t="shared" si="57"/>
        <v>0</v>
      </c>
      <c r="K114" s="68">
        <f t="shared" si="57"/>
        <v>3009.6</v>
      </c>
      <c r="L114" s="68">
        <f t="shared" si="57"/>
        <v>0</v>
      </c>
      <c r="M114" s="68">
        <f t="shared" si="57"/>
        <v>3009.6</v>
      </c>
      <c r="N114" s="68">
        <f t="shared" si="57"/>
        <v>0</v>
      </c>
      <c r="O114" s="68">
        <f t="shared" si="57"/>
        <v>3053</v>
      </c>
      <c r="P114" s="68">
        <f t="shared" si="57"/>
        <v>0</v>
      </c>
      <c r="Q114" s="68">
        <f t="shared" si="57"/>
        <v>3053</v>
      </c>
      <c r="R114" s="68">
        <f t="shared" si="57"/>
        <v>0</v>
      </c>
    </row>
    <row r="115" spans="1:18" ht="18.75">
      <c r="A115" s="70" t="s">
        <v>188</v>
      </c>
      <c r="B115" s="74" t="s">
        <v>333</v>
      </c>
      <c r="C115" s="74" t="s">
        <v>132</v>
      </c>
      <c r="D115" s="74" t="s">
        <v>119</v>
      </c>
      <c r="E115" s="74" t="s">
        <v>368</v>
      </c>
      <c r="F115" s="74" t="s">
        <v>187</v>
      </c>
      <c r="G115" s="68">
        <f>H115+I115+J115</f>
        <v>2672.7</v>
      </c>
      <c r="H115" s="68"/>
      <c r="I115" s="68">
        <v>2672.7</v>
      </c>
      <c r="J115" s="68"/>
      <c r="K115" s="68">
        <f>L115+M115+N115</f>
        <v>3009.6</v>
      </c>
      <c r="L115" s="68"/>
      <c r="M115" s="68">
        <v>3009.6</v>
      </c>
      <c r="N115" s="68"/>
      <c r="O115" s="68">
        <f>P115+Q115+R115</f>
        <v>3053</v>
      </c>
      <c r="P115" s="76"/>
      <c r="Q115" s="68">
        <v>3053</v>
      </c>
      <c r="R115" s="76"/>
    </row>
    <row r="116" spans="1:18" ht="62.25" customHeight="1">
      <c r="A116" s="70" t="s">
        <v>446</v>
      </c>
      <c r="B116" s="74" t="s">
        <v>333</v>
      </c>
      <c r="C116" s="74" t="s">
        <v>132</v>
      </c>
      <c r="D116" s="74" t="s">
        <v>119</v>
      </c>
      <c r="E116" s="74" t="s">
        <v>454</v>
      </c>
      <c r="F116" s="74"/>
      <c r="G116" s="68">
        <f>G117</f>
        <v>1000</v>
      </c>
      <c r="H116" s="68">
        <f aca="true" t="shared" si="58" ref="H116:R116">H117</f>
        <v>0</v>
      </c>
      <c r="I116" s="68">
        <f t="shared" si="58"/>
        <v>1000</v>
      </c>
      <c r="J116" s="68">
        <f t="shared" si="58"/>
        <v>0</v>
      </c>
      <c r="K116" s="68">
        <f t="shared" si="58"/>
        <v>1000</v>
      </c>
      <c r="L116" s="68">
        <f t="shared" si="58"/>
        <v>0</v>
      </c>
      <c r="M116" s="68">
        <f t="shared" si="58"/>
        <v>1000</v>
      </c>
      <c r="N116" s="68">
        <f t="shared" si="58"/>
        <v>0</v>
      </c>
      <c r="O116" s="68">
        <f t="shared" si="58"/>
        <v>1000</v>
      </c>
      <c r="P116" s="68">
        <f t="shared" si="58"/>
        <v>0</v>
      </c>
      <c r="Q116" s="68">
        <f t="shared" si="58"/>
        <v>1000</v>
      </c>
      <c r="R116" s="68">
        <f t="shared" si="58"/>
        <v>0</v>
      </c>
    </row>
    <row r="117" spans="1:18" ht="18.75">
      <c r="A117" s="70" t="s">
        <v>188</v>
      </c>
      <c r="B117" s="74" t="s">
        <v>333</v>
      </c>
      <c r="C117" s="74" t="s">
        <v>132</v>
      </c>
      <c r="D117" s="74" t="s">
        <v>119</v>
      </c>
      <c r="E117" s="74" t="s">
        <v>454</v>
      </c>
      <c r="F117" s="74" t="s">
        <v>187</v>
      </c>
      <c r="G117" s="68">
        <f>H117+I117+J117</f>
        <v>1000</v>
      </c>
      <c r="H117" s="68"/>
      <c r="I117" s="68">
        <v>1000</v>
      </c>
      <c r="J117" s="68"/>
      <c r="K117" s="68">
        <f>L117+M117+N117</f>
        <v>1000</v>
      </c>
      <c r="L117" s="68"/>
      <c r="M117" s="68">
        <v>1000</v>
      </c>
      <c r="N117" s="68"/>
      <c r="O117" s="68">
        <f>P117+Q117+R117</f>
        <v>1000</v>
      </c>
      <c r="P117" s="76"/>
      <c r="Q117" s="68">
        <v>1000</v>
      </c>
      <c r="R117" s="76"/>
    </row>
    <row r="118" spans="1:18" ht="18.75">
      <c r="A118" s="143" t="s">
        <v>678</v>
      </c>
      <c r="B118" s="74" t="s">
        <v>333</v>
      </c>
      <c r="C118" s="74" t="s">
        <v>132</v>
      </c>
      <c r="D118" s="74" t="s">
        <v>119</v>
      </c>
      <c r="E118" s="74" t="s">
        <v>681</v>
      </c>
      <c r="F118" s="74"/>
      <c r="G118" s="68">
        <f>G119</f>
        <v>2958.7000000000003</v>
      </c>
      <c r="H118" s="68">
        <f>H119</f>
        <v>2869.9</v>
      </c>
      <c r="I118" s="68">
        <f>I119</f>
        <v>88.8</v>
      </c>
      <c r="J118" s="68">
        <f>J119</f>
        <v>0</v>
      </c>
      <c r="K118" s="68"/>
      <c r="L118" s="68"/>
      <c r="M118" s="68"/>
      <c r="N118" s="68"/>
      <c r="O118" s="68"/>
      <c r="P118" s="76"/>
      <c r="Q118" s="68"/>
      <c r="R118" s="76"/>
    </row>
    <row r="119" spans="1:18" ht="18.75">
      <c r="A119" s="70" t="s">
        <v>188</v>
      </c>
      <c r="B119" s="74" t="s">
        <v>333</v>
      </c>
      <c r="C119" s="74" t="s">
        <v>132</v>
      </c>
      <c r="D119" s="74" t="s">
        <v>119</v>
      </c>
      <c r="E119" s="74" t="s">
        <v>681</v>
      </c>
      <c r="F119" s="74" t="s">
        <v>187</v>
      </c>
      <c r="G119" s="68">
        <f>H119+I119+J119</f>
        <v>2958.7000000000003</v>
      </c>
      <c r="H119" s="68">
        <v>2869.9</v>
      </c>
      <c r="I119" s="68">
        <v>88.8</v>
      </c>
      <c r="J119" s="68"/>
      <c r="K119" s="68"/>
      <c r="L119" s="68"/>
      <c r="M119" s="68"/>
      <c r="N119" s="68"/>
      <c r="O119" s="68"/>
      <c r="P119" s="76"/>
      <c r="Q119" s="68"/>
      <c r="R119" s="76"/>
    </row>
    <row r="120" spans="1:18" ht="18.75">
      <c r="A120" s="70" t="s">
        <v>160</v>
      </c>
      <c r="B120" s="74" t="s">
        <v>333</v>
      </c>
      <c r="C120" s="74" t="s">
        <v>132</v>
      </c>
      <c r="D120" s="74" t="s">
        <v>120</v>
      </c>
      <c r="E120" s="74"/>
      <c r="F120" s="74"/>
      <c r="G120" s="68">
        <f>G121+G129</f>
        <v>1270.3000000000002</v>
      </c>
      <c r="H120" s="68">
        <f aca="true" t="shared" si="59" ref="H120:R120">H121+H129</f>
        <v>0</v>
      </c>
      <c r="I120" s="68">
        <f t="shared" si="59"/>
        <v>1270.3000000000002</v>
      </c>
      <c r="J120" s="68">
        <f t="shared" si="59"/>
        <v>0</v>
      </c>
      <c r="K120" s="68">
        <f t="shared" si="59"/>
        <v>1294.2</v>
      </c>
      <c r="L120" s="68">
        <f t="shared" si="59"/>
        <v>0</v>
      </c>
      <c r="M120" s="68">
        <f t="shared" si="59"/>
        <v>1294.2</v>
      </c>
      <c r="N120" s="68">
        <f t="shared" si="59"/>
        <v>0</v>
      </c>
      <c r="O120" s="68">
        <f t="shared" si="59"/>
        <v>1306.2</v>
      </c>
      <c r="P120" s="68">
        <f t="shared" si="59"/>
        <v>0</v>
      </c>
      <c r="Q120" s="68">
        <f t="shared" si="59"/>
        <v>1306.2</v>
      </c>
      <c r="R120" s="68">
        <f t="shared" si="59"/>
        <v>0</v>
      </c>
    </row>
    <row r="121" spans="1:18" ht="42" customHeight="1">
      <c r="A121" s="70" t="s">
        <v>604</v>
      </c>
      <c r="B121" s="74" t="s">
        <v>333</v>
      </c>
      <c r="C121" s="74" t="s">
        <v>132</v>
      </c>
      <c r="D121" s="74" t="s">
        <v>120</v>
      </c>
      <c r="E121" s="74" t="s">
        <v>260</v>
      </c>
      <c r="F121" s="74"/>
      <c r="G121" s="68">
        <f>G122</f>
        <v>1250.3000000000002</v>
      </c>
      <c r="H121" s="68">
        <f aca="true" t="shared" si="60" ref="H121:R122">H122</f>
        <v>0</v>
      </c>
      <c r="I121" s="68">
        <f t="shared" si="60"/>
        <v>1250.3000000000002</v>
      </c>
      <c r="J121" s="68">
        <f t="shared" si="60"/>
        <v>0</v>
      </c>
      <c r="K121" s="68">
        <f t="shared" si="60"/>
        <v>1274.2</v>
      </c>
      <c r="L121" s="68">
        <f t="shared" si="60"/>
        <v>0</v>
      </c>
      <c r="M121" s="68">
        <f t="shared" si="60"/>
        <v>1274.2</v>
      </c>
      <c r="N121" s="68">
        <f t="shared" si="60"/>
        <v>0</v>
      </c>
      <c r="O121" s="68">
        <f t="shared" si="60"/>
        <v>1286.2</v>
      </c>
      <c r="P121" s="68">
        <f t="shared" si="60"/>
        <v>0</v>
      </c>
      <c r="Q121" s="68">
        <f t="shared" si="60"/>
        <v>1286.2</v>
      </c>
      <c r="R121" s="68">
        <f t="shared" si="60"/>
        <v>0</v>
      </c>
    </row>
    <row r="122" spans="1:18" ht="37.5">
      <c r="A122" s="70" t="s">
        <v>221</v>
      </c>
      <c r="B122" s="74" t="s">
        <v>333</v>
      </c>
      <c r="C122" s="74" t="s">
        <v>132</v>
      </c>
      <c r="D122" s="74" t="s">
        <v>120</v>
      </c>
      <c r="E122" s="74" t="s">
        <v>365</v>
      </c>
      <c r="F122" s="74"/>
      <c r="G122" s="68">
        <f>G123</f>
        <v>1250.3000000000002</v>
      </c>
      <c r="H122" s="68">
        <f t="shared" si="60"/>
        <v>0</v>
      </c>
      <c r="I122" s="68">
        <f t="shared" si="60"/>
        <v>1250.3000000000002</v>
      </c>
      <c r="J122" s="68">
        <f t="shared" si="60"/>
        <v>0</v>
      </c>
      <c r="K122" s="68">
        <f t="shared" si="60"/>
        <v>1274.2</v>
      </c>
      <c r="L122" s="68">
        <f t="shared" si="60"/>
        <v>0</v>
      </c>
      <c r="M122" s="68">
        <f t="shared" si="60"/>
        <v>1274.2</v>
      </c>
      <c r="N122" s="68">
        <f t="shared" si="60"/>
        <v>0</v>
      </c>
      <c r="O122" s="68">
        <f t="shared" si="60"/>
        <v>1286.2</v>
      </c>
      <c r="P122" s="68">
        <f t="shared" si="60"/>
        <v>0</v>
      </c>
      <c r="Q122" s="68">
        <f t="shared" si="60"/>
        <v>1286.2</v>
      </c>
      <c r="R122" s="68">
        <f t="shared" si="60"/>
        <v>0</v>
      </c>
    </row>
    <row r="123" spans="1:18" ht="42.75" customHeight="1">
      <c r="A123" s="70" t="s">
        <v>332</v>
      </c>
      <c r="B123" s="74" t="s">
        <v>333</v>
      </c>
      <c r="C123" s="74" t="s">
        <v>132</v>
      </c>
      <c r="D123" s="74" t="s">
        <v>120</v>
      </c>
      <c r="E123" s="74" t="s">
        <v>366</v>
      </c>
      <c r="F123" s="74"/>
      <c r="G123" s="68">
        <f>G124+G127</f>
        <v>1250.3000000000002</v>
      </c>
      <c r="H123" s="68">
        <f aca="true" t="shared" si="61" ref="H123:R123">H124+H127</f>
        <v>0</v>
      </c>
      <c r="I123" s="68">
        <f t="shared" si="61"/>
        <v>1250.3000000000002</v>
      </c>
      <c r="J123" s="68">
        <f t="shared" si="61"/>
        <v>0</v>
      </c>
      <c r="K123" s="68">
        <f t="shared" si="61"/>
        <v>1274.2</v>
      </c>
      <c r="L123" s="68">
        <f t="shared" si="61"/>
        <v>0</v>
      </c>
      <c r="M123" s="68">
        <f t="shared" si="61"/>
        <v>1274.2</v>
      </c>
      <c r="N123" s="68">
        <f t="shared" si="61"/>
        <v>0</v>
      </c>
      <c r="O123" s="68">
        <f t="shared" si="61"/>
        <v>1286.2</v>
      </c>
      <c r="P123" s="68">
        <f t="shared" si="61"/>
        <v>0</v>
      </c>
      <c r="Q123" s="68">
        <f t="shared" si="61"/>
        <v>1286.2</v>
      </c>
      <c r="R123" s="68">
        <f t="shared" si="61"/>
        <v>0</v>
      </c>
    </row>
    <row r="124" spans="1:18" ht="24.75" customHeight="1">
      <c r="A124" s="70" t="s">
        <v>186</v>
      </c>
      <c r="B124" s="74" t="s">
        <v>333</v>
      </c>
      <c r="C124" s="74" t="s">
        <v>132</v>
      </c>
      <c r="D124" s="74" t="s">
        <v>120</v>
      </c>
      <c r="E124" s="74" t="s">
        <v>367</v>
      </c>
      <c r="F124" s="74"/>
      <c r="G124" s="68">
        <f>G125+G126</f>
        <v>929.4000000000001</v>
      </c>
      <c r="H124" s="68">
        <f aca="true" t="shared" si="62" ref="H124:R124">H125+H126</f>
        <v>0</v>
      </c>
      <c r="I124" s="68">
        <f t="shared" si="62"/>
        <v>929.4000000000001</v>
      </c>
      <c r="J124" s="68">
        <f t="shared" si="62"/>
        <v>0</v>
      </c>
      <c r="K124" s="68">
        <f t="shared" si="62"/>
        <v>953.3000000000001</v>
      </c>
      <c r="L124" s="68">
        <f t="shared" si="62"/>
        <v>0</v>
      </c>
      <c r="M124" s="68">
        <f t="shared" si="62"/>
        <v>953.3000000000001</v>
      </c>
      <c r="N124" s="68">
        <f t="shared" si="62"/>
        <v>0</v>
      </c>
      <c r="O124" s="68">
        <f t="shared" si="62"/>
        <v>965.3000000000001</v>
      </c>
      <c r="P124" s="68">
        <f t="shared" si="62"/>
        <v>0</v>
      </c>
      <c r="Q124" s="68">
        <f t="shared" si="62"/>
        <v>965.3000000000001</v>
      </c>
      <c r="R124" s="68">
        <f t="shared" si="62"/>
        <v>0</v>
      </c>
    </row>
    <row r="125" spans="1:18" ht="22.5" customHeight="1">
      <c r="A125" s="70" t="s">
        <v>172</v>
      </c>
      <c r="B125" s="74" t="s">
        <v>333</v>
      </c>
      <c r="C125" s="74" t="s">
        <v>132</v>
      </c>
      <c r="D125" s="74" t="s">
        <v>120</v>
      </c>
      <c r="E125" s="74" t="s">
        <v>367</v>
      </c>
      <c r="F125" s="74" t="s">
        <v>173</v>
      </c>
      <c r="G125" s="68">
        <f>H125+I125+J125</f>
        <v>853.7</v>
      </c>
      <c r="H125" s="68"/>
      <c r="I125" s="68">
        <v>853.7</v>
      </c>
      <c r="J125" s="68"/>
      <c r="K125" s="68">
        <f>L125+M125+N125</f>
        <v>877.6</v>
      </c>
      <c r="L125" s="68"/>
      <c r="M125" s="68">
        <v>877.6</v>
      </c>
      <c r="N125" s="68"/>
      <c r="O125" s="68">
        <f>P125+Q125+R125</f>
        <v>889.6</v>
      </c>
      <c r="P125" s="76"/>
      <c r="Q125" s="68">
        <v>889.6</v>
      </c>
      <c r="R125" s="76"/>
    </row>
    <row r="126" spans="1:18" ht="37.5">
      <c r="A126" s="70" t="s">
        <v>92</v>
      </c>
      <c r="B126" s="74" t="s">
        <v>333</v>
      </c>
      <c r="C126" s="74" t="s">
        <v>132</v>
      </c>
      <c r="D126" s="74" t="s">
        <v>120</v>
      </c>
      <c r="E126" s="74" t="s">
        <v>367</v>
      </c>
      <c r="F126" s="74" t="s">
        <v>176</v>
      </c>
      <c r="G126" s="68">
        <f>H126+I126+J126</f>
        <v>75.7</v>
      </c>
      <c r="H126" s="68"/>
      <c r="I126" s="68">
        <v>75.7</v>
      </c>
      <c r="J126" s="68"/>
      <c r="K126" s="68">
        <f>L126+M126+N126</f>
        <v>75.7</v>
      </c>
      <c r="L126" s="68"/>
      <c r="M126" s="68">
        <v>75.7</v>
      </c>
      <c r="N126" s="68"/>
      <c r="O126" s="68">
        <f>P126+Q126+R126</f>
        <v>75.7</v>
      </c>
      <c r="P126" s="76"/>
      <c r="Q126" s="68">
        <v>75.7</v>
      </c>
      <c r="R126" s="76"/>
    </row>
    <row r="127" spans="1:18" ht="63" customHeight="1">
      <c r="A127" s="70" t="s">
        <v>446</v>
      </c>
      <c r="B127" s="74" t="s">
        <v>333</v>
      </c>
      <c r="C127" s="74" t="s">
        <v>132</v>
      </c>
      <c r="D127" s="74" t="s">
        <v>120</v>
      </c>
      <c r="E127" s="74" t="s">
        <v>458</v>
      </c>
      <c r="F127" s="74"/>
      <c r="G127" s="68">
        <f>G128</f>
        <v>320.9</v>
      </c>
      <c r="H127" s="68">
        <f aca="true" t="shared" si="63" ref="H127:R127">H128</f>
        <v>0</v>
      </c>
      <c r="I127" s="68">
        <f t="shared" si="63"/>
        <v>320.9</v>
      </c>
      <c r="J127" s="68">
        <f t="shared" si="63"/>
        <v>0</v>
      </c>
      <c r="K127" s="68">
        <f t="shared" si="63"/>
        <v>320.9</v>
      </c>
      <c r="L127" s="68">
        <f t="shared" si="63"/>
        <v>0</v>
      </c>
      <c r="M127" s="68">
        <f t="shared" si="63"/>
        <v>320.9</v>
      </c>
      <c r="N127" s="68">
        <f t="shared" si="63"/>
        <v>0</v>
      </c>
      <c r="O127" s="68">
        <f t="shared" si="63"/>
        <v>320.9</v>
      </c>
      <c r="P127" s="68">
        <f t="shared" si="63"/>
        <v>0</v>
      </c>
      <c r="Q127" s="68">
        <f t="shared" si="63"/>
        <v>320.9</v>
      </c>
      <c r="R127" s="68">
        <f t="shared" si="63"/>
        <v>0</v>
      </c>
    </row>
    <row r="128" spans="1:18" ht="25.5" customHeight="1">
      <c r="A128" s="70" t="s">
        <v>172</v>
      </c>
      <c r="B128" s="74" t="s">
        <v>333</v>
      </c>
      <c r="C128" s="74" t="s">
        <v>132</v>
      </c>
      <c r="D128" s="74" t="s">
        <v>120</v>
      </c>
      <c r="E128" s="74" t="s">
        <v>458</v>
      </c>
      <c r="F128" s="74" t="s">
        <v>173</v>
      </c>
      <c r="G128" s="68">
        <f>H128+I128+J128</f>
        <v>320.9</v>
      </c>
      <c r="H128" s="68"/>
      <c r="I128" s="68">
        <v>320.9</v>
      </c>
      <c r="J128" s="68"/>
      <c r="K128" s="68">
        <f>L128+M128+N128</f>
        <v>320.9</v>
      </c>
      <c r="L128" s="68"/>
      <c r="M128" s="68">
        <v>320.9</v>
      </c>
      <c r="N128" s="68"/>
      <c r="O128" s="68">
        <f>P128+Q128+R128</f>
        <v>320.9</v>
      </c>
      <c r="P128" s="76"/>
      <c r="Q128" s="68">
        <v>320.9</v>
      </c>
      <c r="R128" s="76"/>
    </row>
    <row r="129" spans="1:18" ht="56.25">
      <c r="A129" s="70" t="s">
        <v>527</v>
      </c>
      <c r="B129" s="74" t="s">
        <v>333</v>
      </c>
      <c r="C129" s="74" t="s">
        <v>132</v>
      </c>
      <c r="D129" s="74" t="s">
        <v>120</v>
      </c>
      <c r="E129" s="74" t="s">
        <v>243</v>
      </c>
      <c r="F129" s="74"/>
      <c r="G129" s="68">
        <f aca="true" t="shared" si="64" ref="G129:R129">G134+G130</f>
        <v>20</v>
      </c>
      <c r="H129" s="68">
        <f t="shared" si="64"/>
        <v>0</v>
      </c>
      <c r="I129" s="68">
        <f t="shared" si="64"/>
        <v>20</v>
      </c>
      <c r="J129" s="68">
        <f t="shared" si="64"/>
        <v>0</v>
      </c>
      <c r="K129" s="68">
        <f t="shared" si="64"/>
        <v>20</v>
      </c>
      <c r="L129" s="68">
        <f t="shared" si="64"/>
        <v>0</v>
      </c>
      <c r="M129" s="68">
        <f t="shared" si="64"/>
        <v>20</v>
      </c>
      <c r="N129" s="68">
        <f t="shared" si="64"/>
        <v>0</v>
      </c>
      <c r="O129" s="68">
        <f t="shared" si="64"/>
        <v>20</v>
      </c>
      <c r="P129" s="68">
        <f t="shared" si="64"/>
        <v>0</v>
      </c>
      <c r="Q129" s="68">
        <f t="shared" si="64"/>
        <v>20</v>
      </c>
      <c r="R129" s="68">
        <f t="shared" si="64"/>
        <v>0</v>
      </c>
    </row>
    <row r="130" spans="1:18" ht="21.75" customHeight="1">
      <c r="A130" s="70" t="s">
        <v>193</v>
      </c>
      <c r="B130" s="74" t="s">
        <v>333</v>
      </c>
      <c r="C130" s="74" t="s">
        <v>132</v>
      </c>
      <c r="D130" s="74" t="s">
        <v>120</v>
      </c>
      <c r="E130" s="83" t="s">
        <v>61</v>
      </c>
      <c r="F130" s="74"/>
      <c r="G130" s="68">
        <f>G131</f>
        <v>13</v>
      </c>
      <c r="H130" s="68">
        <f aca="true" t="shared" si="65" ref="H130:R132">H131</f>
        <v>0</v>
      </c>
      <c r="I130" s="68">
        <f t="shared" si="65"/>
        <v>13</v>
      </c>
      <c r="J130" s="68">
        <f t="shared" si="65"/>
        <v>0</v>
      </c>
      <c r="K130" s="68">
        <f t="shared" si="65"/>
        <v>13</v>
      </c>
      <c r="L130" s="68">
        <f t="shared" si="65"/>
        <v>0</v>
      </c>
      <c r="M130" s="68">
        <f t="shared" si="65"/>
        <v>13</v>
      </c>
      <c r="N130" s="68">
        <f t="shared" si="65"/>
        <v>0</v>
      </c>
      <c r="O130" s="68">
        <f t="shared" si="65"/>
        <v>13</v>
      </c>
      <c r="P130" s="68">
        <f t="shared" si="65"/>
        <v>0</v>
      </c>
      <c r="Q130" s="68">
        <f t="shared" si="65"/>
        <v>13</v>
      </c>
      <c r="R130" s="68">
        <f t="shared" si="65"/>
        <v>0</v>
      </c>
    </row>
    <row r="131" spans="1:18" ht="40.5" customHeight="1">
      <c r="A131" s="70" t="s">
        <v>400</v>
      </c>
      <c r="B131" s="74" t="s">
        <v>333</v>
      </c>
      <c r="C131" s="74" t="s">
        <v>132</v>
      </c>
      <c r="D131" s="74" t="s">
        <v>120</v>
      </c>
      <c r="E131" s="83" t="s">
        <v>399</v>
      </c>
      <c r="F131" s="74"/>
      <c r="G131" s="68">
        <f>G132</f>
        <v>13</v>
      </c>
      <c r="H131" s="68">
        <f t="shared" si="65"/>
        <v>0</v>
      </c>
      <c r="I131" s="68">
        <f t="shared" si="65"/>
        <v>13</v>
      </c>
      <c r="J131" s="68">
        <f t="shared" si="65"/>
        <v>0</v>
      </c>
      <c r="K131" s="68">
        <f t="shared" si="65"/>
        <v>13</v>
      </c>
      <c r="L131" s="68">
        <f t="shared" si="65"/>
        <v>0</v>
      </c>
      <c r="M131" s="68">
        <f t="shared" si="65"/>
        <v>13</v>
      </c>
      <c r="N131" s="68">
        <f t="shared" si="65"/>
        <v>0</v>
      </c>
      <c r="O131" s="68">
        <f t="shared" si="65"/>
        <v>13</v>
      </c>
      <c r="P131" s="68">
        <f t="shared" si="65"/>
        <v>0</v>
      </c>
      <c r="Q131" s="68">
        <f t="shared" si="65"/>
        <v>13</v>
      </c>
      <c r="R131" s="68">
        <f t="shared" si="65"/>
        <v>0</v>
      </c>
    </row>
    <row r="132" spans="1:18" ht="23.25" customHeight="1">
      <c r="A132" s="125" t="s">
        <v>330</v>
      </c>
      <c r="B132" s="74" t="s">
        <v>333</v>
      </c>
      <c r="C132" s="74" t="s">
        <v>132</v>
      </c>
      <c r="D132" s="74" t="s">
        <v>120</v>
      </c>
      <c r="E132" s="74" t="s">
        <v>588</v>
      </c>
      <c r="F132" s="74"/>
      <c r="G132" s="68">
        <f>G133</f>
        <v>13</v>
      </c>
      <c r="H132" s="68">
        <f t="shared" si="65"/>
        <v>0</v>
      </c>
      <c r="I132" s="68">
        <f t="shared" si="65"/>
        <v>13</v>
      </c>
      <c r="J132" s="68">
        <f t="shared" si="65"/>
        <v>0</v>
      </c>
      <c r="K132" s="68">
        <f t="shared" si="65"/>
        <v>13</v>
      </c>
      <c r="L132" s="68">
        <f t="shared" si="65"/>
        <v>0</v>
      </c>
      <c r="M132" s="68">
        <f t="shared" si="65"/>
        <v>13</v>
      </c>
      <c r="N132" s="68">
        <f t="shared" si="65"/>
        <v>0</v>
      </c>
      <c r="O132" s="68">
        <f t="shared" si="65"/>
        <v>13</v>
      </c>
      <c r="P132" s="68">
        <f t="shared" si="65"/>
        <v>0</v>
      </c>
      <c r="Q132" s="68">
        <f t="shared" si="65"/>
        <v>13</v>
      </c>
      <c r="R132" s="68">
        <f t="shared" si="65"/>
        <v>0</v>
      </c>
    </row>
    <row r="133" spans="1:18" ht="37.5">
      <c r="A133" s="70" t="s">
        <v>92</v>
      </c>
      <c r="B133" s="74" t="s">
        <v>333</v>
      </c>
      <c r="C133" s="74" t="s">
        <v>132</v>
      </c>
      <c r="D133" s="74" t="s">
        <v>120</v>
      </c>
      <c r="E133" s="74" t="s">
        <v>588</v>
      </c>
      <c r="F133" s="74" t="s">
        <v>176</v>
      </c>
      <c r="G133" s="68">
        <f>H133+I133+J133</f>
        <v>13</v>
      </c>
      <c r="H133" s="68"/>
      <c r="I133" s="68">
        <v>13</v>
      </c>
      <c r="J133" s="68"/>
      <c r="K133" s="68">
        <f>L133+M133+N133</f>
        <v>13</v>
      </c>
      <c r="L133" s="68"/>
      <c r="M133" s="68">
        <v>13</v>
      </c>
      <c r="N133" s="68"/>
      <c r="O133" s="68">
        <f>P133+Q133+R133</f>
        <v>13</v>
      </c>
      <c r="P133" s="68"/>
      <c r="Q133" s="68">
        <v>13</v>
      </c>
      <c r="R133" s="68"/>
    </row>
    <row r="134" spans="1:18" ht="65.25" customHeight="1">
      <c r="A134" s="70" t="s">
        <v>357</v>
      </c>
      <c r="B134" s="74" t="s">
        <v>333</v>
      </c>
      <c r="C134" s="74" t="s">
        <v>132</v>
      </c>
      <c r="D134" s="74" t="s">
        <v>120</v>
      </c>
      <c r="E134" s="74" t="s">
        <v>65</v>
      </c>
      <c r="F134" s="74"/>
      <c r="G134" s="68">
        <f>G135</f>
        <v>7</v>
      </c>
      <c r="H134" s="68">
        <f aca="true" t="shared" si="66" ref="H134:Q136">H135</f>
        <v>0</v>
      </c>
      <c r="I134" s="68">
        <f t="shared" si="66"/>
        <v>7</v>
      </c>
      <c r="J134" s="68">
        <f t="shared" si="66"/>
        <v>0</v>
      </c>
      <c r="K134" s="68">
        <f t="shared" si="66"/>
        <v>7</v>
      </c>
      <c r="L134" s="68">
        <f t="shared" si="66"/>
        <v>0</v>
      </c>
      <c r="M134" s="68">
        <f t="shared" si="66"/>
        <v>7</v>
      </c>
      <c r="N134" s="68">
        <f t="shared" si="66"/>
        <v>0</v>
      </c>
      <c r="O134" s="68">
        <f t="shared" si="66"/>
        <v>7</v>
      </c>
      <c r="P134" s="68">
        <f t="shared" si="66"/>
        <v>0</v>
      </c>
      <c r="Q134" s="68">
        <f t="shared" si="66"/>
        <v>7</v>
      </c>
      <c r="R134" s="68">
        <f>R135</f>
        <v>0</v>
      </c>
    </row>
    <row r="135" spans="1:18" ht="56.25">
      <c r="A135" s="70" t="s">
        <v>318</v>
      </c>
      <c r="B135" s="74" t="s">
        <v>333</v>
      </c>
      <c r="C135" s="74" t="s">
        <v>132</v>
      </c>
      <c r="D135" s="74" t="s">
        <v>120</v>
      </c>
      <c r="E135" s="74" t="s">
        <v>526</v>
      </c>
      <c r="F135" s="74"/>
      <c r="G135" s="68">
        <f>G136</f>
        <v>7</v>
      </c>
      <c r="H135" s="68">
        <f t="shared" si="66"/>
        <v>0</v>
      </c>
      <c r="I135" s="68">
        <f t="shared" si="66"/>
        <v>7</v>
      </c>
      <c r="J135" s="68">
        <f t="shared" si="66"/>
        <v>0</v>
      </c>
      <c r="K135" s="68">
        <f t="shared" si="66"/>
        <v>7</v>
      </c>
      <c r="L135" s="68">
        <f t="shared" si="66"/>
        <v>0</v>
      </c>
      <c r="M135" s="68">
        <f t="shared" si="66"/>
        <v>7</v>
      </c>
      <c r="N135" s="68">
        <f t="shared" si="66"/>
        <v>0</v>
      </c>
      <c r="O135" s="68">
        <f t="shared" si="66"/>
        <v>7</v>
      </c>
      <c r="P135" s="68">
        <f t="shared" si="66"/>
        <v>0</v>
      </c>
      <c r="Q135" s="68">
        <f t="shared" si="66"/>
        <v>7</v>
      </c>
      <c r="R135" s="68">
        <f>R136</f>
        <v>0</v>
      </c>
    </row>
    <row r="136" spans="1:18" ht="37.5">
      <c r="A136" s="70" t="s">
        <v>103</v>
      </c>
      <c r="B136" s="74" t="s">
        <v>333</v>
      </c>
      <c r="C136" s="74" t="s">
        <v>132</v>
      </c>
      <c r="D136" s="74" t="s">
        <v>120</v>
      </c>
      <c r="E136" s="74" t="s">
        <v>525</v>
      </c>
      <c r="F136" s="74"/>
      <c r="G136" s="68">
        <f>G137</f>
        <v>7</v>
      </c>
      <c r="H136" s="68">
        <f t="shared" si="66"/>
        <v>0</v>
      </c>
      <c r="I136" s="68">
        <f t="shared" si="66"/>
        <v>7</v>
      </c>
      <c r="J136" s="68">
        <f t="shared" si="66"/>
        <v>0</v>
      </c>
      <c r="K136" s="68">
        <f t="shared" si="66"/>
        <v>7</v>
      </c>
      <c r="L136" s="68">
        <f t="shared" si="66"/>
        <v>0</v>
      </c>
      <c r="M136" s="68">
        <f t="shared" si="66"/>
        <v>7</v>
      </c>
      <c r="N136" s="68">
        <f t="shared" si="66"/>
        <v>0</v>
      </c>
      <c r="O136" s="68">
        <f t="shared" si="66"/>
        <v>7</v>
      </c>
      <c r="P136" s="68">
        <f t="shared" si="66"/>
        <v>0</v>
      </c>
      <c r="Q136" s="68">
        <f t="shared" si="66"/>
        <v>7</v>
      </c>
      <c r="R136" s="68">
        <f>R137</f>
        <v>0</v>
      </c>
    </row>
    <row r="137" spans="1:18" ht="37.5">
      <c r="A137" s="70" t="s">
        <v>92</v>
      </c>
      <c r="B137" s="74" t="s">
        <v>333</v>
      </c>
      <c r="C137" s="74" t="s">
        <v>132</v>
      </c>
      <c r="D137" s="74" t="s">
        <v>120</v>
      </c>
      <c r="E137" s="74" t="s">
        <v>525</v>
      </c>
      <c r="F137" s="74" t="s">
        <v>176</v>
      </c>
      <c r="G137" s="68">
        <f>H137+I137+J137</f>
        <v>7</v>
      </c>
      <c r="H137" s="68"/>
      <c r="I137" s="68">
        <v>7</v>
      </c>
      <c r="J137" s="68"/>
      <c r="K137" s="68">
        <f>L137+M137+N137</f>
        <v>7</v>
      </c>
      <c r="L137" s="68"/>
      <c r="M137" s="68">
        <v>7</v>
      </c>
      <c r="N137" s="68"/>
      <c r="O137" s="68">
        <f>P137+Q137+R137</f>
        <v>7</v>
      </c>
      <c r="P137" s="68"/>
      <c r="Q137" s="68">
        <v>7</v>
      </c>
      <c r="R137" s="68"/>
    </row>
    <row r="138" spans="1:18" ht="18.75">
      <c r="A138" s="70" t="s">
        <v>136</v>
      </c>
      <c r="B138" s="74" t="s">
        <v>333</v>
      </c>
      <c r="C138" s="74" t="s">
        <v>125</v>
      </c>
      <c r="D138" s="74" t="s">
        <v>395</v>
      </c>
      <c r="E138" s="74"/>
      <c r="F138" s="74"/>
      <c r="G138" s="68">
        <f>G139</f>
        <v>286.4</v>
      </c>
      <c r="H138" s="68">
        <f aca="true" t="shared" si="67" ref="H138:R138">H139</f>
        <v>0</v>
      </c>
      <c r="I138" s="68">
        <f t="shared" si="67"/>
        <v>286.4</v>
      </c>
      <c r="J138" s="68">
        <f t="shared" si="67"/>
        <v>0</v>
      </c>
      <c r="K138" s="68">
        <f t="shared" si="67"/>
        <v>286.4</v>
      </c>
      <c r="L138" s="68">
        <f t="shared" si="67"/>
        <v>0</v>
      </c>
      <c r="M138" s="68">
        <f t="shared" si="67"/>
        <v>286.4</v>
      </c>
      <c r="N138" s="68">
        <f t="shared" si="67"/>
        <v>0</v>
      </c>
      <c r="O138" s="68">
        <f t="shared" si="67"/>
        <v>286.4</v>
      </c>
      <c r="P138" s="68">
        <f t="shared" si="67"/>
        <v>0</v>
      </c>
      <c r="Q138" s="68">
        <f t="shared" si="67"/>
        <v>286.4</v>
      </c>
      <c r="R138" s="68">
        <f t="shared" si="67"/>
        <v>0</v>
      </c>
    </row>
    <row r="139" spans="1:18" ht="18.75">
      <c r="A139" s="70" t="s">
        <v>137</v>
      </c>
      <c r="B139" s="74" t="s">
        <v>333</v>
      </c>
      <c r="C139" s="74" t="s">
        <v>125</v>
      </c>
      <c r="D139" s="74" t="s">
        <v>122</v>
      </c>
      <c r="E139" s="74"/>
      <c r="F139" s="74"/>
      <c r="G139" s="68">
        <f>G143</f>
        <v>286.4</v>
      </c>
      <c r="H139" s="68">
        <f aca="true" t="shared" si="68" ref="H139:R139">H143</f>
        <v>0</v>
      </c>
      <c r="I139" s="68">
        <f t="shared" si="68"/>
        <v>286.4</v>
      </c>
      <c r="J139" s="68">
        <f t="shared" si="68"/>
        <v>0</v>
      </c>
      <c r="K139" s="68">
        <f t="shared" si="68"/>
        <v>286.4</v>
      </c>
      <c r="L139" s="68">
        <f t="shared" si="68"/>
        <v>0</v>
      </c>
      <c r="M139" s="68">
        <f t="shared" si="68"/>
        <v>286.4</v>
      </c>
      <c r="N139" s="68">
        <f t="shared" si="68"/>
        <v>0</v>
      </c>
      <c r="O139" s="68">
        <f t="shared" si="68"/>
        <v>286.4</v>
      </c>
      <c r="P139" s="68">
        <f t="shared" si="68"/>
        <v>0</v>
      </c>
      <c r="Q139" s="68">
        <f t="shared" si="68"/>
        <v>286.4</v>
      </c>
      <c r="R139" s="68">
        <f t="shared" si="68"/>
        <v>0</v>
      </c>
    </row>
    <row r="140" spans="1:18" ht="44.25" customHeight="1">
      <c r="A140" s="70" t="s">
        <v>513</v>
      </c>
      <c r="B140" s="74" t="s">
        <v>333</v>
      </c>
      <c r="C140" s="74" t="s">
        <v>125</v>
      </c>
      <c r="D140" s="74" t="s">
        <v>122</v>
      </c>
      <c r="E140" s="74" t="s">
        <v>9</v>
      </c>
      <c r="F140" s="74"/>
      <c r="G140" s="68">
        <f>G141</f>
        <v>286.4</v>
      </c>
      <c r="H140" s="68">
        <f aca="true" t="shared" si="69" ref="H140:R142">H141</f>
        <v>0</v>
      </c>
      <c r="I140" s="68">
        <f t="shared" si="69"/>
        <v>286.4</v>
      </c>
      <c r="J140" s="68">
        <f t="shared" si="69"/>
        <v>0</v>
      </c>
      <c r="K140" s="68">
        <f t="shared" si="69"/>
        <v>286.4</v>
      </c>
      <c r="L140" s="68">
        <f t="shared" si="69"/>
        <v>0</v>
      </c>
      <c r="M140" s="68">
        <f t="shared" si="69"/>
        <v>286.4</v>
      </c>
      <c r="N140" s="68">
        <f t="shared" si="69"/>
        <v>0</v>
      </c>
      <c r="O140" s="68">
        <f t="shared" si="69"/>
        <v>286.4</v>
      </c>
      <c r="P140" s="68">
        <f t="shared" si="69"/>
        <v>0</v>
      </c>
      <c r="Q140" s="68">
        <f t="shared" si="69"/>
        <v>286.4</v>
      </c>
      <c r="R140" s="68">
        <f t="shared" si="69"/>
        <v>0</v>
      </c>
    </row>
    <row r="141" spans="1:18" ht="37.5">
      <c r="A141" s="70" t="s">
        <v>40</v>
      </c>
      <c r="B141" s="74" t="s">
        <v>333</v>
      </c>
      <c r="C141" s="74" t="s">
        <v>125</v>
      </c>
      <c r="D141" s="74" t="s">
        <v>122</v>
      </c>
      <c r="E141" s="74" t="s">
        <v>41</v>
      </c>
      <c r="F141" s="74"/>
      <c r="G141" s="68">
        <f>G142</f>
        <v>286.4</v>
      </c>
      <c r="H141" s="68">
        <f t="shared" si="69"/>
        <v>0</v>
      </c>
      <c r="I141" s="68">
        <f t="shared" si="69"/>
        <v>286.4</v>
      </c>
      <c r="J141" s="68">
        <f t="shared" si="69"/>
        <v>0</v>
      </c>
      <c r="K141" s="68">
        <f t="shared" si="69"/>
        <v>286.4</v>
      </c>
      <c r="L141" s="68">
        <f t="shared" si="69"/>
        <v>0</v>
      </c>
      <c r="M141" s="68">
        <f t="shared" si="69"/>
        <v>286.4</v>
      </c>
      <c r="N141" s="68">
        <f t="shared" si="69"/>
        <v>0</v>
      </c>
      <c r="O141" s="68">
        <f t="shared" si="69"/>
        <v>286.4</v>
      </c>
      <c r="P141" s="68">
        <f t="shared" si="69"/>
        <v>0</v>
      </c>
      <c r="Q141" s="68">
        <f t="shared" si="69"/>
        <v>286.4</v>
      </c>
      <c r="R141" s="68">
        <f t="shared" si="69"/>
        <v>0</v>
      </c>
    </row>
    <row r="142" spans="1:18" ht="45" customHeight="1">
      <c r="A142" s="70" t="s">
        <v>24</v>
      </c>
      <c r="B142" s="74" t="s">
        <v>333</v>
      </c>
      <c r="C142" s="74" t="s">
        <v>125</v>
      </c>
      <c r="D142" s="74" t="s">
        <v>122</v>
      </c>
      <c r="E142" s="74" t="s">
        <v>43</v>
      </c>
      <c r="F142" s="74"/>
      <c r="G142" s="68">
        <f>G143</f>
        <v>286.4</v>
      </c>
      <c r="H142" s="68">
        <f t="shared" si="69"/>
        <v>0</v>
      </c>
      <c r="I142" s="68">
        <f t="shared" si="69"/>
        <v>286.4</v>
      </c>
      <c r="J142" s="68">
        <f t="shared" si="69"/>
        <v>0</v>
      </c>
      <c r="K142" s="68">
        <f t="shared" si="69"/>
        <v>286.4</v>
      </c>
      <c r="L142" s="68">
        <f t="shared" si="69"/>
        <v>0</v>
      </c>
      <c r="M142" s="68">
        <f t="shared" si="69"/>
        <v>286.4</v>
      </c>
      <c r="N142" s="68">
        <f t="shared" si="69"/>
        <v>0</v>
      </c>
      <c r="O142" s="68">
        <f t="shared" si="69"/>
        <v>286.4</v>
      </c>
      <c r="P142" s="68">
        <f t="shared" si="69"/>
        <v>0</v>
      </c>
      <c r="Q142" s="68">
        <f t="shared" si="69"/>
        <v>286.4</v>
      </c>
      <c r="R142" s="68">
        <f t="shared" si="69"/>
        <v>0</v>
      </c>
    </row>
    <row r="143" spans="1:18" ht="79.5" customHeight="1">
      <c r="A143" s="70" t="s">
        <v>722</v>
      </c>
      <c r="B143" s="74" t="s">
        <v>333</v>
      </c>
      <c r="C143" s="74" t="s">
        <v>125</v>
      </c>
      <c r="D143" s="74" t="s">
        <v>122</v>
      </c>
      <c r="E143" s="74" t="s">
        <v>42</v>
      </c>
      <c r="F143" s="74"/>
      <c r="G143" s="68">
        <f>G144+G145</f>
        <v>286.4</v>
      </c>
      <c r="H143" s="68">
        <f aca="true" t="shared" si="70" ref="H143:R143">H144+H145</f>
        <v>0</v>
      </c>
      <c r="I143" s="68">
        <f t="shared" si="70"/>
        <v>286.4</v>
      </c>
      <c r="J143" s="68">
        <f t="shared" si="70"/>
        <v>0</v>
      </c>
      <c r="K143" s="68">
        <f t="shared" si="70"/>
        <v>286.4</v>
      </c>
      <c r="L143" s="68">
        <f t="shared" si="70"/>
        <v>0</v>
      </c>
      <c r="M143" s="68">
        <f t="shared" si="70"/>
        <v>286.4</v>
      </c>
      <c r="N143" s="68">
        <f t="shared" si="70"/>
        <v>0</v>
      </c>
      <c r="O143" s="68">
        <f t="shared" si="70"/>
        <v>286.4</v>
      </c>
      <c r="P143" s="68">
        <f t="shared" si="70"/>
        <v>0</v>
      </c>
      <c r="Q143" s="68">
        <f t="shared" si="70"/>
        <v>286.4</v>
      </c>
      <c r="R143" s="68">
        <f t="shared" si="70"/>
        <v>0</v>
      </c>
    </row>
    <row r="144" spans="1:18" ht="39.75" customHeight="1">
      <c r="A144" s="70" t="s">
        <v>92</v>
      </c>
      <c r="B144" s="74" t="s">
        <v>333</v>
      </c>
      <c r="C144" s="83">
        <v>10</v>
      </c>
      <c r="D144" s="74" t="s">
        <v>122</v>
      </c>
      <c r="E144" s="74" t="s">
        <v>42</v>
      </c>
      <c r="F144" s="74" t="s">
        <v>176</v>
      </c>
      <c r="G144" s="68">
        <f>H144+I144+J144</f>
        <v>8.5</v>
      </c>
      <c r="H144" s="68"/>
      <c r="I144" s="68">
        <f>8.5</f>
        <v>8.5</v>
      </c>
      <c r="J144" s="68"/>
      <c r="K144" s="68">
        <f>L144+M144+N144</f>
        <v>8.5</v>
      </c>
      <c r="L144" s="68"/>
      <c r="M144" s="68">
        <f>8.5</f>
        <v>8.5</v>
      </c>
      <c r="N144" s="68"/>
      <c r="O144" s="68">
        <f>P144+Q144+R144</f>
        <v>8.5</v>
      </c>
      <c r="P144" s="68"/>
      <c r="Q144" s="68">
        <f>8.5</f>
        <v>8.5</v>
      </c>
      <c r="R144" s="68"/>
    </row>
    <row r="145" spans="1:18" ht="37.5">
      <c r="A145" s="70" t="s">
        <v>218</v>
      </c>
      <c r="B145" s="74" t="s">
        <v>333</v>
      </c>
      <c r="C145" s="83">
        <v>10</v>
      </c>
      <c r="D145" s="74" t="s">
        <v>122</v>
      </c>
      <c r="E145" s="74" t="s">
        <v>42</v>
      </c>
      <c r="F145" s="74" t="s">
        <v>217</v>
      </c>
      <c r="G145" s="68">
        <f>H145+I145+J145</f>
        <v>277.9</v>
      </c>
      <c r="H145" s="68"/>
      <c r="I145" s="68">
        <v>277.9</v>
      </c>
      <c r="J145" s="68"/>
      <c r="K145" s="68">
        <f>L145+M145+N145</f>
        <v>277.9</v>
      </c>
      <c r="L145" s="68"/>
      <c r="M145" s="68">
        <v>277.9</v>
      </c>
      <c r="N145" s="68"/>
      <c r="O145" s="68">
        <f>P145+Q145+R145</f>
        <v>277.9</v>
      </c>
      <c r="P145" s="68"/>
      <c r="Q145" s="68">
        <v>277.9</v>
      </c>
      <c r="R145" s="68"/>
    </row>
    <row r="146" spans="1:18" ht="37.5">
      <c r="A146" s="69" t="s">
        <v>320</v>
      </c>
      <c r="B146" s="133">
        <v>115</v>
      </c>
      <c r="C146" s="75"/>
      <c r="D146" s="75"/>
      <c r="E146" s="75"/>
      <c r="F146" s="75"/>
      <c r="G146" s="71">
        <f aca="true" t="shared" si="71" ref="G146:R146">G154+G304+G319+G147</f>
        <v>632853.9</v>
      </c>
      <c r="H146" s="71">
        <f t="shared" si="71"/>
        <v>473112.1</v>
      </c>
      <c r="I146" s="71">
        <f t="shared" si="71"/>
        <v>159581.79999999996</v>
      </c>
      <c r="J146" s="71">
        <f t="shared" si="71"/>
        <v>160</v>
      </c>
      <c r="K146" s="71">
        <f t="shared" si="71"/>
        <v>599129.3</v>
      </c>
      <c r="L146" s="71">
        <f t="shared" si="71"/>
        <v>431309.80000000005</v>
      </c>
      <c r="M146" s="71">
        <f t="shared" si="71"/>
        <v>167659.50000000003</v>
      </c>
      <c r="N146" s="71">
        <f t="shared" si="71"/>
        <v>160</v>
      </c>
      <c r="O146" s="71">
        <f t="shared" si="71"/>
        <v>548503</v>
      </c>
      <c r="P146" s="71">
        <f t="shared" si="71"/>
        <v>379834.9</v>
      </c>
      <c r="Q146" s="71">
        <f t="shared" si="71"/>
        <v>168508.09999999998</v>
      </c>
      <c r="R146" s="71">
        <f t="shared" si="71"/>
        <v>160</v>
      </c>
    </row>
    <row r="147" spans="1:18" ht="18.75">
      <c r="A147" s="70" t="s">
        <v>126</v>
      </c>
      <c r="B147" s="83">
        <v>115</v>
      </c>
      <c r="C147" s="74" t="s">
        <v>120</v>
      </c>
      <c r="D147" s="74" t="s">
        <v>395</v>
      </c>
      <c r="E147" s="74"/>
      <c r="F147" s="74"/>
      <c r="G147" s="68">
        <f aca="true" t="shared" si="72" ref="G147:G152">G148</f>
        <v>250</v>
      </c>
      <c r="H147" s="68">
        <f aca="true" t="shared" si="73" ref="H147:R152">H148</f>
        <v>250</v>
      </c>
      <c r="I147" s="68">
        <f t="shared" si="73"/>
        <v>0</v>
      </c>
      <c r="J147" s="68">
        <f t="shared" si="73"/>
        <v>0</v>
      </c>
      <c r="K147" s="68">
        <f t="shared" si="73"/>
        <v>0</v>
      </c>
      <c r="L147" s="68">
        <f t="shared" si="73"/>
        <v>0</v>
      </c>
      <c r="M147" s="68">
        <f t="shared" si="73"/>
        <v>0</v>
      </c>
      <c r="N147" s="68">
        <f t="shared" si="73"/>
        <v>0</v>
      </c>
      <c r="O147" s="68">
        <f t="shared" si="73"/>
        <v>0</v>
      </c>
      <c r="P147" s="68">
        <f t="shared" si="73"/>
        <v>0</v>
      </c>
      <c r="Q147" s="68">
        <f t="shared" si="73"/>
        <v>0</v>
      </c>
      <c r="R147" s="68">
        <f t="shared" si="73"/>
        <v>0</v>
      </c>
    </row>
    <row r="148" spans="1:18" ht="18.75">
      <c r="A148" s="143" t="s">
        <v>688</v>
      </c>
      <c r="B148" s="83">
        <v>115</v>
      </c>
      <c r="C148" s="74" t="s">
        <v>120</v>
      </c>
      <c r="D148" s="74" t="s">
        <v>119</v>
      </c>
      <c r="E148" s="74"/>
      <c r="F148" s="74"/>
      <c r="G148" s="68">
        <f t="shared" si="72"/>
        <v>250</v>
      </c>
      <c r="H148" s="68">
        <f t="shared" si="73"/>
        <v>250</v>
      </c>
      <c r="I148" s="68">
        <f t="shared" si="73"/>
        <v>0</v>
      </c>
      <c r="J148" s="68">
        <f t="shared" si="73"/>
        <v>0</v>
      </c>
      <c r="K148" s="68">
        <f t="shared" si="73"/>
        <v>0</v>
      </c>
      <c r="L148" s="68">
        <f t="shared" si="73"/>
        <v>0</v>
      </c>
      <c r="M148" s="68">
        <f t="shared" si="73"/>
        <v>0</v>
      </c>
      <c r="N148" s="68">
        <f t="shared" si="73"/>
        <v>0</v>
      </c>
      <c r="O148" s="68">
        <f t="shared" si="73"/>
        <v>0</v>
      </c>
      <c r="P148" s="68">
        <f t="shared" si="73"/>
        <v>0</v>
      </c>
      <c r="Q148" s="68">
        <f t="shared" si="73"/>
        <v>0</v>
      </c>
      <c r="R148" s="68">
        <f t="shared" si="73"/>
        <v>0</v>
      </c>
    </row>
    <row r="149" spans="1:18" ht="41.25" customHeight="1">
      <c r="A149" s="70" t="s">
        <v>513</v>
      </c>
      <c r="B149" s="83">
        <v>115</v>
      </c>
      <c r="C149" s="74" t="s">
        <v>120</v>
      </c>
      <c r="D149" s="74" t="s">
        <v>119</v>
      </c>
      <c r="E149" s="74" t="s">
        <v>9</v>
      </c>
      <c r="F149" s="74"/>
      <c r="G149" s="68">
        <f t="shared" si="72"/>
        <v>250</v>
      </c>
      <c r="H149" s="68">
        <f t="shared" si="73"/>
        <v>250</v>
      </c>
      <c r="I149" s="68">
        <f t="shared" si="73"/>
        <v>0</v>
      </c>
      <c r="J149" s="68">
        <f t="shared" si="73"/>
        <v>0</v>
      </c>
      <c r="K149" s="68">
        <f t="shared" si="73"/>
        <v>0</v>
      </c>
      <c r="L149" s="68">
        <f t="shared" si="73"/>
        <v>0</v>
      </c>
      <c r="M149" s="68">
        <f t="shared" si="73"/>
        <v>0</v>
      </c>
      <c r="N149" s="68">
        <f t="shared" si="73"/>
        <v>0</v>
      </c>
      <c r="O149" s="68">
        <f t="shared" si="73"/>
        <v>0</v>
      </c>
      <c r="P149" s="68">
        <f t="shared" si="73"/>
        <v>0</v>
      </c>
      <c r="Q149" s="68">
        <f t="shared" si="73"/>
        <v>0</v>
      </c>
      <c r="R149" s="68">
        <f t="shared" si="73"/>
        <v>0</v>
      </c>
    </row>
    <row r="150" spans="1:18" ht="43.5" customHeight="1">
      <c r="A150" s="70" t="s">
        <v>40</v>
      </c>
      <c r="B150" s="83">
        <v>115</v>
      </c>
      <c r="C150" s="74" t="s">
        <v>120</v>
      </c>
      <c r="D150" s="74" t="s">
        <v>119</v>
      </c>
      <c r="E150" s="74" t="s">
        <v>41</v>
      </c>
      <c r="F150" s="74"/>
      <c r="G150" s="68">
        <f t="shared" si="72"/>
        <v>250</v>
      </c>
      <c r="H150" s="68">
        <f t="shared" si="73"/>
        <v>250</v>
      </c>
      <c r="I150" s="68">
        <f t="shared" si="73"/>
        <v>0</v>
      </c>
      <c r="J150" s="68">
        <f t="shared" si="73"/>
        <v>0</v>
      </c>
      <c r="K150" s="68">
        <f t="shared" si="73"/>
        <v>0</v>
      </c>
      <c r="L150" s="68">
        <f t="shared" si="73"/>
        <v>0</v>
      </c>
      <c r="M150" s="68">
        <f t="shared" si="73"/>
        <v>0</v>
      </c>
      <c r="N150" s="68">
        <f t="shared" si="73"/>
        <v>0</v>
      </c>
      <c r="O150" s="68">
        <f t="shared" si="73"/>
        <v>0</v>
      </c>
      <c r="P150" s="68">
        <f t="shared" si="73"/>
        <v>0</v>
      </c>
      <c r="Q150" s="68">
        <f t="shared" si="73"/>
        <v>0</v>
      </c>
      <c r="R150" s="68">
        <f t="shared" si="73"/>
        <v>0</v>
      </c>
    </row>
    <row r="151" spans="1:18" ht="42" customHeight="1">
      <c r="A151" s="70" t="s">
        <v>691</v>
      </c>
      <c r="B151" s="83">
        <v>115</v>
      </c>
      <c r="C151" s="74" t="s">
        <v>120</v>
      </c>
      <c r="D151" s="74" t="s">
        <v>119</v>
      </c>
      <c r="E151" s="74" t="s">
        <v>44</v>
      </c>
      <c r="F151" s="74"/>
      <c r="G151" s="68">
        <f t="shared" si="72"/>
        <v>250</v>
      </c>
      <c r="H151" s="68">
        <f t="shared" si="73"/>
        <v>250</v>
      </c>
      <c r="I151" s="68">
        <f t="shared" si="73"/>
        <v>0</v>
      </c>
      <c r="J151" s="68">
        <f t="shared" si="73"/>
        <v>0</v>
      </c>
      <c r="K151" s="68">
        <f t="shared" si="73"/>
        <v>0</v>
      </c>
      <c r="L151" s="68">
        <f t="shared" si="73"/>
        <v>0</v>
      </c>
      <c r="M151" s="68">
        <f t="shared" si="73"/>
        <v>0</v>
      </c>
      <c r="N151" s="68">
        <f t="shared" si="73"/>
        <v>0</v>
      </c>
      <c r="O151" s="68">
        <f t="shared" si="73"/>
        <v>0</v>
      </c>
      <c r="P151" s="68">
        <f t="shared" si="73"/>
        <v>0</v>
      </c>
      <c r="Q151" s="68">
        <f t="shared" si="73"/>
        <v>0</v>
      </c>
      <c r="R151" s="68">
        <f t="shared" si="73"/>
        <v>0</v>
      </c>
    </row>
    <row r="152" spans="1:18" ht="57.75" customHeight="1">
      <c r="A152" s="70" t="s">
        <v>689</v>
      </c>
      <c r="B152" s="83">
        <v>115</v>
      </c>
      <c r="C152" s="74" t="s">
        <v>120</v>
      </c>
      <c r="D152" s="74" t="s">
        <v>119</v>
      </c>
      <c r="E152" s="74" t="s">
        <v>690</v>
      </c>
      <c r="F152" s="74"/>
      <c r="G152" s="68">
        <f t="shared" si="72"/>
        <v>250</v>
      </c>
      <c r="H152" s="68">
        <f t="shared" si="73"/>
        <v>250</v>
      </c>
      <c r="I152" s="68">
        <f t="shared" si="73"/>
        <v>0</v>
      </c>
      <c r="J152" s="68">
        <f t="shared" si="73"/>
        <v>0</v>
      </c>
      <c r="K152" s="68">
        <f t="shared" si="73"/>
        <v>0</v>
      </c>
      <c r="L152" s="68">
        <f t="shared" si="73"/>
        <v>0</v>
      </c>
      <c r="M152" s="68">
        <f t="shared" si="73"/>
        <v>0</v>
      </c>
      <c r="N152" s="68">
        <f t="shared" si="73"/>
        <v>0</v>
      </c>
      <c r="O152" s="68">
        <f t="shared" si="73"/>
        <v>0</v>
      </c>
      <c r="P152" s="68">
        <f t="shared" si="73"/>
        <v>0</v>
      </c>
      <c r="Q152" s="68">
        <f t="shared" si="73"/>
        <v>0</v>
      </c>
      <c r="R152" s="68">
        <f t="shared" si="73"/>
        <v>0</v>
      </c>
    </row>
    <row r="153" spans="1:18" ht="27" customHeight="1">
      <c r="A153" s="70" t="s">
        <v>188</v>
      </c>
      <c r="B153" s="83">
        <v>115</v>
      </c>
      <c r="C153" s="74" t="s">
        <v>120</v>
      </c>
      <c r="D153" s="74" t="s">
        <v>119</v>
      </c>
      <c r="E153" s="74" t="s">
        <v>690</v>
      </c>
      <c r="F153" s="74" t="s">
        <v>187</v>
      </c>
      <c r="G153" s="68">
        <f>H153+I153+J153</f>
        <v>250</v>
      </c>
      <c r="H153" s="68">
        <v>250</v>
      </c>
      <c r="I153" s="71"/>
      <c r="J153" s="71"/>
      <c r="K153" s="68">
        <f>L153+M153+N153</f>
        <v>0</v>
      </c>
      <c r="L153" s="71"/>
      <c r="M153" s="71"/>
      <c r="N153" s="71"/>
      <c r="O153" s="68">
        <f>P153+Q153+R153</f>
        <v>0</v>
      </c>
      <c r="P153" s="71"/>
      <c r="Q153" s="71"/>
      <c r="R153" s="71"/>
    </row>
    <row r="154" spans="1:18" ht="18.75">
      <c r="A154" s="70" t="s">
        <v>129</v>
      </c>
      <c r="B154" s="83">
        <v>115</v>
      </c>
      <c r="C154" s="74" t="s">
        <v>128</v>
      </c>
      <c r="D154" s="74" t="s">
        <v>395</v>
      </c>
      <c r="E154" s="74"/>
      <c r="F154" s="74"/>
      <c r="G154" s="68">
        <f aca="true" t="shared" si="74" ref="G154:R154">G155+G180+G230+G246+G271</f>
        <v>622491.4</v>
      </c>
      <c r="H154" s="68">
        <f t="shared" si="74"/>
        <v>463582</v>
      </c>
      <c r="I154" s="68">
        <f t="shared" si="74"/>
        <v>158909.39999999997</v>
      </c>
      <c r="J154" s="68">
        <f t="shared" si="74"/>
        <v>0</v>
      </c>
      <c r="K154" s="68">
        <f>K155+K180+K230+K246+K271</f>
        <v>588984.7000000001</v>
      </c>
      <c r="L154" s="68">
        <f t="shared" si="74"/>
        <v>422029.70000000007</v>
      </c>
      <c r="M154" s="68">
        <f t="shared" si="74"/>
        <v>166955.00000000003</v>
      </c>
      <c r="N154" s="68">
        <f t="shared" si="74"/>
        <v>0</v>
      </c>
      <c r="O154" s="68">
        <f t="shared" si="74"/>
        <v>538356.7000000001</v>
      </c>
      <c r="P154" s="68">
        <f t="shared" si="74"/>
        <v>370554.80000000005</v>
      </c>
      <c r="Q154" s="68">
        <f t="shared" si="74"/>
        <v>167801.89999999997</v>
      </c>
      <c r="R154" s="68">
        <f t="shared" si="74"/>
        <v>0</v>
      </c>
    </row>
    <row r="155" spans="1:18" ht="18.75">
      <c r="A155" s="70" t="s">
        <v>130</v>
      </c>
      <c r="B155" s="83">
        <v>115</v>
      </c>
      <c r="C155" s="74" t="s">
        <v>128</v>
      </c>
      <c r="D155" s="74" t="s">
        <v>119</v>
      </c>
      <c r="E155" s="83"/>
      <c r="F155" s="74"/>
      <c r="G155" s="68">
        <f>G156+G176+G171</f>
        <v>162595</v>
      </c>
      <c r="H155" s="68">
        <f aca="true" t="shared" si="75" ref="H155:R155">H156+H176+H171</f>
        <v>123386.30000000002</v>
      </c>
      <c r="I155" s="68">
        <f t="shared" si="75"/>
        <v>39208.700000000004</v>
      </c>
      <c r="J155" s="68">
        <f t="shared" si="75"/>
        <v>0</v>
      </c>
      <c r="K155" s="68">
        <f>K156+K176+K171</f>
        <v>159404.00000000003</v>
      </c>
      <c r="L155" s="68">
        <f t="shared" si="75"/>
        <v>117996.7</v>
      </c>
      <c r="M155" s="68">
        <f t="shared" si="75"/>
        <v>41407.3</v>
      </c>
      <c r="N155" s="68">
        <f t="shared" si="75"/>
        <v>0</v>
      </c>
      <c r="O155" s="68">
        <f t="shared" si="75"/>
        <v>150412.90000000002</v>
      </c>
      <c r="P155" s="68">
        <f t="shared" si="75"/>
        <v>108660.3</v>
      </c>
      <c r="Q155" s="68">
        <f t="shared" si="75"/>
        <v>41752.6</v>
      </c>
      <c r="R155" s="68">
        <f t="shared" si="75"/>
        <v>0</v>
      </c>
    </row>
    <row r="156" spans="1:18" ht="45.75" customHeight="1">
      <c r="A156" s="70" t="s">
        <v>491</v>
      </c>
      <c r="B156" s="83">
        <v>115</v>
      </c>
      <c r="C156" s="74" t="s">
        <v>128</v>
      </c>
      <c r="D156" s="74" t="s">
        <v>119</v>
      </c>
      <c r="E156" s="83" t="s">
        <v>280</v>
      </c>
      <c r="F156" s="74"/>
      <c r="G156" s="68">
        <f>G157</f>
        <v>162289.2</v>
      </c>
      <c r="H156" s="68">
        <f aca="true" t="shared" si="76" ref="H156:R156">H157</f>
        <v>123386.30000000002</v>
      </c>
      <c r="I156" s="68">
        <f t="shared" si="76"/>
        <v>38902.9</v>
      </c>
      <c r="J156" s="68">
        <f t="shared" si="76"/>
        <v>0</v>
      </c>
      <c r="K156" s="68">
        <f t="shared" si="76"/>
        <v>149211.80000000002</v>
      </c>
      <c r="L156" s="68">
        <f t="shared" si="76"/>
        <v>108110.3</v>
      </c>
      <c r="M156" s="68">
        <f t="shared" si="76"/>
        <v>41101.5</v>
      </c>
      <c r="N156" s="68">
        <f t="shared" si="76"/>
        <v>0</v>
      </c>
      <c r="O156" s="68">
        <f t="shared" si="76"/>
        <v>149862.80000000002</v>
      </c>
      <c r="P156" s="68">
        <f t="shared" si="76"/>
        <v>108110.3</v>
      </c>
      <c r="Q156" s="68">
        <f t="shared" si="76"/>
        <v>41752.5</v>
      </c>
      <c r="R156" s="68">
        <f t="shared" si="76"/>
        <v>0</v>
      </c>
    </row>
    <row r="157" spans="1:18" ht="18.75">
      <c r="A157" s="70" t="s">
        <v>192</v>
      </c>
      <c r="B157" s="83">
        <v>115</v>
      </c>
      <c r="C157" s="74" t="s">
        <v>128</v>
      </c>
      <c r="D157" s="74" t="s">
        <v>119</v>
      </c>
      <c r="E157" s="83" t="s">
        <v>286</v>
      </c>
      <c r="F157" s="74"/>
      <c r="G157" s="68">
        <f aca="true" t="shared" si="77" ref="G157:O157">G158+G168+G165</f>
        <v>162289.2</v>
      </c>
      <c r="H157" s="68">
        <f t="shared" si="77"/>
        <v>123386.30000000002</v>
      </c>
      <c r="I157" s="68">
        <f t="shared" si="77"/>
        <v>38902.9</v>
      </c>
      <c r="J157" s="68">
        <f t="shared" si="77"/>
        <v>0</v>
      </c>
      <c r="K157" s="68">
        <f>K158+K168+K165</f>
        <v>149211.80000000002</v>
      </c>
      <c r="L157" s="68">
        <f t="shared" si="77"/>
        <v>108110.3</v>
      </c>
      <c r="M157" s="68">
        <f t="shared" si="77"/>
        <v>41101.5</v>
      </c>
      <c r="N157" s="68">
        <f t="shared" si="77"/>
        <v>0</v>
      </c>
      <c r="O157" s="68">
        <f t="shared" si="77"/>
        <v>149862.80000000002</v>
      </c>
      <c r="P157" s="68">
        <f>P158+P168</f>
        <v>108110.3</v>
      </c>
      <c r="Q157" s="68">
        <f>Q158+Q168</f>
        <v>41752.5</v>
      </c>
      <c r="R157" s="68">
        <f>R158+R168</f>
        <v>0</v>
      </c>
    </row>
    <row r="158" spans="1:18" ht="54.75" customHeight="1">
      <c r="A158" s="70" t="s">
        <v>291</v>
      </c>
      <c r="B158" s="83">
        <v>115</v>
      </c>
      <c r="C158" s="74" t="s">
        <v>128</v>
      </c>
      <c r="D158" s="74" t="s">
        <v>119</v>
      </c>
      <c r="E158" s="83" t="s">
        <v>287</v>
      </c>
      <c r="F158" s="74"/>
      <c r="G158" s="68">
        <f>G159+G161+G163</f>
        <v>146964.1</v>
      </c>
      <c r="H158" s="68">
        <f aca="true" t="shared" si="78" ref="H158:R158">H159+H161+H163</f>
        <v>108516.6</v>
      </c>
      <c r="I158" s="68">
        <f t="shared" si="78"/>
        <v>38447.5</v>
      </c>
      <c r="J158" s="68">
        <f t="shared" si="78"/>
        <v>0</v>
      </c>
      <c r="K158" s="68">
        <f t="shared" si="78"/>
        <v>149068.2</v>
      </c>
      <c r="L158" s="68">
        <f t="shared" si="78"/>
        <v>107966.7</v>
      </c>
      <c r="M158" s="68">
        <f t="shared" si="78"/>
        <v>41101.5</v>
      </c>
      <c r="N158" s="68">
        <f t="shared" si="78"/>
        <v>0</v>
      </c>
      <c r="O158" s="68">
        <f t="shared" si="78"/>
        <v>149719.2</v>
      </c>
      <c r="P158" s="68">
        <f t="shared" si="78"/>
        <v>107966.7</v>
      </c>
      <c r="Q158" s="68">
        <f t="shared" si="78"/>
        <v>41752.5</v>
      </c>
      <c r="R158" s="68">
        <f t="shared" si="78"/>
        <v>0</v>
      </c>
    </row>
    <row r="159" spans="1:18" ht="18.75">
      <c r="A159" s="70" t="s">
        <v>131</v>
      </c>
      <c r="B159" s="83">
        <v>115</v>
      </c>
      <c r="C159" s="74" t="s">
        <v>128</v>
      </c>
      <c r="D159" s="74" t="s">
        <v>119</v>
      </c>
      <c r="E159" s="83" t="s">
        <v>16</v>
      </c>
      <c r="F159" s="74"/>
      <c r="G159" s="68">
        <f>G160</f>
        <v>31077.5</v>
      </c>
      <c r="H159" s="68">
        <f aca="true" t="shared" si="79" ref="H159:R159">H160</f>
        <v>0</v>
      </c>
      <c r="I159" s="68">
        <f t="shared" si="79"/>
        <v>31077.5</v>
      </c>
      <c r="J159" s="68">
        <f t="shared" si="79"/>
        <v>0</v>
      </c>
      <c r="K159" s="68">
        <f t="shared" si="79"/>
        <v>33731.5</v>
      </c>
      <c r="L159" s="68">
        <f t="shared" si="79"/>
        <v>0</v>
      </c>
      <c r="M159" s="68">
        <f t="shared" si="79"/>
        <v>33731.5</v>
      </c>
      <c r="N159" s="68">
        <f t="shared" si="79"/>
        <v>0</v>
      </c>
      <c r="O159" s="68">
        <f t="shared" si="79"/>
        <v>34382.5</v>
      </c>
      <c r="P159" s="68">
        <f t="shared" si="79"/>
        <v>0</v>
      </c>
      <c r="Q159" s="68">
        <f t="shared" si="79"/>
        <v>34382.5</v>
      </c>
      <c r="R159" s="68">
        <f t="shared" si="79"/>
        <v>0</v>
      </c>
    </row>
    <row r="160" spans="1:18" ht="18.75">
      <c r="A160" s="70" t="s">
        <v>188</v>
      </c>
      <c r="B160" s="83">
        <v>115</v>
      </c>
      <c r="C160" s="74" t="s">
        <v>128</v>
      </c>
      <c r="D160" s="74" t="s">
        <v>119</v>
      </c>
      <c r="E160" s="83" t="s">
        <v>16</v>
      </c>
      <c r="F160" s="74" t="s">
        <v>187</v>
      </c>
      <c r="G160" s="68">
        <f>H160+I160+J160</f>
        <v>31077.5</v>
      </c>
      <c r="H160" s="68"/>
      <c r="I160" s="68">
        <v>31077.5</v>
      </c>
      <c r="J160" s="68"/>
      <c r="K160" s="68">
        <f>L160+M160+N160</f>
        <v>33731.5</v>
      </c>
      <c r="L160" s="68"/>
      <c r="M160" s="68">
        <v>33731.5</v>
      </c>
      <c r="N160" s="68"/>
      <c r="O160" s="68">
        <f>P160+Q160+R160</f>
        <v>34382.5</v>
      </c>
      <c r="P160" s="88"/>
      <c r="Q160" s="68">
        <v>34382.5</v>
      </c>
      <c r="R160" s="88"/>
    </row>
    <row r="161" spans="1:18" ht="64.5" customHeight="1">
      <c r="A161" s="70" t="s">
        <v>446</v>
      </c>
      <c r="B161" s="83">
        <v>115</v>
      </c>
      <c r="C161" s="74" t="s">
        <v>128</v>
      </c>
      <c r="D161" s="74" t="s">
        <v>119</v>
      </c>
      <c r="E161" s="74" t="s">
        <v>442</v>
      </c>
      <c r="F161" s="74"/>
      <c r="G161" s="68">
        <f>G162</f>
        <v>7370</v>
      </c>
      <c r="H161" s="68">
        <f aca="true" t="shared" si="80" ref="H161:R161">H162</f>
        <v>0</v>
      </c>
      <c r="I161" s="68">
        <f t="shared" si="80"/>
        <v>7370</v>
      </c>
      <c r="J161" s="68">
        <f t="shared" si="80"/>
        <v>0</v>
      </c>
      <c r="K161" s="68">
        <f t="shared" si="80"/>
        <v>7370</v>
      </c>
      <c r="L161" s="68">
        <f t="shared" si="80"/>
        <v>0</v>
      </c>
      <c r="M161" s="68">
        <f t="shared" si="80"/>
        <v>7370</v>
      </c>
      <c r="N161" s="68">
        <f t="shared" si="80"/>
        <v>0</v>
      </c>
      <c r="O161" s="68">
        <f t="shared" si="80"/>
        <v>7370</v>
      </c>
      <c r="P161" s="68">
        <f t="shared" si="80"/>
        <v>0</v>
      </c>
      <c r="Q161" s="68">
        <f t="shared" si="80"/>
        <v>7370</v>
      </c>
      <c r="R161" s="68">
        <f t="shared" si="80"/>
        <v>0</v>
      </c>
    </row>
    <row r="162" spans="1:18" ht="18.75">
      <c r="A162" s="70" t="s">
        <v>188</v>
      </c>
      <c r="B162" s="83">
        <v>115</v>
      </c>
      <c r="C162" s="74" t="s">
        <v>128</v>
      </c>
      <c r="D162" s="74" t="s">
        <v>119</v>
      </c>
      <c r="E162" s="74" t="s">
        <v>442</v>
      </c>
      <c r="F162" s="74" t="s">
        <v>187</v>
      </c>
      <c r="G162" s="68">
        <f>H162+I162+J162</f>
        <v>7370</v>
      </c>
      <c r="H162" s="68"/>
      <c r="I162" s="68">
        <v>7370</v>
      </c>
      <c r="J162" s="68"/>
      <c r="K162" s="68">
        <f>L162+M162+N162</f>
        <v>7370</v>
      </c>
      <c r="L162" s="68"/>
      <c r="M162" s="68">
        <v>7370</v>
      </c>
      <c r="N162" s="68"/>
      <c r="O162" s="68">
        <f>P162+Q162+R162</f>
        <v>7370</v>
      </c>
      <c r="P162" s="88"/>
      <c r="Q162" s="93">
        <v>7370</v>
      </c>
      <c r="R162" s="88"/>
    </row>
    <row r="163" spans="1:18" ht="101.25" customHeight="1">
      <c r="A163" s="127" t="s">
        <v>323</v>
      </c>
      <c r="B163" s="83">
        <v>115</v>
      </c>
      <c r="C163" s="74" t="s">
        <v>128</v>
      </c>
      <c r="D163" s="74" t="s">
        <v>119</v>
      </c>
      <c r="E163" s="83" t="s">
        <v>70</v>
      </c>
      <c r="F163" s="74"/>
      <c r="G163" s="68">
        <f>G164</f>
        <v>108516.6</v>
      </c>
      <c r="H163" s="68">
        <f aca="true" t="shared" si="81" ref="H163:R163">H164</f>
        <v>108516.6</v>
      </c>
      <c r="I163" s="68">
        <f t="shared" si="81"/>
        <v>0</v>
      </c>
      <c r="J163" s="68">
        <f t="shared" si="81"/>
        <v>0</v>
      </c>
      <c r="K163" s="68">
        <f t="shared" si="81"/>
        <v>107966.7</v>
      </c>
      <c r="L163" s="68">
        <f t="shared" si="81"/>
        <v>107966.7</v>
      </c>
      <c r="M163" s="68">
        <f t="shared" si="81"/>
        <v>0</v>
      </c>
      <c r="N163" s="68">
        <f t="shared" si="81"/>
        <v>0</v>
      </c>
      <c r="O163" s="68">
        <f t="shared" si="81"/>
        <v>107966.7</v>
      </c>
      <c r="P163" s="68">
        <f t="shared" si="81"/>
        <v>107966.7</v>
      </c>
      <c r="Q163" s="68">
        <f t="shared" si="81"/>
        <v>0</v>
      </c>
      <c r="R163" s="68">
        <f t="shared" si="81"/>
        <v>0</v>
      </c>
    </row>
    <row r="164" spans="1:18" ht="18.75">
      <c r="A164" s="70" t="s">
        <v>188</v>
      </c>
      <c r="B164" s="83">
        <v>115</v>
      </c>
      <c r="C164" s="74" t="s">
        <v>128</v>
      </c>
      <c r="D164" s="74" t="s">
        <v>119</v>
      </c>
      <c r="E164" s="83" t="s">
        <v>70</v>
      </c>
      <c r="F164" s="74" t="s">
        <v>187</v>
      </c>
      <c r="G164" s="68">
        <f>H164+I164+J164</f>
        <v>108516.6</v>
      </c>
      <c r="H164" s="68">
        <v>108516.6</v>
      </c>
      <c r="I164" s="68"/>
      <c r="J164" s="68"/>
      <c r="K164" s="68">
        <f>L164+M164+N164</f>
        <v>107966.7</v>
      </c>
      <c r="L164" s="68">
        <v>107966.7</v>
      </c>
      <c r="M164" s="68"/>
      <c r="N164" s="68"/>
      <c r="O164" s="68">
        <f>P164+Q164+R164</f>
        <v>107966.7</v>
      </c>
      <c r="P164" s="90">
        <v>107966.7</v>
      </c>
      <c r="Q164" s="88"/>
      <c r="R164" s="88"/>
    </row>
    <row r="165" spans="1:18" ht="24.75" customHeight="1">
      <c r="A165" s="70" t="s">
        <v>641</v>
      </c>
      <c r="B165" s="83">
        <v>115</v>
      </c>
      <c r="C165" s="74" t="s">
        <v>128</v>
      </c>
      <c r="D165" s="74" t="s">
        <v>119</v>
      </c>
      <c r="E165" s="83" t="s">
        <v>643</v>
      </c>
      <c r="F165" s="74"/>
      <c r="G165" s="68">
        <f>G166</f>
        <v>15181.5</v>
      </c>
      <c r="H165" s="68">
        <f aca="true" t="shared" si="82" ref="H165:R166">H166</f>
        <v>14726.1</v>
      </c>
      <c r="I165" s="68">
        <f t="shared" si="82"/>
        <v>455.4</v>
      </c>
      <c r="J165" s="68">
        <f t="shared" si="82"/>
        <v>0</v>
      </c>
      <c r="K165" s="68">
        <f t="shared" si="82"/>
        <v>0</v>
      </c>
      <c r="L165" s="68">
        <f t="shared" si="82"/>
        <v>0</v>
      </c>
      <c r="M165" s="68">
        <f t="shared" si="82"/>
        <v>0</v>
      </c>
      <c r="N165" s="68">
        <f t="shared" si="82"/>
        <v>0</v>
      </c>
      <c r="O165" s="68">
        <f t="shared" si="82"/>
        <v>0</v>
      </c>
      <c r="P165" s="68">
        <f t="shared" si="82"/>
        <v>0</v>
      </c>
      <c r="Q165" s="68">
        <f t="shared" si="82"/>
        <v>0</v>
      </c>
      <c r="R165" s="68">
        <f t="shared" si="82"/>
        <v>0</v>
      </c>
    </row>
    <row r="166" spans="1:18" ht="39" customHeight="1">
      <c r="A166" s="70" t="s">
        <v>642</v>
      </c>
      <c r="B166" s="83">
        <v>115</v>
      </c>
      <c r="C166" s="74" t="s">
        <v>128</v>
      </c>
      <c r="D166" s="74" t="s">
        <v>119</v>
      </c>
      <c r="E166" s="83" t="s">
        <v>694</v>
      </c>
      <c r="F166" s="74"/>
      <c r="G166" s="68">
        <f>G167</f>
        <v>15181.5</v>
      </c>
      <c r="H166" s="68">
        <f t="shared" si="82"/>
        <v>14726.1</v>
      </c>
      <c r="I166" s="68">
        <f t="shared" si="82"/>
        <v>455.4</v>
      </c>
      <c r="J166" s="68">
        <f t="shared" si="82"/>
        <v>0</v>
      </c>
      <c r="K166" s="68">
        <f t="shared" si="82"/>
        <v>0</v>
      </c>
      <c r="L166" s="68">
        <f t="shared" si="82"/>
        <v>0</v>
      </c>
      <c r="M166" s="68">
        <f t="shared" si="82"/>
        <v>0</v>
      </c>
      <c r="N166" s="68">
        <f t="shared" si="82"/>
        <v>0</v>
      </c>
      <c r="O166" s="68">
        <f t="shared" si="82"/>
        <v>0</v>
      </c>
      <c r="P166" s="68">
        <f t="shared" si="82"/>
        <v>0</v>
      </c>
      <c r="Q166" s="68">
        <f t="shared" si="82"/>
        <v>0</v>
      </c>
      <c r="R166" s="68">
        <f t="shared" si="82"/>
        <v>0</v>
      </c>
    </row>
    <row r="167" spans="1:18" ht="18.75">
      <c r="A167" s="70" t="s">
        <v>188</v>
      </c>
      <c r="B167" s="83">
        <v>115</v>
      </c>
      <c r="C167" s="74" t="s">
        <v>128</v>
      </c>
      <c r="D167" s="74" t="s">
        <v>119</v>
      </c>
      <c r="E167" s="83" t="s">
        <v>694</v>
      </c>
      <c r="F167" s="74" t="s">
        <v>187</v>
      </c>
      <c r="G167" s="68">
        <f>H167+I167+J167</f>
        <v>15181.5</v>
      </c>
      <c r="H167" s="68">
        <f>9709.7+5016.4</f>
        <v>14726.1</v>
      </c>
      <c r="I167" s="68">
        <f>300.3+155.1</f>
        <v>455.4</v>
      </c>
      <c r="J167" s="68"/>
      <c r="K167" s="68">
        <v>0</v>
      </c>
      <c r="L167" s="68"/>
      <c r="M167" s="68"/>
      <c r="N167" s="68"/>
      <c r="O167" s="68">
        <v>0</v>
      </c>
      <c r="P167" s="88"/>
      <c r="Q167" s="88"/>
      <c r="R167" s="88"/>
    </row>
    <row r="168" spans="1:18" ht="61.5" customHeight="1">
      <c r="A168" s="70" t="s">
        <v>288</v>
      </c>
      <c r="B168" s="83">
        <v>115</v>
      </c>
      <c r="C168" s="74" t="s">
        <v>128</v>
      </c>
      <c r="D168" s="74" t="s">
        <v>119</v>
      </c>
      <c r="E168" s="83" t="s">
        <v>87</v>
      </c>
      <c r="F168" s="74"/>
      <c r="G168" s="68">
        <f>G169</f>
        <v>143.6</v>
      </c>
      <c r="H168" s="68">
        <f aca="true" t="shared" si="83" ref="H168:R169">H169</f>
        <v>143.6</v>
      </c>
      <c r="I168" s="68">
        <f t="shared" si="83"/>
        <v>0</v>
      </c>
      <c r="J168" s="68">
        <f t="shared" si="83"/>
        <v>0</v>
      </c>
      <c r="K168" s="68">
        <f t="shared" si="83"/>
        <v>143.6</v>
      </c>
      <c r="L168" s="68">
        <f t="shared" si="83"/>
        <v>143.6</v>
      </c>
      <c r="M168" s="68">
        <f t="shared" si="83"/>
        <v>0</v>
      </c>
      <c r="N168" s="68">
        <f t="shared" si="83"/>
        <v>0</v>
      </c>
      <c r="O168" s="68">
        <f t="shared" si="83"/>
        <v>143.6</v>
      </c>
      <c r="P168" s="68">
        <f t="shared" si="83"/>
        <v>143.6</v>
      </c>
      <c r="Q168" s="68">
        <f t="shared" si="83"/>
        <v>0</v>
      </c>
      <c r="R168" s="68">
        <f t="shared" si="83"/>
        <v>0</v>
      </c>
    </row>
    <row r="169" spans="1:18" ht="75.75" customHeight="1">
      <c r="A169" s="70" t="s">
        <v>97</v>
      </c>
      <c r="B169" s="83">
        <v>115</v>
      </c>
      <c r="C169" s="74" t="s">
        <v>128</v>
      </c>
      <c r="D169" s="74" t="s">
        <v>119</v>
      </c>
      <c r="E169" s="83" t="s">
        <v>78</v>
      </c>
      <c r="F169" s="74"/>
      <c r="G169" s="68">
        <f>G170</f>
        <v>143.6</v>
      </c>
      <c r="H169" s="68">
        <f t="shared" si="83"/>
        <v>143.6</v>
      </c>
      <c r="I169" s="68">
        <f t="shared" si="83"/>
        <v>0</v>
      </c>
      <c r="J169" s="68">
        <f t="shared" si="83"/>
        <v>0</v>
      </c>
      <c r="K169" s="68">
        <f t="shared" si="83"/>
        <v>143.6</v>
      </c>
      <c r="L169" s="68">
        <f t="shared" si="83"/>
        <v>143.6</v>
      </c>
      <c r="M169" s="68">
        <f t="shared" si="83"/>
        <v>0</v>
      </c>
      <c r="N169" s="68">
        <f t="shared" si="83"/>
        <v>0</v>
      </c>
      <c r="O169" s="68">
        <f t="shared" si="83"/>
        <v>143.6</v>
      </c>
      <c r="P169" s="68">
        <f t="shared" si="83"/>
        <v>143.6</v>
      </c>
      <c r="Q169" s="68">
        <f t="shared" si="83"/>
        <v>0</v>
      </c>
      <c r="R169" s="68">
        <f t="shared" si="83"/>
        <v>0</v>
      </c>
    </row>
    <row r="170" spans="1:18" ht="18.75">
      <c r="A170" s="70" t="s">
        <v>188</v>
      </c>
      <c r="B170" s="83">
        <v>115</v>
      </c>
      <c r="C170" s="74" t="s">
        <v>128</v>
      </c>
      <c r="D170" s="74" t="s">
        <v>119</v>
      </c>
      <c r="E170" s="83" t="s">
        <v>78</v>
      </c>
      <c r="F170" s="74" t="s">
        <v>187</v>
      </c>
      <c r="G170" s="68">
        <f>H170+I170+J170</f>
        <v>143.6</v>
      </c>
      <c r="H170" s="68">
        <v>143.6</v>
      </c>
      <c r="I170" s="68"/>
      <c r="J170" s="68"/>
      <c r="K170" s="68">
        <f>L170+M170+N170</f>
        <v>143.6</v>
      </c>
      <c r="L170" s="68">
        <v>143.6</v>
      </c>
      <c r="M170" s="68"/>
      <c r="N170" s="68"/>
      <c r="O170" s="68">
        <f>P170+Q170+R170</f>
        <v>143.6</v>
      </c>
      <c r="P170" s="88">
        <v>143.6</v>
      </c>
      <c r="Q170" s="88"/>
      <c r="R170" s="88"/>
    </row>
    <row r="171" spans="1:18" ht="56.25">
      <c r="A171" s="70" t="s">
        <v>527</v>
      </c>
      <c r="B171" s="83">
        <v>115</v>
      </c>
      <c r="C171" s="74" t="s">
        <v>128</v>
      </c>
      <c r="D171" s="74" t="s">
        <v>119</v>
      </c>
      <c r="E171" s="83" t="s">
        <v>243</v>
      </c>
      <c r="F171" s="74"/>
      <c r="G171" s="68">
        <f>G172</f>
        <v>0</v>
      </c>
      <c r="H171" s="68">
        <f aca="true" t="shared" si="84" ref="H171:R174">H172</f>
        <v>0</v>
      </c>
      <c r="I171" s="68">
        <f t="shared" si="84"/>
        <v>0</v>
      </c>
      <c r="J171" s="68">
        <f t="shared" si="84"/>
        <v>0</v>
      </c>
      <c r="K171" s="68">
        <f t="shared" si="84"/>
        <v>0</v>
      </c>
      <c r="L171" s="68">
        <f t="shared" si="84"/>
        <v>0</v>
      </c>
      <c r="M171" s="68">
        <f t="shared" si="84"/>
        <v>0</v>
      </c>
      <c r="N171" s="68">
        <f t="shared" si="84"/>
        <v>0</v>
      </c>
      <c r="O171" s="68">
        <f t="shared" si="84"/>
        <v>550.1</v>
      </c>
      <c r="P171" s="68">
        <f t="shared" si="84"/>
        <v>550</v>
      </c>
      <c r="Q171" s="68">
        <f t="shared" si="84"/>
        <v>0.1</v>
      </c>
      <c r="R171" s="68">
        <f t="shared" si="84"/>
        <v>0</v>
      </c>
    </row>
    <row r="172" spans="1:18" ht="37.5">
      <c r="A172" s="70" t="s">
        <v>406</v>
      </c>
      <c r="B172" s="83">
        <v>115</v>
      </c>
      <c r="C172" s="74" t="s">
        <v>128</v>
      </c>
      <c r="D172" s="74" t="s">
        <v>119</v>
      </c>
      <c r="E172" s="83" t="s">
        <v>63</v>
      </c>
      <c r="F172" s="74"/>
      <c r="G172" s="68">
        <f>G173</f>
        <v>0</v>
      </c>
      <c r="H172" s="68">
        <f t="shared" si="84"/>
        <v>0</v>
      </c>
      <c r="I172" s="68">
        <f t="shared" si="84"/>
        <v>0</v>
      </c>
      <c r="J172" s="68">
        <f t="shared" si="84"/>
        <v>0</v>
      </c>
      <c r="K172" s="68">
        <f t="shared" si="84"/>
        <v>0</v>
      </c>
      <c r="L172" s="68">
        <f t="shared" si="84"/>
        <v>0</v>
      </c>
      <c r="M172" s="68">
        <f t="shared" si="84"/>
        <v>0</v>
      </c>
      <c r="N172" s="68">
        <f t="shared" si="84"/>
        <v>0</v>
      </c>
      <c r="O172" s="68">
        <f t="shared" si="84"/>
        <v>550.1</v>
      </c>
      <c r="P172" s="68">
        <f t="shared" si="84"/>
        <v>550</v>
      </c>
      <c r="Q172" s="68">
        <f t="shared" si="84"/>
        <v>0.1</v>
      </c>
      <c r="R172" s="68">
        <f t="shared" si="84"/>
        <v>0</v>
      </c>
    </row>
    <row r="173" spans="1:18" ht="61.5" customHeight="1">
      <c r="A173" s="70" t="s">
        <v>653</v>
      </c>
      <c r="B173" s="83">
        <v>115</v>
      </c>
      <c r="C173" s="74" t="s">
        <v>128</v>
      </c>
      <c r="D173" s="74" t="s">
        <v>119</v>
      </c>
      <c r="E173" s="74" t="s">
        <v>652</v>
      </c>
      <c r="F173" s="74"/>
      <c r="G173" s="68">
        <f>G174</f>
        <v>0</v>
      </c>
      <c r="H173" s="68">
        <f t="shared" si="84"/>
        <v>0</v>
      </c>
      <c r="I173" s="68">
        <f t="shared" si="84"/>
        <v>0</v>
      </c>
      <c r="J173" s="68">
        <f t="shared" si="84"/>
        <v>0</v>
      </c>
      <c r="K173" s="68">
        <f t="shared" si="84"/>
        <v>0</v>
      </c>
      <c r="L173" s="68">
        <f t="shared" si="84"/>
        <v>0</v>
      </c>
      <c r="M173" s="68">
        <f t="shared" si="84"/>
        <v>0</v>
      </c>
      <c r="N173" s="68">
        <f t="shared" si="84"/>
        <v>0</v>
      </c>
      <c r="O173" s="68">
        <f t="shared" si="84"/>
        <v>550.1</v>
      </c>
      <c r="P173" s="68">
        <f t="shared" si="84"/>
        <v>550</v>
      </c>
      <c r="Q173" s="68">
        <f t="shared" si="84"/>
        <v>0.1</v>
      </c>
      <c r="R173" s="68">
        <f t="shared" si="84"/>
        <v>0</v>
      </c>
    </row>
    <row r="174" spans="1:18" ht="54.75" customHeight="1">
      <c r="A174" s="143" t="s">
        <v>674</v>
      </c>
      <c r="B174" s="83">
        <v>115</v>
      </c>
      <c r="C174" s="74" t="s">
        <v>128</v>
      </c>
      <c r="D174" s="74" t="s">
        <v>119</v>
      </c>
      <c r="E174" s="83" t="s">
        <v>699</v>
      </c>
      <c r="F174" s="74"/>
      <c r="G174" s="68">
        <f>G175</f>
        <v>0</v>
      </c>
      <c r="H174" s="68">
        <f t="shared" si="84"/>
        <v>0</v>
      </c>
      <c r="I174" s="68">
        <f t="shared" si="84"/>
        <v>0</v>
      </c>
      <c r="J174" s="68">
        <f t="shared" si="84"/>
        <v>0</v>
      </c>
      <c r="K174" s="68">
        <f t="shared" si="84"/>
        <v>0</v>
      </c>
      <c r="L174" s="68">
        <f t="shared" si="84"/>
        <v>0</v>
      </c>
      <c r="M174" s="68">
        <f t="shared" si="84"/>
        <v>0</v>
      </c>
      <c r="N174" s="68">
        <f t="shared" si="84"/>
        <v>0</v>
      </c>
      <c r="O174" s="68">
        <f t="shared" si="84"/>
        <v>550.1</v>
      </c>
      <c r="P174" s="68">
        <f t="shared" si="84"/>
        <v>550</v>
      </c>
      <c r="Q174" s="68">
        <f t="shared" si="84"/>
        <v>0.1</v>
      </c>
      <c r="R174" s="68">
        <f t="shared" si="84"/>
        <v>0</v>
      </c>
    </row>
    <row r="175" spans="1:18" ht="22.5" customHeight="1">
      <c r="A175" s="70" t="s">
        <v>188</v>
      </c>
      <c r="B175" s="83">
        <v>115</v>
      </c>
      <c r="C175" s="74" t="s">
        <v>128</v>
      </c>
      <c r="D175" s="74" t="s">
        <v>119</v>
      </c>
      <c r="E175" s="83" t="s">
        <v>699</v>
      </c>
      <c r="F175" s="74" t="s">
        <v>187</v>
      </c>
      <c r="G175" s="68">
        <f>H175+I175+J175</f>
        <v>0</v>
      </c>
      <c r="H175" s="68"/>
      <c r="I175" s="68"/>
      <c r="J175" s="68"/>
      <c r="K175" s="68">
        <f>L175+M175+N175</f>
        <v>0</v>
      </c>
      <c r="L175" s="68"/>
      <c r="M175" s="68"/>
      <c r="N175" s="68"/>
      <c r="O175" s="68">
        <f>P175+Q175+R175</f>
        <v>550.1</v>
      </c>
      <c r="P175" s="87">
        <v>550</v>
      </c>
      <c r="Q175" s="87">
        <v>0.1</v>
      </c>
      <c r="R175" s="87"/>
    </row>
    <row r="176" spans="1:18" ht="60" customHeight="1">
      <c r="A176" s="70" t="s">
        <v>599</v>
      </c>
      <c r="B176" s="83">
        <v>115</v>
      </c>
      <c r="C176" s="74" t="s">
        <v>128</v>
      </c>
      <c r="D176" s="74" t="s">
        <v>119</v>
      </c>
      <c r="E176" s="83" t="s">
        <v>101</v>
      </c>
      <c r="F176" s="74"/>
      <c r="G176" s="68">
        <f>G177</f>
        <v>305.8</v>
      </c>
      <c r="H176" s="68">
        <f aca="true" t="shared" si="85" ref="H176:R178">H177</f>
        <v>0</v>
      </c>
      <c r="I176" s="68">
        <f t="shared" si="85"/>
        <v>305.8</v>
      </c>
      <c r="J176" s="68">
        <f t="shared" si="85"/>
        <v>0</v>
      </c>
      <c r="K176" s="68">
        <f t="shared" si="85"/>
        <v>10192.199999999999</v>
      </c>
      <c r="L176" s="68">
        <f t="shared" si="85"/>
        <v>9886.4</v>
      </c>
      <c r="M176" s="68">
        <f t="shared" si="85"/>
        <v>305.8</v>
      </c>
      <c r="N176" s="68">
        <f t="shared" si="85"/>
        <v>0</v>
      </c>
      <c r="O176" s="68">
        <f t="shared" si="85"/>
        <v>0</v>
      </c>
      <c r="P176" s="68">
        <f t="shared" si="85"/>
        <v>0</v>
      </c>
      <c r="Q176" s="68">
        <f t="shared" si="85"/>
        <v>0</v>
      </c>
      <c r="R176" s="68">
        <f t="shared" si="85"/>
        <v>0</v>
      </c>
    </row>
    <row r="177" spans="1:18" ht="42" customHeight="1">
      <c r="A177" s="70" t="s">
        <v>696</v>
      </c>
      <c r="B177" s="83">
        <v>115</v>
      </c>
      <c r="C177" s="74" t="s">
        <v>128</v>
      </c>
      <c r="D177" s="74" t="s">
        <v>119</v>
      </c>
      <c r="E177" s="83" t="s">
        <v>695</v>
      </c>
      <c r="F177" s="74"/>
      <c r="G177" s="68">
        <f>G178</f>
        <v>305.8</v>
      </c>
      <c r="H177" s="68">
        <f t="shared" si="85"/>
        <v>0</v>
      </c>
      <c r="I177" s="68">
        <f t="shared" si="85"/>
        <v>305.8</v>
      </c>
      <c r="J177" s="68">
        <f t="shared" si="85"/>
        <v>0</v>
      </c>
      <c r="K177" s="68">
        <f t="shared" si="85"/>
        <v>10192.199999999999</v>
      </c>
      <c r="L177" s="68">
        <f t="shared" si="85"/>
        <v>9886.4</v>
      </c>
      <c r="M177" s="68">
        <f t="shared" si="85"/>
        <v>305.8</v>
      </c>
      <c r="N177" s="68">
        <f t="shared" si="85"/>
        <v>0</v>
      </c>
      <c r="O177" s="68">
        <f t="shared" si="85"/>
        <v>0</v>
      </c>
      <c r="P177" s="68">
        <f t="shared" si="85"/>
        <v>0</v>
      </c>
      <c r="Q177" s="68">
        <f t="shared" si="85"/>
        <v>0</v>
      </c>
      <c r="R177" s="68">
        <f t="shared" si="85"/>
        <v>0</v>
      </c>
    </row>
    <row r="178" spans="1:18" ht="42" customHeight="1">
      <c r="A178" s="143" t="s">
        <v>697</v>
      </c>
      <c r="B178" s="83">
        <v>115</v>
      </c>
      <c r="C178" s="74" t="s">
        <v>128</v>
      </c>
      <c r="D178" s="74" t="s">
        <v>119</v>
      </c>
      <c r="E178" s="83" t="s">
        <v>698</v>
      </c>
      <c r="F178" s="74"/>
      <c r="G178" s="68">
        <f>G179</f>
        <v>305.8</v>
      </c>
      <c r="H178" s="68">
        <f t="shared" si="85"/>
        <v>0</v>
      </c>
      <c r="I178" s="68">
        <f t="shared" si="85"/>
        <v>305.8</v>
      </c>
      <c r="J178" s="68">
        <f t="shared" si="85"/>
        <v>0</v>
      </c>
      <c r="K178" s="68">
        <f t="shared" si="85"/>
        <v>10192.199999999999</v>
      </c>
      <c r="L178" s="68">
        <f t="shared" si="85"/>
        <v>9886.4</v>
      </c>
      <c r="M178" s="68">
        <f t="shared" si="85"/>
        <v>305.8</v>
      </c>
      <c r="N178" s="68">
        <f t="shared" si="85"/>
        <v>0</v>
      </c>
      <c r="O178" s="68">
        <f t="shared" si="85"/>
        <v>0</v>
      </c>
      <c r="P178" s="68">
        <f t="shared" si="85"/>
        <v>0</v>
      </c>
      <c r="Q178" s="68">
        <f t="shared" si="85"/>
        <v>0</v>
      </c>
      <c r="R178" s="68">
        <f t="shared" si="85"/>
        <v>0</v>
      </c>
    </row>
    <row r="179" spans="1:18" ht="18.75">
      <c r="A179" s="70" t="s">
        <v>188</v>
      </c>
      <c r="B179" s="83">
        <v>115</v>
      </c>
      <c r="C179" s="74" t="s">
        <v>128</v>
      </c>
      <c r="D179" s="74" t="s">
        <v>119</v>
      </c>
      <c r="E179" s="83" t="s">
        <v>698</v>
      </c>
      <c r="F179" s="74" t="s">
        <v>187</v>
      </c>
      <c r="G179" s="68">
        <f>H179+I179+J179</f>
        <v>305.8</v>
      </c>
      <c r="H179" s="68"/>
      <c r="I179" s="68">
        <v>305.8</v>
      </c>
      <c r="J179" s="68"/>
      <c r="K179" s="68">
        <f>L179+M179+N179</f>
        <v>10192.199999999999</v>
      </c>
      <c r="L179" s="68">
        <v>9886.4</v>
      </c>
      <c r="M179" s="68">
        <v>305.8</v>
      </c>
      <c r="N179" s="68"/>
      <c r="O179" s="68">
        <f>P179+Q179+R179</f>
        <v>0</v>
      </c>
      <c r="P179" s="88"/>
      <c r="Q179" s="88"/>
      <c r="R179" s="88"/>
    </row>
    <row r="180" spans="1:18" ht="18.75">
      <c r="A180" s="70" t="s">
        <v>108</v>
      </c>
      <c r="B180" s="83">
        <v>115</v>
      </c>
      <c r="C180" s="74" t="s">
        <v>128</v>
      </c>
      <c r="D180" s="74" t="s">
        <v>123</v>
      </c>
      <c r="E180" s="74"/>
      <c r="F180" s="74"/>
      <c r="G180" s="68">
        <f>G189+G181</f>
        <v>431422.1000000001</v>
      </c>
      <c r="H180" s="68">
        <f>H189+H181</f>
        <v>334952.2</v>
      </c>
      <c r="I180" s="68">
        <f>I189+I181</f>
        <v>96469.89999999998</v>
      </c>
      <c r="J180" s="68">
        <f>J189+J181</f>
        <v>0</v>
      </c>
      <c r="K180" s="68">
        <f aca="true" t="shared" si="86" ref="K180:R180">K189+K181</f>
        <v>405457.60000000003</v>
      </c>
      <c r="L180" s="68">
        <f t="shared" si="86"/>
        <v>303941.80000000005</v>
      </c>
      <c r="M180" s="68">
        <f t="shared" si="86"/>
        <v>101515.80000000002</v>
      </c>
      <c r="N180" s="68">
        <f t="shared" si="86"/>
        <v>0</v>
      </c>
      <c r="O180" s="68">
        <f t="shared" si="86"/>
        <v>363500.20000000007</v>
      </c>
      <c r="P180" s="68">
        <f t="shared" si="86"/>
        <v>261803.30000000002</v>
      </c>
      <c r="Q180" s="68">
        <f t="shared" si="86"/>
        <v>101696.89999999998</v>
      </c>
      <c r="R180" s="68">
        <f t="shared" si="86"/>
        <v>0</v>
      </c>
    </row>
    <row r="181" spans="1:18" ht="56.25">
      <c r="A181" s="70" t="s">
        <v>459</v>
      </c>
      <c r="B181" s="83">
        <v>115</v>
      </c>
      <c r="C181" s="74" t="s">
        <v>128</v>
      </c>
      <c r="D181" s="74" t="s">
        <v>123</v>
      </c>
      <c r="E181" s="74" t="s">
        <v>249</v>
      </c>
      <c r="F181" s="74"/>
      <c r="G181" s="68">
        <f>G182</f>
        <v>280</v>
      </c>
      <c r="H181" s="68">
        <f aca="true" t="shared" si="87" ref="H181:R181">H182</f>
        <v>0</v>
      </c>
      <c r="I181" s="68">
        <f t="shared" si="87"/>
        <v>280</v>
      </c>
      <c r="J181" s="68">
        <f t="shared" si="87"/>
        <v>0</v>
      </c>
      <c r="K181" s="68">
        <f t="shared" si="87"/>
        <v>280</v>
      </c>
      <c r="L181" s="68">
        <f t="shared" si="87"/>
        <v>0</v>
      </c>
      <c r="M181" s="68">
        <f t="shared" si="87"/>
        <v>280</v>
      </c>
      <c r="N181" s="68">
        <f t="shared" si="87"/>
        <v>0</v>
      </c>
      <c r="O181" s="68">
        <f t="shared" si="87"/>
        <v>280</v>
      </c>
      <c r="P181" s="68">
        <f t="shared" si="87"/>
        <v>0</v>
      </c>
      <c r="Q181" s="68">
        <f t="shared" si="87"/>
        <v>280</v>
      </c>
      <c r="R181" s="68">
        <f t="shared" si="87"/>
        <v>0</v>
      </c>
    </row>
    <row r="182" spans="1:18" ht="37.5">
      <c r="A182" s="70" t="s">
        <v>460</v>
      </c>
      <c r="B182" s="83">
        <v>115</v>
      </c>
      <c r="C182" s="74" t="s">
        <v>128</v>
      </c>
      <c r="D182" s="74" t="s">
        <v>123</v>
      </c>
      <c r="E182" s="74" t="s">
        <v>250</v>
      </c>
      <c r="F182" s="74"/>
      <c r="G182" s="68">
        <f>G183+G186</f>
        <v>280</v>
      </c>
      <c r="H182" s="68">
        <f aca="true" t="shared" si="88" ref="H182:R182">H183+H186</f>
        <v>0</v>
      </c>
      <c r="I182" s="68">
        <f t="shared" si="88"/>
        <v>280</v>
      </c>
      <c r="J182" s="68">
        <f t="shared" si="88"/>
        <v>0</v>
      </c>
      <c r="K182" s="68">
        <f t="shared" si="88"/>
        <v>280</v>
      </c>
      <c r="L182" s="68">
        <f t="shared" si="88"/>
        <v>0</v>
      </c>
      <c r="M182" s="68">
        <f t="shared" si="88"/>
        <v>280</v>
      </c>
      <c r="N182" s="68">
        <f t="shared" si="88"/>
        <v>0</v>
      </c>
      <c r="O182" s="68">
        <f t="shared" si="88"/>
        <v>280</v>
      </c>
      <c r="P182" s="68">
        <f t="shared" si="88"/>
        <v>0</v>
      </c>
      <c r="Q182" s="68">
        <f t="shared" si="88"/>
        <v>280</v>
      </c>
      <c r="R182" s="68">
        <f t="shared" si="88"/>
        <v>0</v>
      </c>
    </row>
    <row r="183" spans="1:18" ht="47.25" customHeight="1">
      <c r="A183" s="70" t="s">
        <v>373</v>
      </c>
      <c r="B183" s="83">
        <v>115</v>
      </c>
      <c r="C183" s="74" t="s">
        <v>128</v>
      </c>
      <c r="D183" s="74" t="s">
        <v>123</v>
      </c>
      <c r="E183" s="74" t="s">
        <v>374</v>
      </c>
      <c r="F183" s="74"/>
      <c r="G183" s="68">
        <f>G184</f>
        <v>80</v>
      </c>
      <c r="H183" s="68">
        <f aca="true" t="shared" si="89" ref="H183:R184">H184</f>
        <v>0</v>
      </c>
      <c r="I183" s="68">
        <f t="shared" si="89"/>
        <v>80</v>
      </c>
      <c r="J183" s="68">
        <f t="shared" si="89"/>
        <v>0</v>
      </c>
      <c r="K183" s="68">
        <f t="shared" si="89"/>
        <v>80</v>
      </c>
      <c r="L183" s="68">
        <f t="shared" si="89"/>
        <v>0</v>
      </c>
      <c r="M183" s="68">
        <f t="shared" si="89"/>
        <v>80</v>
      </c>
      <c r="N183" s="68">
        <f t="shared" si="89"/>
        <v>0</v>
      </c>
      <c r="O183" s="68">
        <f t="shared" si="89"/>
        <v>80</v>
      </c>
      <c r="P183" s="68">
        <f t="shared" si="89"/>
        <v>0</v>
      </c>
      <c r="Q183" s="68">
        <f t="shared" si="89"/>
        <v>80</v>
      </c>
      <c r="R183" s="68">
        <f t="shared" si="89"/>
        <v>0</v>
      </c>
    </row>
    <row r="184" spans="1:18" ht="18.75">
      <c r="A184" s="70" t="s">
        <v>220</v>
      </c>
      <c r="B184" s="83">
        <v>115</v>
      </c>
      <c r="C184" s="74" t="s">
        <v>128</v>
      </c>
      <c r="D184" s="74" t="s">
        <v>123</v>
      </c>
      <c r="E184" s="74" t="s">
        <v>375</v>
      </c>
      <c r="F184" s="74"/>
      <c r="G184" s="68">
        <f>G185</f>
        <v>80</v>
      </c>
      <c r="H184" s="68">
        <f t="shared" si="89"/>
        <v>0</v>
      </c>
      <c r="I184" s="68">
        <f t="shared" si="89"/>
        <v>80</v>
      </c>
      <c r="J184" s="68">
        <f t="shared" si="89"/>
        <v>0</v>
      </c>
      <c r="K184" s="68">
        <f t="shared" si="89"/>
        <v>80</v>
      </c>
      <c r="L184" s="68">
        <f t="shared" si="89"/>
        <v>0</v>
      </c>
      <c r="M184" s="68">
        <f t="shared" si="89"/>
        <v>80</v>
      </c>
      <c r="N184" s="68">
        <f t="shared" si="89"/>
        <v>0</v>
      </c>
      <c r="O184" s="68">
        <f t="shared" si="89"/>
        <v>80</v>
      </c>
      <c r="P184" s="68">
        <f t="shared" si="89"/>
        <v>0</v>
      </c>
      <c r="Q184" s="68">
        <f t="shared" si="89"/>
        <v>80</v>
      </c>
      <c r="R184" s="68">
        <f t="shared" si="89"/>
        <v>0</v>
      </c>
    </row>
    <row r="185" spans="1:18" ht="18.75">
      <c r="A185" s="70" t="s">
        <v>188</v>
      </c>
      <c r="B185" s="83">
        <v>115</v>
      </c>
      <c r="C185" s="74" t="s">
        <v>128</v>
      </c>
      <c r="D185" s="74" t="s">
        <v>123</v>
      </c>
      <c r="E185" s="74" t="s">
        <v>375</v>
      </c>
      <c r="F185" s="74" t="s">
        <v>187</v>
      </c>
      <c r="G185" s="68">
        <f>H185+I185+J185</f>
        <v>80</v>
      </c>
      <c r="H185" s="68"/>
      <c r="I185" s="68">
        <v>80</v>
      </c>
      <c r="J185" s="68"/>
      <c r="K185" s="68">
        <f>L185+M185+N185</f>
        <v>80</v>
      </c>
      <c r="L185" s="68"/>
      <c r="M185" s="68">
        <v>80</v>
      </c>
      <c r="N185" s="68"/>
      <c r="O185" s="68">
        <f>P185+Q185+R185</f>
        <v>80</v>
      </c>
      <c r="P185" s="68"/>
      <c r="Q185" s="68">
        <v>80</v>
      </c>
      <c r="R185" s="68"/>
    </row>
    <row r="186" spans="1:18" ht="40.5" customHeight="1">
      <c r="A186" s="70" t="s">
        <v>407</v>
      </c>
      <c r="B186" s="83">
        <v>115</v>
      </c>
      <c r="C186" s="74" t="s">
        <v>128</v>
      </c>
      <c r="D186" s="74" t="s">
        <v>123</v>
      </c>
      <c r="E186" s="74" t="s">
        <v>371</v>
      </c>
      <c r="F186" s="74"/>
      <c r="G186" s="68">
        <f>G187</f>
        <v>200</v>
      </c>
      <c r="H186" s="68">
        <f aca="true" t="shared" si="90" ref="H186:R187">H187</f>
        <v>0</v>
      </c>
      <c r="I186" s="68">
        <f t="shared" si="90"/>
        <v>200</v>
      </c>
      <c r="J186" s="68">
        <f t="shared" si="90"/>
        <v>0</v>
      </c>
      <c r="K186" s="68">
        <f t="shared" si="90"/>
        <v>200</v>
      </c>
      <c r="L186" s="68">
        <f t="shared" si="90"/>
        <v>0</v>
      </c>
      <c r="M186" s="68">
        <f t="shared" si="90"/>
        <v>200</v>
      </c>
      <c r="N186" s="68">
        <f t="shared" si="90"/>
        <v>0</v>
      </c>
      <c r="O186" s="68">
        <f t="shared" si="90"/>
        <v>200</v>
      </c>
      <c r="P186" s="68">
        <f t="shared" si="90"/>
        <v>0</v>
      </c>
      <c r="Q186" s="68">
        <f t="shared" si="90"/>
        <v>200</v>
      </c>
      <c r="R186" s="68">
        <f t="shared" si="90"/>
        <v>0</v>
      </c>
    </row>
    <row r="187" spans="1:18" ht="20.25" customHeight="1">
      <c r="A187" s="70" t="s">
        <v>220</v>
      </c>
      <c r="B187" s="83">
        <v>115</v>
      </c>
      <c r="C187" s="74" t="s">
        <v>128</v>
      </c>
      <c r="D187" s="74" t="s">
        <v>123</v>
      </c>
      <c r="E187" s="74" t="s">
        <v>372</v>
      </c>
      <c r="F187" s="74"/>
      <c r="G187" s="68">
        <f>G188</f>
        <v>200</v>
      </c>
      <c r="H187" s="68">
        <f t="shared" si="90"/>
        <v>0</v>
      </c>
      <c r="I187" s="68">
        <f t="shared" si="90"/>
        <v>200</v>
      </c>
      <c r="J187" s="68">
        <f t="shared" si="90"/>
        <v>0</v>
      </c>
      <c r="K187" s="68">
        <f t="shared" si="90"/>
        <v>200</v>
      </c>
      <c r="L187" s="68">
        <f t="shared" si="90"/>
        <v>0</v>
      </c>
      <c r="M187" s="68">
        <f t="shared" si="90"/>
        <v>200</v>
      </c>
      <c r="N187" s="68">
        <f t="shared" si="90"/>
        <v>0</v>
      </c>
      <c r="O187" s="68">
        <f t="shared" si="90"/>
        <v>200</v>
      </c>
      <c r="P187" s="68">
        <f t="shared" si="90"/>
        <v>0</v>
      </c>
      <c r="Q187" s="68">
        <f t="shared" si="90"/>
        <v>200</v>
      </c>
      <c r="R187" s="68">
        <f t="shared" si="90"/>
        <v>0</v>
      </c>
    </row>
    <row r="188" spans="1:18" ht="18.75">
      <c r="A188" s="70" t="s">
        <v>188</v>
      </c>
      <c r="B188" s="83">
        <v>115</v>
      </c>
      <c r="C188" s="74" t="s">
        <v>128</v>
      </c>
      <c r="D188" s="74" t="s">
        <v>123</v>
      </c>
      <c r="E188" s="74" t="s">
        <v>372</v>
      </c>
      <c r="F188" s="74" t="s">
        <v>187</v>
      </c>
      <c r="G188" s="68">
        <f>H188+I188+J188</f>
        <v>200</v>
      </c>
      <c r="H188" s="68"/>
      <c r="I188" s="68">
        <v>200</v>
      </c>
      <c r="J188" s="68"/>
      <c r="K188" s="68">
        <f>L188+M188+N188</f>
        <v>200</v>
      </c>
      <c r="L188" s="68"/>
      <c r="M188" s="68">
        <v>200</v>
      </c>
      <c r="N188" s="68"/>
      <c r="O188" s="68">
        <f>P188+Q188+R188</f>
        <v>200</v>
      </c>
      <c r="P188" s="68"/>
      <c r="Q188" s="68">
        <v>200</v>
      </c>
      <c r="R188" s="68"/>
    </row>
    <row r="189" spans="1:18" ht="46.5" customHeight="1">
      <c r="A189" s="70" t="s">
        <v>491</v>
      </c>
      <c r="B189" s="83">
        <v>115</v>
      </c>
      <c r="C189" s="74" t="s">
        <v>128</v>
      </c>
      <c r="D189" s="74" t="s">
        <v>123</v>
      </c>
      <c r="E189" s="83" t="s">
        <v>280</v>
      </c>
      <c r="F189" s="74"/>
      <c r="G189" s="68">
        <f>G190</f>
        <v>431142.1000000001</v>
      </c>
      <c r="H189" s="68">
        <f aca="true" t="shared" si="91" ref="H189:R189">H190</f>
        <v>334952.2</v>
      </c>
      <c r="I189" s="68">
        <f t="shared" si="91"/>
        <v>96189.89999999998</v>
      </c>
      <c r="J189" s="68">
        <f t="shared" si="91"/>
        <v>0</v>
      </c>
      <c r="K189" s="68">
        <f t="shared" si="91"/>
        <v>405177.60000000003</v>
      </c>
      <c r="L189" s="68">
        <f t="shared" si="91"/>
        <v>303941.80000000005</v>
      </c>
      <c r="M189" s="68">
        <f t="shared" si="91"/>
        <v>101235.80000000002</v>
      </c>
      <c r="N189" s="68">
        <f t="shared" si="91"/>
        <v>0</v>
      </c>
      <c r="O189" s="68">
        <f t="shared" si="91"/>
        <v>363220.20000000007</v>
      </c>
      <c r="P189" s="68">
        <f t="shared" si="91"/>
        <v>261803.30000000002</v>
      </c>
      <c r="Q189" s="68">
        <f t="shared" si="91"/>
        <v>101416.89999999998</v>
      </c>
      <c r="R189" s="68">
        <f t="shared" si="91"/>
        <v>0</v>
      </c>
    </row>
    <row r="190" spans="1:18" ht="21.75" customHeight="1">
      <c r="A190" s="128" t="s">
        <v>18</v>
      </c>
      <c r="B190" s="83">
        <v>115</v>
      </c>
      <c r="C190" s="74" t="s">
        <v>128</v>
      </c>
      <c r="D190" s="74" t="s">
        <v>123</v>
      </c>
      <c r="E190" s="83" t="s">
        <v>281</v>
      </c>
      <c r="F190" s="74"/>
      <c r="G190" s="68">
        <f>G191+G200+G203+G206+G218+G221+G224+G211+G227</f>
        <v>431142.1000000001</v>
      </c>
      <c r="H190" s="68">
        <f aca="true" t="shared" si="92" ref="H190:R190">H191+H200+H203+H206+H218+H221+H224+H211+H227</f>
        <v>334952.2</v>
      </c>
      <c r="I190" s="68">
        <f t="shared" si="92"/>
        <v>96189.89999999998</v>
      </c>
      <c r="J190" s="68">
        <f t="shared" si="92"/>
        <v>0</v>
      </c>
      <c r="K190" s="68">
        <f>K191+K200+K203+K206+K218+K221+K224+K211+K227</f>
        <v>405177.60000000003</v>
      </c>
      <c r="L190" s="68">
        <f t="shared" si="92"/>
        <v>303941.80000000005</v>
      </c>
      <c r="M190" s="68">
        <f t="shared" si="92"/>
        <v>101235.80000000002</v>
      </c>
      <c r="N190" s="68">
        <f t="shared" si="92"/>
        <v>0</v>
      </c>
      <c r="O190" s="68">
        <f t="shared" si="92"/>
        <v>363220.20000000007</v>
      </c>
      <c r="P190" s="68">
        <f t="shared" si="92"/>
        <v>261803.30000000002</v>
      </c>
      <c r="Q190" s="68">
        <f t="shared" si="92"/>
        <v>101416.89999999998</v>
      </c>
      <c r="R190" s="68">
        <f t="shared" si="92"/>
        <v>0</v>
      </c>
    </row>
    <row r="191" spans="1:18" ht="78.75" customHeight="1">
      <c r="A191" s="128" t="s">
        <v>292</v>
      </c>
      <c r="B191" s="83">
        <v>115</v>
      </c>
      <c r="C191" s="74" t="s">
        <v>128</v>
      </c>
      <c r="D191" s="74" t="s">
        <v>123</v>
      </c>
      <c r="E191" s="83" t="s">
        <v>282</v>
      </c>
      <c r="F191" s="74"/>
      <c r="G191" s="68">
        <f>G192+G198+G196+G194</f>
        <v>305480.10000000003</v>
      </c>
      <c r="H191" s="68">
        <f aca="true" t="shared" si="93" ref="H191:R191">H192+H198+H196+H194</f>
        <v>218872.7</v>
      </c>
      <c r="I191" s="68">
        <f t="shared" si="93"/>
        <v>86607.4</v>
      </c>
      <c r="J191" s="68">
        <f t="shared" si="93"/>
        <v>0</v>
      </c>
      <c r="K191" s="68">
        <f t="shared" si="93"/>
        <v>308092.70000000007</v>
      </c>
      <c r="L191" s="68">
        <f t="shared" si="93"/>
        <v>215431.90000000002</v>
      </c>
      <c r="M191" s="68">
        <f t="shared" si="93"/>
        <v>92660.8</v>
      </c>
      <c r="N191" s="68">
        <f t="shared" si="93"/>
        <v>0</v>
      </c>
      <c r="O191" s="68">
        <f t="shared" si="93"/>
        <v>309577.60000000003</v>
      </c>
      <c r="P191" s="68">
        <f t="shared" si="93"/>
        <v>215431.90000000002</v>
      </c>
      <c r="Q191" s="68">
        <f t="shared" si="93"/>
        <v>94145.7</v>
      </c>
      <c r="R191" s="68">
        <f t="shared" si="93"/>
        <v>0</v>
      </c>
    </row>
    <row r="192" spans="1:18" ht="22.5" customHeight="1">
      <c r="A192" s="70" t="s">
        <v>210</v>
      </c>
      <c r="B192" s="83">
        <v>115</v>
      </c>
      <c r="C192" s="74" t="s">
        <v>128</v>
      </c>
      <c r="D192" s="74" t="s">
        <v>123</v>
      </c>
      <c r="E192" s="83" t="s">
        <v>19</v>
      </c>
      <c r="F192" s="74"/>
      <c r="G192" s="68">
        <f>G193</f>
        <v>70882.7</v>
      </c>
      <c r="H192" s="68">
        <f aca="true" t="shared" si="94" ref="H192:O192">H193</f>
        <v>0</v>
      </c>
      <c r="I192" s="68">
        <f t="shared" si="94"/>
        <v>70882.7</v>
      </c>
      <c r="J192" s="68">
        <f t="shared" si="94"/>
        <v>0</v>
      </c>
      <c r="K192" s="68">
        <f t="shared" si="94"/>
        <v>76936.1</v>
      </c>
      <c r="L192" s="68">
        <f t="shared" si="94"/>
        <v>0</v>
      </c>
      <c r="M192" s="68">
        <f t="shared" si="94"/>
        <v>76936.1</v>
      </c>
      <c r="N192" s="68">
        <f t="shared" si="94"/>
        <v>0</v>
      </c>
      <c r="O192" s="68">
        <f t="shared" si="94"/>
        <v>78421</v>
      </c>
      <c r="P192" s="68">
        <f>P193</f>
        <v>0</v>
      </c>
      <c r="Q192" s="68">
        <f>Q193</f>
        <v>78421</v>
      </c>
      <c r="R192" s="68">
        <f>R193</f>
        <v>0</v>
      </c>
    </row>
    <row r="193" spans="1:18" ht="18.75">
      <c r="A193" s="70" t="s">
        <v>188</v>
      </c>
      <c r="B193" s="83">
        <v>115</v>
      </c>
      <c r="C193" s="74" t="s">
        <v>128</v>
      </c>
      <c r="D193" s="74" t="s">
        <v>123</v>
      </c>
      <c r="E193" s="83" t="s">
        <v>19</v>
      </c>
      <c r="F193" s="74" t="s">
        <v>187</v>
      </c>
      <c r="G193" s="68">
        <f>H193+I193+J193</f>
        <v>70882.7</v>
      </c>
      <c r="H193" s="68"/>
      <c r="I193" s="68">
        <v>70882.7</v>
      </c>
      <c r="J193" s="68"/>
      <c r="K193" s="68">
        <f>L193+M193+N193</f>
        <v>76936.1</v>
      </c>
      <c r="L193" s="68"/>
      <c r="M193" s="68">
        <v>76936.1</v>
      </c>
      <c r="N193" s="68"/>
      <c r="O193" s="68">
        <f>P193+Q193+R193</f>
        <v>78421</v>
      </c>
      <c r="P193" s="88"/>
      <c r="Q193" s="76">
        <v>78421</v>
      </c>
      <c r="R193" s="88"/>
    </row>
    <row r="194" spans="1:18" ht="140.25" customHeight="1">
      <c r="A194" s="125" t="s">
        <v>615</v>
      </c>
      <c r="B194" s="83">
        <v>115</v>
      </c>
      <c r="C194" s="74" t="s">
        <v>128</v>
      </c>
      <c r="D194" s="74" t="s">
        <v>123</v>
      </c>
      <c r="E194" s="83" t="s">
        <v>613</v>
      </c>
      <c r="F194" s="74"/>
      <c r="G194" s="68">
        <f>G195</f>
        <v>16530.2</v>
      </c>
      <c r="H194" s="68">
        <f aca="true" t="shared" si="95" ref="H194:R194">H195</f>
        <v>16530.2</v>
      </c>
      <c r="I194" s="68">
        <f t="shared" si="95"/>
        <v>0</v>
      </c>
      <c r="J194" s="68">
        <f t="shared" si="95"/>
        <v>0</v>
      </c>
      <c r="K194" s="68">
        <f t="shared" si="95"/>
        <v>16530.2</v>
      </c>
      <c r="L194" s="68">
        <f t="shared" si="95"/>
        <v>16530.2</v>
      </c>
      <c r="M194" s="68">
        <f t="shared" si="95"/>
        <v>0</v>
      </c>
      <c r="N194" s="68">
        <f t="shared" si="95"/>
        <v>0</v>
      </c>
      <c r="O194" s="68">
        <f t="shared" si="95"/>
        <v>16530.2</v>
      </c>
      <c r="P194" s="68">
        <f t="shared" si="95"/>
        <v>16530.2</v>
      </c>
      <c r="Q194" s="68">
        <f t="shared" si="95"/>
        <v>0</v>
      </c>
      <c r="R194" s="68">
        <f t="shared" si="95"/>
        <v>0</v>
      </c>
    </row>
    <row r="195" spans="1:18" ht="18.75">
      <c r="A195" s="70" t="s">
        <v>188</v>
      </c>
      <c r="B195" s="83">
        <v>115</v>
      </c>
      <c r="C195" s="74" t="s">
        <v>128</v>
      </c>
      <c r="D195" s="74" t="s">
        <v>123</v>
      </c>
      <c r="E195" s="83" t="s">
        <v>613</v>
      </c>
      <c r="F195" s="74" t="s">
        <v>187</v>
      </c>
      <c r="G195" s="68">
        <f>H195+I195+J195</f>
        <v>16530.2</v>
      </c>
      <c r="H195" s="68">
        <v>16530.2</v>
      </c>
      <c r="I195" s="68"/>
      <c r="J195" s="68"/>
      <c r="K195" s="68">
        <f>L195+M195+N195</f>
        <v>16530.2</v>
      </c>
      <c r="L195" s="68">
        <v>16530.2</v>
      </c>
      <c r="M195" s="68"/>
      <c r="N195" s="68"/>
      <c r="O195" s="68">
        <f>P195+Q195+R195</f>
        <v>16530.2</v>
      </c>
      <c r="P195" s="68">
        <v>16530.2</v>
      </c>
      <c r="Q195" s="76"/>
      <c r="R195" s="76"/>
    </row>
    <row r="196" spans="1:18" ht="56.25" customHeight="1">
      <c r="A196" s="70" t="s">
        <v>446</v>
      </c>
      <c r="B196" s="83">
        <v>115</v>
      </c>
      <c r="C196" s="74" t="s">
        <v>128</v>
      </c>
      <c r="D196" s="74" t="s">
        <v>123</v>
      </c>
      <c r="E196" s="74" t="s">
        <v>443</v>
      </c>
      <c r="F196" s="74"/>
      <c r="G196" s="68">
        <f>G197</f>
        <v>15724.7</v>
      </c>
      <c r="H196" s="68">
        <f aca="true" t="shared" si="96" ref="H196:R196">H197</f>
        <v>0</v>
      </c>
      <c r="I196" s="68">
        <f t="shared" si="96"/>
        <v>15724.7</v>
      </c>
      <c r="J196" s="68">
        <f t="shared" si="96"/>
        <v>0</v>
      </c>
      <c r="K196" s="68">
        <f t="shared" si="96"/>
        <v>15724.7</v>
      </c>
      <c r="L196" s="68">
        <f t="shared" si="96"/>
        <v>0</v>
      </c>
      <c r="M196" s="68">
        <f t="shared" si="96"/>
        <v>15724.7</v>
      </c>
      <c r="N196" s="68">
        <f t="shared" si="96"/>
        <v>0</v>
      </c>
      <c r="O196" s="68">
        <f t="shared" si="96"/>
        <v>15724.7</v>
      </c>
      <c r="P196" s="68">
        <f t="shared" si="96"/>
        <v>0</v>
      </c>
      <c r="Q196" s="68">
        <f t="shared" si="96"/>
        <v>15724.7</v>
      </c>
      <c r="R196" s="68">
        <f t="shared" si="96"/>
        <v>0</v>
      </c>
    </row>
    <row r="197" spans="1:18" ht="18.75">
      <c r="A197" s="70" t="s">
        <v>188</v>
      </c>
      <c r="B197" s="83">
        <v>115</v>
      </c>
      <c r="C197" s="74" t="s">
        <v>128</v>
      </c>
      <c r="D197" s="74" t="s">
        <v>123</v>
      </c>
      <c r="E197" s="74" t="s">
        <v>443</v>
      </c>
      <c r="F197" s="74" t="s">
        <v>187</v>
      </c>
      <c r="G197" s="68">
        <f>H197+I197+J197</f>
        <v>15724.7</v>
      </c>
      <c r="H197" s="68"/>
      <c r="I197" s="68">
        <v>15724.7</v>
      </c>
      <c r="J197" s="68"/>
      <c r="K197" s="68">
        <f>L197+M197+N197</f>
        <v>15724.7</v>
      </c>
      <c r="L197" s="68"/>
      <c r="M197" s="68">
        <v>15724.7</v>
      </c>
      <c r="N197" s="68"/>
      <c r="O197" s="68">
        <f>P197+Q197+R197</f>
        <v>15724.7</v>
      </c>
      <c r="P197" s="88"/>
      <c r="Q197" s="87">
        <v>15724.7</v>
      </c>
      <c r="R197" s="88"/>
    </row>
    <row r="198" spans="1:18" ht="99" customHeight="1">
      <c r="A198" s="145" t="s">
        <v>323</v>
      </c>
      <c r="B198" s="83">
        <v>115</v>
      </c>
      <c r="C198" s="74" t="s">
        <v>128</v>
      </c>
      <c r="D198" s="74" t="s">
        <v>123</v>
      </c>
      <c r="E198" s="83" t="s">
        <v>47</v>
      </c>
      <c r="F198" s="74"/>
      <c r="G198" s="68">
        <f>G199</f>
        <v>202342.5</v>
      </c>
      <c r="H198" s="68">
        <f aca="true" t="shared" si="97" ref="H198:R198">H199</f>
        <v>202342.5</v>
      </c>
      <c r="I198" s="68">
        <f t="shared" si="97"/>
        <v>0</v>
      </c>
      <c r="J198" s="68">
        <f t="shared" si="97"/>
        <v>0</v>
      </c>
      <c r="K198" s="68">
        <f t="shared" si="97"/>
        <v>198901.7</v>
      </c>
      <c r="L198" s="68">
        <f t="shared" si="97"/>
        <v>198901.7</v>
      </c>
      <c r="M198" s="68">
        <f t="shared" si="97"/>
        <v>0</v>
      </c>
      <c r="N198" s="68">
        <f t="shared" si="97"/>
        <v>0</v>
      </c>
      <c r="O198" s="68">
        <f t="shared" si="97"/>
        <v>198901.7</v>
      </c>
      <c r="P198" s="68">
        <f t="shared" si="97"/>
        <v>198901.7</v>
      </c>
      <c r="Q198" s="68">
        <f t="shared" si="97"/>
        <v>0</v>
      </c>
      <c r="R198" s="68">
        <f t="shared" si="97"/>
        <v>0</v>
      </c>
    </row>
    <row r="199" spans="1:18" ht="18.75">
      <c r="A199" s="70" t="s">
        <v>188</v>
      </c>
      <c r="B199" s="83">
        <v>115</v>
      </c>
      <c r="C199" s="74" t="s">
        <v>128</v>
      </c>
      <c r="D199" s="74" t="s">
        <v>123</v>
      </c>
      <c r="E199" s="83" t="s">
        <v>47</v>
      </c>
      <c r="F199" s="83">
        <v>610</v>
      </c>
      <c r="G199" s="68">
        <f>H199+I199+J199</f>
        <v>202342.5</v>
      </c>
      <c r="H199" s="68">
        <v>202342.5</v>
      </c>
      <c r="I199" s="68"/>
      <c r="J199" s="68"/>
      <c r="K199" s="68">
        <f>L199+M199+N199</f>
        <v>198901.7</v>
      </c>
      <c r="L199" s="68">
        <v>198901.7</v>
      </c>
      <c r="M199" s="68"/>
      <c r="N199" s="68"/>
      <c r="O199" s="68">
        <f>R199+Q199+P199</f>
        <v>198901.7</v>
      </c>
      <c r="P199" s="68">
        <v>198901.7</v>
      </c>
      <c r="Q199" s="68"/>
      <c r="R199" s="68"/>
    </row>
    <row r="200" spans="1:18" ht="42" customHeight="1">
      <c r="A200" s="128" t="s">
        <v>289</v>
      </c>
      <c r="B200" s="83">
        <v>115</v>
      </c>
      <c r="C200" s="74" t="s">
        <v>128</v>
      </c>
      <c r="D200" s="74" t="s">
        <v>123</v>
      </c>
      <c r="E200" s="83" t="s">
        <v>283</v>
      </c>
      <c r="F200" s="83"/>
      <c r="G200" s="68">
        <f>G201</f>
        <v>13006.2</v>
      </c>
      <c r="H200" s="68">
        <f aca="true" t="shared" si="98" ref="H200:R201">H201</f>
        <v>13006.2</v>
      </c>
      <c r="I200" s="68">
        <f t="shared" si="98"/>
        <v>0</v>
      </c>
      <c r="J200" s="68">
        <f t="shared" si="98"/>
        <v>0</v>
      </c>
      <c r="K200" s="68">
        <f t="shared" si="98"/>
        <v>13006.2</v>
      </c>
      <c r="L200" s="68">
        <f t="shared" si="98"/>
        <v>13006.2</v>
      </c>
      <c r="M200" s="68">
        <f t="shared" si="98"/>
        <v>0</v>
      </c>
      <c r="N200" s="68">
        <f t="shared" si="98"/>
        <v>0</v>
      </c>
      <c r="O200" s="68">
        <f t="shared" si="98"/>
        <v>13006.2</v>
      </c>
      <c r="P200" s="68">
        <f t="shared" si="98"/>
        <v>13006.2</v>
      </c>
      <c r="Q200" s="68">
        <f t="shared" si="98"/>
        <v>0</v>
      </c>
      <c r="R200" s="68">
        <f t="shared" si="98"/>
        <v>0</v>
      </c>
    </row>
    <row r="201" spans="1:18" ht="77.25" customHeight="1">
      <c r="A201" s="70" t="s">
        <v>97</v>
      </c>
      <c r="B201" s="83">
        <v>115</v>
      </c>
      <c r="C201" s="74" t="s">
        <v>128</v>
      </c>
      <c r="D201" s="74" t="s">
        <v>123</v>
      </c>
      <c r="E201" s="83" t="s">
        <v>17</v>
      </c>
      <c r="F201" s="74"/>
      <c r="G201" s="68">
        <f>G202</f>
        <v>13006.2</v>
      </c>
      <c r="H201" s="68">
        <f t="shared" si="98"/>
        <v>13006.2</v>
      </c>
      <c r="I201" s="68">
        <f t="shared" si="98"/>
        <v>0</v>
      </c>
      <c r="J201" s="68">
        <f t="shared" si="98"/>
        <v>0</v>
      </c>
      <c r="K201" s="68">
        <f t="shared" si="98"/>
        <v>13006.2</v>
      </c>
      <c r="L201" s="68">
        <f t="shared" si="98"/>
        <v>13006.2</v>
      </c>
      <c r="M201" s="68">
        <f t="shared" si="98"/>
        <v>0</v>
      </c>
      <c r="N201" s="68">
        <f t="shared" si="98"/>
        <v>0</v>
      </c>
      <c r="O201" s="68">
        <f t="shared" si="98"/>
        <v>13006.2</v>
      </c>
      <c r="P201" s="68">
        <f t="shared" si="98"/>
        <v>13006.2</v>
      </c>
      <c r="Q201" s="68">
        <f t="shared" si="98"/>
        <v>0</v>
      </c>
      <c r="R201" s="68">
        <f t="shared" si="98"/>
        <v>0</v>
      </c>
    </row>
    <row r="202" spans="1:18" ht="18.75">
      <c r="A202" s="70" t="s">
        <v>188</v>
      </c>
      <c r="B202" s="83">
        <v>115</v>
      </c>
      <c r="C202" s="74" t="s">
        <v>128</v>
      </c>
      <c r="D202" s="74" t="s">
        <v>123</v>
      </c>
      <c r="E202" s="83" t="s">
        <v>17</v>
      </c>
      <c r="F202" s="74" t="s">
        <v>187</v>
      </c>
      <c r="G202" s="68">
        <f>H202+I202+J202</f>
        <v>13006.2</v>
      </c>
      <c r="H202" s="68">
        <v>13006.2</v>
      </c>
      <c r="I202" s="68"/>
      <c r="J202" s="68"/>
      <c r="K202" s="68">
        <f>L202+M202+N202</f>
        <v>13006.2</v>
      </c>
      <c r="L202" s="68">
        <v>13006.2</v>
      </c>
      <c r="M202" s="68"/>
      <c r="N202" s="68"/>
      <c r="O202" s="68">
        <f>P202+Q202+R202</f>
        <v>13006.2</v>
      </c>
      <c r="P202" s="87">
        <v>13006.2</v>
      </c>
      <c r="Q202" s="88"/>
      <c r="R202" s="88"/>
    </row>
    <row r="203" spans="1:18" ht="59.25" customHeight="1">
      <c r="A203" s="128" t="s">
        <v>288</v>
      </c>
      <c r="B203" s="83">
        <v>115</v>
      </c>
      <c r="C203" s="74" t="s">
        <v>128</v>
      </c>
      <c r="D203" s="74" t="s">
        <v>123</v>
      </c>
      <c r="E203" s="83" t="s">
        <v>48</v>
      </c>
      <c r="F203" s="74"/>
      <c r="G203" s="68">
        <f>G204</f>
        <v>3362.5</v>
      </c>
      <c r="H203" s="68">
        <f aca="true" t="shared" si="99" ref="H203:R204">H204</f>
        <v>3362.5</v>
      </c>
      <c r="I203" s="68">
        <f t="shared" si="99"/>
        <v>0</v>
      </c>
      <c r="J203" s="68">
        <f t="shared" si="99"/>
        <v>0</v>
      </c>
      <c r="K203" s="68">
        <f t="shared" si="99"/>
        <v>3362.5</v>
      </c>
      <c r="L203" s="68">
        <f t="shared" si="99"/>
        <v>3362.5</v>
      </c>
      <c r="M203" s="68">
        <f t="shared" si="99"/>
        <v>0</v>
      </c>
      <c r="N203" s="68">
        <f t="shared" si="99"/>
        <v>0</v>
      </c>
      <c r="O203" s="68">
        <f t="shared" si="99"/>
        <v>3362.5</v>
      </c>
      <c r="P203" s="68">
        <f t="shared" si="99"/>
        <v>3362.5</v>
      </c>
      <c r="Q203" s="68">
        <f t="shared" si="99"/>
        <v>0</v>
      </c>
      <c r="R203" s="68">
        <f t="shared" si="99"/>
        <v>0</v>
      </c>
    </row>
    <row r="204" spans="1:18" ht="78" customHeight="1">
      <c r="A204" s="70" t="s">
        <v>97</v>
      </c>
      <c r="B204" s="83">
        <v>115</v>
      </c>
      <c r="C204" s="74" t="s">
        <v>128</v>
      </c>
      <c r="D204" s="74" t="s">
        <v>123</v>
      </c>
      <c r="E204" s="83" t="s">
        <v>49</v>
      </c>
      <c r="F204" s="74"/>
      <c r="G204" s="68">
        <f>G205</f>
        <v>3362.5</v>
      </c>
      <c r="H204" s="68">
        <f t="shared" si="99"/>
        <v>3362.5</v>
      </c>
      <c r="I204" s="68">
        <f t="shared" si="99"/>
        <v>0</v>
      </c>
      <c r="J204" s="68">
        <f t="shared" si="99"/>
        <v>0</v>
      </c>
      <c r="K204" s="68">
        <f t="shared" si="99"/>
        <v>3362.5</v>
      </c>
      <c r="L204" s="68">
        <f t="shared" si="99"/>
        <v>3362.5</v>
      </c>
      <c r="M204" s="68">
        <f t="shared" si="99"/>
        <v>0</v>
      </c>
      <c r="N204" s="68">
        <f t="shared" si="99"/>
        <v>0</v>
      </c>
      <c r="O204" s="68">
        <f t="shared" si="99"/>
        <v>3362.5</v>
      </c>
      <c r="P204" s="68">
        <f t="shared" si="99"/>
        <v>3362.5</v>
      </c>
      <c r="Q204" s="68">
        <f t="shared" si="99"/>
        <v>0</v>
      </c>
      <c r="R204" s="68">
        <f t="shared" si="99"/>
        <v>0</v>
      </c>
    </row>
    <row r="205" spans="1:18" ht="18.75">
      <c r="A205" s="70" t="s">
        <v>188</v>
      </c>
      <c r="B205" s="83">
        <v>115</v>
      </c>
      <c r="C205" s="74" t="s">
        <v>128</v>
      </c>
      <c r="D205" s="74" t="s">
        <v>123</v>
      </c>
      <c r="E205" s="83" t="s">
        <v>49</v>
      </c>
      <c r="F205" s="74" t="s">
        <v>187</v>
      </c>
      <c r="G205" s="68">
        <f>H205+I205+J205</f>
        <v>3362.5</v>
      </c>
      <c r="H205" s="68">
        <v>3362.5</v>
      </c>
      <c r="I205" s="68"/>
      <c r="J205" s="68"/>
      <c r="K205" s="68">
        <f>L205+M205+N205</f>
        <v>3362.5</v>
      </c>
      <c r="L205" s="68">
        <v>3362.5</v>
      </c>
      <c r="M205" s="68"/>
      <c r="N205" s="68"/>
      <c r="O205" s="68">
        <f>P205+Q205+R205</f>
        <v>3362.5</v>
      </c>
      <c r="P205" s="87">
        <v>3362.5</v>
      </c>
      <c r="Q205" s="88"/>
      <c r="R205" s="88"/>
    </row>
    <row r="206" spans="1:18" ht="80.25" customHeight="1">
      <c r="A206" s="128" t="s">
        <v>293</v>
      </c>
      <c r="B206" s="83">
        <v>115</v>
      </c>
      <c r="C206" s="74" t="s">
        <v>128</v>
      </c>
      <c r="D206" s="74" t="s">
        <v>123</v>
      </c>
      <c r="E206" s="83" t="s">
        <v>284</v>
      </c>
      <c r="F206" s="74"/>
      <c r="G206" s="68">
        <f>G207+G209</f>
        <v>4761.7</v>
      </c>
      <c r="H206" s="68">
        <f aca="true" t="shared" si="100" ref="H206:R206">H207+H209</f>
        <v>0</v>
      </c>
      <c r="I206" s="68">
        <f t="shared" si="100"/>
        <v>4761.7</v>
      </c>
      <c r="J206" s="68">
        <f t="shared" si="100"/>
        <v>0</v>
      </c>
      <c r="K206" s="68">
        <f t="shared" si="100"/>
        <v>5041.3</v>
      </c>
      <c r="L206" s="68">
        <f t="shared" si="100"/>
        <v>0</v>
      </c>
      <c r="M206" s="68">
        <f t="shared" si="100"/>
        <v>5041.3</v>
      </c>
      <c r="N206" s="68">
        <f t="shared" si="100"/>
        <v>0</v>
      </c>
      <c r="O206" s="68">
        <f t="shared" si="100"/>
        <v>5109.9</v>
      </c>
      <c r="P206" s="68">
        <f t="shared" si="100"/>
        <v>0</v>
      </c>
      <c r="Q206" s="68">
        <f t="shared" si="100"/>
        <v>5109.9</v>
      </c>
      <c r="R206" s="68">
        <f t="shared" si="100"/>
        <v>0</v>
      </c>
    </row>
    <row r="207" spans="1:18" ht="57.75" customHeight="1">
      <c r="A207" s="70" t="s">
        <v>294</v>
      </c>
      <c r="B207" s="83">
        <v>115</v>
      </c>
      <c r="C207" s="74" t="s">
        <v>128</v>
      </c>
      <c r="D207" s="74" t="s">
        <v>123</v>
      </c>
      <c r="E207" s="83" t="s">
        <v>50</v>
      </c>
      <c r="F207" s="74"/>
      <c r="G207" s="68">
        <f>G208</f>
        <v>3274.4</v>
      </c>
      <c r="H207" s="68">
        <f aca="true" t="shared" si="101" ref="H207:R207">H208</f>
        <v>0</v>
      </c>
      <c r="I207" s="68">
        <f t="shared" si="101"/>
        <v>3274.4</v>
      </c>
      <c r="J207" s="68">
        <f t="shared" si="101"/>
        <v>0</v>
      </c>
      <c r="K207" s="68">
        <f t="shared" si="101"/>
        <v>3554</v>
      </c>
      <c r="L207" s="68">
        <f t="shared" si="101"/>
        <v>0</v>
      </c>
      <c r="M207" s="68">
        <f t="shared" si="101"/>
        <v>3554</v>
      </c>
      <c r="N207" s="68">
        <f t="shared" si="101"/>
        <v>0</v>
      </c>
      <c r="O207" s="68">
        <f t="shared" si="101"/>
        <v>3622.6</v>
      </c>
      <c r="P207" s="68">
        <f t="shared" si="101"/>
        <v>0</v>
      </c>
      <c r="Q207" s="68">
        <f t="shared" si="101"/>
        <v>3622.6</v>
      </c>
      <c r="R207" s="68">
        <f t="shared" si="101"/>
        <v>0</v>
      </c>
    </row>
    <row r="208" spans="1:18" ht="18.75">
      <c r="A208" s="70" t="s">
        <v>188</v>
      </c>
      <c r="B208" s="83">
        <v>115</v>
      </c>
      <c r="C208" s="74" t="s">
        <v>128</v>
      </c>
      <c r="D208" s="74" t="s">
        <v>123</v>
      </c>
      <c r="E208" s="83" t="s">
        <v>50</v>
      </c>
      <c r="F208" s="74" t="s">
        <v>187</v>
      </c>
      <c r="G208" s="68">
        <f>H208+I208+J208</f>
        <v>3274.4</v>
      </c>
      <c r="H208" s="68"/>
      <c r="I208" s="68">
        <v>3274.4</v>
      </c>
      <c r="J208" s="68"/>
      <c r="K208" s="68">
        <f>L208+M208+N208</f>
        <v>3554</v>
      </c>
      <c r="L208" s="68"/>
      <c r="M208" s="68">
        <v>3554</v>
      </c>
      <c r="N208" s="68"/>
      <c r="O208" s="68">
        <f>P208+Q208+R208</f>
        <v>3622.6</v>
      </c>
      <c r="P208" s="88"/>
      <c r="Q208" s="94">
        <v>3622.6</v>
      </c>
      <c r="R208" s="88"/>
    </row>
    <row r="209" spans="1:18" ht="58.5" customHeight="1">
      <c r="A209" s="70" t="s">
        <v>446</v>
      </c>
      <c r="B209" s="83">
        <v>115</v>
      </c>
      <c r="C209" s="74" t="s">
        <v>128</v>
      </c>
      <c r="D209" s="74" t="s">
        <v>123</v>
      </c>
      <c r="E209" s="74" t="s">
        <v>444</v>
      </c>
      <c r="F209" s="74"/>
      <c r="G209" s="68">
        <f>G210</f>
        <v>1487.3</v>
      </c>
      <c r="H209" s="68">
        <f aca="true" t="shared" si="102" ref="H209:R209">H210</f>
        <v>0</v>
      </c>
      <c r="I209" s="68">
        <f t="shared" si="102"/>
        <v>1487.3</v>
      </c>
      <c r="J209" s="68">
        <f t="shared" si="102"/>
        <v>0</v>
      </c>
      <c r="K209" s="68">
        <f t="shared" si="102"/>
        <v>1487.3</v>
      </c>
      <c r="L209" s="68">
        <f t="shared" si="102"/>
        <v>0</v>
      </c>
      <c r="M209" s="68">
        <f t="shared" si="102"/>
        <v>1487.3</v>
      </c>
      <c r="N209" s="68">
        <f t="shared" si="102"/>
        <v>0</v>
      </c>
      <c r="O209" s="68">
        <f t="shared" si="102"/>
        <v>1487.3</v>
      </c>
      <c r="P209" s="68">
        <f t="shared" si="102"/>
        <v>0</v>
      </c>
      <c r="Q209" s="68">
        <f t="shared" si="102"/>
        <v>1487.3</v>
      </c>
      <c r="R209" s="68">
        <f t="shared" si="102"/>
        <v>0</v>
      </c>
    </row>
    <row r="210" spans="1:18" ht="18.75">
      <c r="A210" s="70" t="s">
        <v>188</v>
      </c>
      <c r="B210" s="83">
        <v>115</v>
      </c>
      <c r="C210" s="74" t="s">
        <v>128</v>
      </c>
      <c r="D210" s="74" t="s">
        <v>123</v>
      </c>
      <c r="E210" s="74" t="s">
        <v>444</v>
      </c>
      <c r="F210" s="74" t="s">
        <v>187</v>
      </c>
      <c r="G210" s="68">
        <f>H210+I210+J210</f>
        <v>1487.3</v>
      </c>
      <c r="H210" s="68"/>
      <c r="I210" s="68">
        <v>1487.3</v>
      </c>
      <c r="J210" s="68"/>
      <c r="K210" s="68">
        <f>L210+M210+N210</f>
        <v>1487.3</v>
      </c>
      <c r="L210" s="68"/>
      <c r="M210" s="68">
        <v>1487.3</v>
      </c>
      <c r="N210" s="68"/>
      <c r="O210" s="68">
        <f>P210+Q210+R210</f>
        <v>1487.3</v>
      </c>
      <c r="P210" s="88"/>
      <c r="Q210" s="87">
        <v>1487.3</v>
      </c>
      <c r="R210" s="88"/>
    </row>
    <row r="211" spans="1:18" ht="56.25">
      <c r="A211" s="70" t="s">
        <v>705</v>
      </c>
      <c r="B211" s="83">
        <v>115</v>
      </c>
      <c r="C211" s="74" t="s">
        <v>128</v>
      </c>
      <c r="D211" s="74" t="s">
        <v>123</v>
      </c>
      <c r="E211" s="83" t="s">
        <v>422</v>
      </c>
      <c r="F211" s="74"/>
      <c r="G211" s="68">
        <f>G212+G214+G216</f>
        <v>87401.4</v>
      </c>
      <c r="H211" s="68">
        <f aca="true" t="shared" si="103" ref="H211:Q211">H212+H214+H216</f>
        <v>82891</v>
      </c>
      <c r="I211" s="68">
        <f t="shared" si="103"/>
        <v>4510.4</v>
      </c>
      <c r="J211" s="68">
        <f t="shared" si="103"/>
        <v>0</v>
      </c>
      <c r="K211" s="68">
        <f t="shared" si="103"/>
        <v>54754.1</v>
      </c>
      <c r="L211" s="68">
        <f t="shared" si="103"/>
        <v>51656.5</v>
      </c>
      <c r="M211" s="68">
        <f t="shared" si="103"/>
        <v>3097.6</v>
      </c>
      <c r="N211" s="68">
        <f t="shared" si="103"/>
        <v>0</v>
      </c>
      <c r="O211" s="68">
        <f t="shared" si="103"/>
        <v>1500</v>
      </c>
      <c r="P211" s="68">
        <f t="shared" si="103"/>
        <v>0</v>
      </c>
      <c r="Q211" s="68">
        <f t="shared" si="103"/>
        <v>1500</v>
      </c>
      <c r="R211" s="68">
        <f>R212</f>
        <v>0</v>
      </c>
    </row>
    <row r="212" spans="1:18" ht="75">
      <c r="A212" s="82" t="s">
        <v>704</v>
      </c>
      <c r="B212" s="83">
        <v>115</v>
      </c>
      <c r="C212" s="74" t="s">
        <v>128</v>
      </c>
      <c r="D212" s="74" t="s">
        <v>123</v>
      </c>
      <c r="E212" s="83" t="s">
        <v>542</v>
      </c>
      <c r="F212" s="74"/>
      <c r="G212" s="68">
        <f>G213</f>
        <v>2050</v>
      </c>
      <c r="H212" s="68">
        <f aca="true" t="shared" si="104" ref="H212:Q212">H213</f>
        <v>0</v>
      </c>
      <c r="I212" s="68">
        <f t="shared" si="104"/>
        <v>2050</v>
      </c>
      <c r="J212" s="68">
        <f t="shared" si="104"/>
        <v>0</v>
      </c>
      <c r="K212" s="68">
        <f t="shared" si="104"/>
        <v>1500</v>
      </c>
      <c r="L212" s="68">
        <f t="shared" si="104"/>
        <v>0</v>
      </c>
      <c r="M212" s="68">
        <f t="shared" si="104"/>
        <v>1500</v>
      </c>
      <c r="N212" s="68">
        <f t="shared" si="104"/>
        <v>0</v>
      </c>
      <c r="O212" s="68">
        <f t="shared" si="104"/>
        <v>1500</v>
      </c>
      <c r="P212" s="68">
        <f t="shared" si="104"/>
        <v>0</v>
      </c>
      <c r="Q212" s="68">
        <f t="shared" si="104"/>
        <v>1500</v>
      </c>
      <c r="R212" s="88"/>
    </row>
    <row r="213" spans="1:18" ht="18.75">
      <c r="A213" s="70" t="s">
        <v>188</v>
      </c>
      <c r="B213" s="83">
        <v>115</v>
      </c>
      <c r="C213" s="74" t="s">
        <v>128</v>
      </c>
      <c r="D213" s="74" t="s">
        <v>123</v>
      </c>
      <c r="E213" s="83" t="s">
        <v>542</v>
      </c>
      <c r="F213" s="74" t="s">
        <v>187</v>
      </c>
      <c r="G213" s="68">
        <f>H213+I213+J213</f>
        <v>2050</v>
      </c>
      <c r="H213" s="68"/>
      <c r="I213" s="68">
        <f>150+1500+400</f>
        <v>2050</v>
      </c>
      <c r="J213" s="68"/>
      <c r="K213" s="68">
        <f>L213+M213+N213</f>
        <v>1500</v>
      </c>
      <c r="L213" s="68"/>
      <c r="M213" s="68">
        <v>1500</v>
      </c>
      <c r="N213" s="68"/>
      <c r="O213" s="68">
        <f>P213+Q213+R213</f>
        <v>1500</v>
      </c>
      <c r="P213" s="88"/>
      <c r="Q213" s="93">
        <v>1500</v>
      </c>
      <c r="R213" s="88"/>
    </row>
    <row r="214" spans="1:18" ht="37.5">
      <c r="A214" s="70" t="s">
        <v>671</v>
      </c>
      <c r="B214" s="83">
        <v>115</v>
      </c>
      <c r="C214" s="74" t="s">
        <v>128</v>
      </c>
      <c r="D214" s="74" t="s">
        <v>123</v>
      </c>
      <c r="E214" s="83" t="s">
        <v>672</v>
      </c>
      <c r="F214" s="74"/>
      <c r="G214" s="68">
        <f>G215</f>
        <v>81895.9</v>
      </c>
      <c r="H214" s="68">
        <f>H215</f>
        <v>79439</v>
      </c>
      <c r="I214" s="68">
        <f aca="true" t="shared" si="105" ref="I214:R214">I215</f>
        <v>2456.9</v>
      </c>
      <c r="J214" s="68">
        <f t="shared" si="105"/>
        <v>0</v>
      </c>
      <c r="K214" s="68">
        <f t="shared" si="105"/>
        <v>53254.1</v>
      </c>
      <c r="L214" s="68">
        <f t="shared" si="105"/>
        <v>51656.5</v>
      </c>
      <c r="M214" s="68">
        <f t="shared" si="105"/>
        <v>1597.6</v>
      </c>
      <c r="N214" s="68">
        <f t="shared" si="105"/>
        <v>0</v>
      </c>
      <c r="O214" s="68">
        <f t="shared" si="105"/>
        <v>0</v>
      </c>
      <c r="P214" s="68">
        <f t="shared" si="105"/>
        <v>0</v>
      </c>
      <c r="Q214" s="68">
        <f t="shared" si="105"/>
        <v>0</v>
      </c>
      <c r="R214" s="68">
        <f t="shared" si="105"/>
        <v>0</v>
      </c>
    </row>
    <row r="215" spans="1:18" ht="18.75">
      <c r="A215" s="70" t="s">
        <v>188</v>
      </c>
      <c r="B215" s="83">
        <v>115</v>
      </c>
      <c r="C215" s="74" t="s">
        <v>128</v>
      </c>
      <c r="D215" s="74" t="s">
        <v>123</v>
      </c>
      <c r="E215" s="83" t="s">
        <v>672</v>
      </c>
      <c r="F215" s="74" t="s">
        <v>187</v>
      </c>
      <c r="G215" s="68">
        <f>H215+I215+J215</f>
        <v>81895.9</v>
      </c>
      <c r="H215" s="68">
        <v>79439</v>
      </c>
      <c r="I215" s="68">
        <v>2456.9</v>
      </c>
      <c r="J215" s="68"/>
      <c r="K215" s="68">
        <f>L215+M215+N215</f>
        <v>53254.1</v>
      </c>
      <c r="L215" s="68">
        <v>51656.5</v>
      </c>
      <c r="M215" s="68">
        <v>1597.6</v>
      </c>
      <c r="N215" s="68"/>
      <c r="O215" s="68">
        <f>P215+Q215+R215</f>
        <v>0</v>
      </c>
      <c r="P215" s="88"/>
      <c r="Q215" s="88"/>
      <c r="R215" s="88"/>
    </row>
    <row r="216" spans="1:18" ht="27" customHeight="1">
      <c r="A216" s="143" t="s">
        <v>676</v>
      </c>
      <c r="B216" s="83">
        <v>115</v>
      </c>
      <c r="C216" s="74" t="s">
        <v>128</v>
      </c>
      <c r="D216" s="74" t="s">
        <v>123</v>
      </c>
      <c r="E216" s="83" t="s">
        <v>702</v>
      </c>
      <c r="F216" s="74"/>
      <c r="G216" s="68">
        <f>G217</f>
        <v>3455.5</v>
      </c>
      <c r="H216" s="68">
        <f aca="true" t="shared" si="106" ref="H216:R216">H217</f>
        <v>3452</v>
      </c>
      <c r="I216" s="68">
        <f t="shared" si="106"/>
        <v>3.5</v>
      </c>
      <c r="J216" s="68">
        <f t="shared" si="106"/>
        <v>0</v>
      </c>
      <c r="K216" s="68">
        <f t="shared" si="106"/>
        <v>0</v>
      </c>
      <c r="L216" s="68">
        <f t="shared" si="106"/>
        <v>0</v>
      </c>
      <c r="M216" s="68">
        <f t="shared" si="106"/>
        <v>0</v>
      </c>
      <c r="N216" s="68">
        <f t="shared" si="106"/>
        <v>0</v>
      </c>
      <c r="O216" s="68">
        <f t="shared" si="106"/>
        <v>0</v>
      </c>
      <c r="P216" s="68">
        <f t="shared" si="106"/>
        <v>0</v>
      </c>
      <c r="Q216" s="68">
        <f t="shared" si="106"/>
        <v>0</v>
      </c>
      <c r="R216" s="68">
        <f t="shared" si="106"/>
        <v>0</v>
      </c>
    </row>
    <row r="217" spans="1:18" ht="18.75">
      <c r="A217" s="70" t="s">
        <v>188</v>
      </c>
      <c r="B217" s="83">
        <v>115</v>
      </c>
      <c r="C217" s="74" t="s">
        <v>128</v>
      </c>
      <c r="D217" s="74" t="s">
        <v>123</v>
      </c>
      <c r="E217" s="83" t="s">
        <v>702</v>
      </c>
      <c r="F217" s="74" t="s">
        <v>187</v>
      </c>
      <c r="G217" s="68">
        <f>H217+I217+J217</f>
        <v>3455.5</v>
      </c>
      <c r="H217" s="68">
        <v>3452</v>
      </c>
      <c r="I217" s="68">
        <v>3.5</v>
      </c>
      <c r="J217" s="68"/>
      <c r="K217" s="68">
        <f>L217+M217+N217</f>
        <v>0</v>
      </c>
      <c r="L217" s="68"/>
      <c r="M217" s="68"/>
      <c r="N217" s="68"/>
      <c r="O217" s="68">
        <f>P217+Q217+R217</f>
        <v>0</v>
      </c>
      <c r="P217" s="88"/>
      <c r="Q217" s="88"/>
      <c r="R217" s="88"/>
    </row>
    <row r="218" spans="1:18" ht="37.5">
      <c r="A218" s="128" t="s">
        <v>572</v>
      </c>
      <c r="B218" s="83">
        <v>115</v>
      </c>
      <c r="C218" s="74" t="s">
        <v>128</v>
      </c>
      <c r="D218" s="101" t="s">
        <v>123</v>
      </c>
      <c r="E218" s="146" t="s">
        <v>502</v>
      </c>
      <c r="F218" s="74"/>
      <c r="G218" s="68">
        <f>G219</f>
        <v>3135.4</v>
      </c>
      <c r="H218" s="68">
        <f aca="true" t="shared" si="107" ref="H218:R219">H219</f>
        <v>3135.1</v>
      </c>
      <c r="I218" s="68">
        <f t="shared" si="107"/>
        <v>0.3</v>
      </c>
      <c r="J218" s="68">
        <f t="shared" si="107"/>
        <v>0</v>
      </c>
      <c r="K218" s="68">
        <f t="shared" si="107"/>
        <v>4706.1</v>
      </c>
      <c r="L218" s="68">
        <f t="shared" si="107"/>
        <v>4705.6</v>
      </c>
      <c r="M218" s="68">
        <f t="shared" si="107"/>
        <v>0.5</v>
      </c>
      <c r="N218" s="68">
        <f t="shared" si="107"/>
        <v>0</v>
      </c>
      <c r="O218" s="68">
        <f t="shared" si="107"/>
        <v>9000.9</v>
      </c>
      <c r="P218" s="68">
        <f t="shared" si="107"/>
        <v>9000</v>
      </c>
      <c r="Q218" s="68">
        <f t="shared" si="107"/>
        <v>0.9</v>
      </c>
      <c r="R218" s="68">
        <f t="shared" si="107"/>
        <v>0</v>
      </c>
    </row>
    <row r="219" spans="1:18" ht="78" customHeight="1">
      <c r="A219" s="128" t="s">
        <v>648</v>
      </c>
      <c r="B219" s="83">
        <v>115</v>
      </c>
      <c r="C219" s="74" t="s">
        <v>128</v>
      </c>
      <c r="D219" s="74" t="s">
        <v>123</v>
      </c>
      <c r="E219" s="83" t="s">
        <v>501</v>
      </c>
      <c r="F219" s="74"/>
      <c r="G219" s="68">
        <f>G220</f>
        <v>3135.4</v>
      </c>
      <c r="H219" s="68">
        <f t="shared" si="107"/>
        <v>3135.1</v>
      </c>
      <c r="I219" s="68">
        <f t="shared" si="107"/>
        <v>0.3</v>
      </c>
      <c r="J219" s="68">
        <f t="shared" si="107"/>
        <v>0</v>
      </c>
      <c r="K219" s="68">
        <f t="shared" si="107"/>
        <v>4706.1</v>
      </c>
      <c r="L219" s="68">
        <f t="shared" si="107"/>
        <v>4705.6</v>
      </c>
      <c r="M219" s="68">
        <f t="shared" si="107"/>
        <v>0.5</v>
      </c>
      <c r="N219" s="68">
        <f t="shared" si="107"/>
        <v>0</v>
      </c>
      <c r="O219" s="68">
        <f t="shared" si="107"/>
        <v>9000.9</v>
      </c>
      <c r="P219" s="68">
        <f t="shared" si="107"/>
        <v>9000</v>
      </c>
      <c r="Q219" s="68">
        <f t="shared" si="107"/>
        <v>0.9</v>
      </c>
      <c r="R219" s="68">
        <f t="shared" si="107"/>
        <v>0</v>
      </c>
    </row>
    <row r="220" spans="1:18" ht="18.75">
      <c r="A220" s="70" t="s">
        <v>188</v>
      </c>
      <c r="B220" s="83">
        <v>115</v>
      </c>
      <c r="C220" s="74" t="s">
        <v>128</v>
      </c>
      <c r="D220" s="74" t="s">
        <v>123</v>
      </c>
      <c r="E220" s="83" t="s">
        <v>501</v>
      </c>
      <c r="F220" s="74" t="s">
        <v>187</v>
      </c>
      <c r="G220" s="68">
        <f>H220+I220+J220</f>
        <v>3135.4</v>
      </c>
      <c r="H220" s="68">
        <v>3135.1</v>
      </c>
      <c r="I220" s="68">
        <v>0.3</v>
      </c>
      <c r="J220" s="68"/>
      <c r="K220" s="68">
        <f>L220+M220+N220</f>
        <v>4706.1</v>
      </c>
      <c r="L220" s="68">
        <v>4705.6</v>
      </c>
      <c r="M220" s="68">
        <v>0.5</v>
      </c>
      <c r="N220" s="68"/>
      <c r="O220" s="68">
        <f>P220+Q220+R220</f>
        <v>9000.9</v>
      </c>
      <c r="P220" s="68">
        <v>9000</v>
      </c>
      <c r="Q220" s="68">
        <v>0.9</v>
      </c>
      <c r="R220" s="68"/>
    </row>
    <row r="221" spans="1:18" ht="43.5" customHeight="1">
      <c r="A221" s="70" t="s">
        <v>573</v>
      </c>
      <c r="B221" s="83">
        <v>115</v>
      </c>
      <c r="C221" s="74" t="s">
        <v>128</v>
      </c>
      <c r="D221" s="74" t="s">
        <v>123</v>
      </c>
      <c r="E221" s="83" t="s">
        <v>503</v>
      </c>
      <c r="F221" s="74"/>
      <c r="G221" s="68">
        <f>G222</f>
        <v>1655.1000000000001</v>
      </c>
      <c r="H221" s="68">
        <f aca="true" t="shared" si="108" ref="H221:R222">H222</f>
        <v>1584.4</v>
      </c>
      <c r="I221" s="68">
        <f t="shared" si="108"/>
        <v>70.7</v>
      </c>
      <c r="J221" s="68">
        <f t="shared" si="108"/>
        <v>0</v>
      </c>
      <c r="K221" s="68">
        <f t="shared" si="108"/>
        <v>4900.3</v>
      </c>
      <c r="L221" s="68">
        <f t="shared" si="108"/>
        <v>4691</v>
      </c>
      <c r="M221" s="68">
        <f t="shared" si="108"/>
        <v>209.3</v>
      </c>
      <c r="N221" s="68">
        <f t="shared" si="108"/>
        <v>0</v>
      </c>
      <c r="O221" s="68">
        <f t="shared" si="108"/>
        <v>10005</v>
      </c>
      <c r="P221" s="68">
        <f t="shared" si="108"/>
        <v>9577.8</v>
      </c>
      <c r="Q221" s="68">
        <f t="shared" si="108"/>
        <v>427.2</v>
      </c>
      <c r="R221" s="68">
        <f t="shared" si="108"/>
        <v>0</v>
      </c>
    </row>
    <row r="222" spans="1:18" ht="42.75" customHeight="1">
      <c r="A222" s="70" t="s">
        <v>649</v>
      </c>
      <c r="B222" s="83">
        <v>115</v>
      </c>
      <c r="C222" s="74" t="s">
        <v>128</v>
      </c>
      <c r="D222" s="74" t="s">
        <v>123</v>
      </c>
      <c r="E222" s="83" t="s">
        <v>504</v>
      </c>
      <c r="F222" s="74"/>
      <c r="G222" s="68">
        <f>G223</f>
        <v>1655.1000000000001</v>
      </c>
      <c r="H222" s="68">
        <f t="shared" si="108"/>
        <v>1584.4</v>
      </c>
      <c r="I222" s="68">
        <f t="shared" si="108"/>
        <v>70.7</v>
      </c>
      <c r="J222" s="68">
        <f t="shared" si="108"/>
        <v>0</v>
      </c>
      <c r="K222" s="68">
        <f t="shared" si="108"/>
        <v>4900.3</v>
      </c>
      <c r="L222" s="68">
        <f t="shared" si="108"/>
        <v>4691</v>
      </c>
      <c r="M222" s="68">
        <f t="shared" si="108"/>
        <v>209.3</v>
      </c>
      <c r="N222" s="68">
        <f t="shared" si="108"/>
        <v>0</v>
      </c>
      <c r="O222" s="68">
        <f t="shared" si="108"/>
        <v>10005</v>
      </c>
      <c r="P222" s="68">
        <f t="shared" si="108"/>
        <v>9577.8</v>
      </c>
      <c r="Q222" s="68">
        <f t="shared" si="108"/>
        <v>427.2</v>
      </c>
      <c r="R222" s="68">
        <f t="shared" si="108"/>
        <v>0</v>
      </c>
    </row>
    <row r="223" spans="1:18" ht="18.75">
      <c r="A223" s="70" t="s">
        <v>188</v>
      </c>
      <c r="B223" s="83">
        <v>115</v>
      </c>
      <c r="C223" s="74" t="s">
        <v>128</v>
      </c>
      <c r="D223" s="74" t="s">
        <v>123</v>
      </c>
      <c r="E223" s="83" t="s">
        <v>504</v>
      </c>
      <c r="F223" s="74" t="s">
        <v>187</v>
      </c>
      <c r="G223" s="68">
        <f>H223+I223+J223</f>
        <v>1655.1000000000001</v>
      </c>
      <c r="H223" s="68">
        <v>1584.4</v>
      </c>
      <c r="I223" s="68">
        <v>70.7</v>
      </c>
      <c r="J223" s="68"/>
      <c r="K223" s="68">
        <f>L223+M223+N223</f>
        <v>4900.3</v>
      </c>
      <c r="L223" s="68">
        <v>4691</v>
      </c>
      <c r="M223" s="68">
        <v>209.3</v>
      </c>
      <c r="N223" s="68"/>
      <c r="O223" s="68">
        <f>P223+Q223+R223</f>
        <v>10005</v>
      </c>
      <c r="P223" s="68">
        <v>9577.8</v>
      </c>
      <c r="Q223" s="68">
        <v>427.2</v>
      </c>
      <c r="R223" s="68"/>
    </row>
    <row r="224" spans="1:18" ht="58.5" customHeight="1">
      <c r="A224" s="70" t="s">
        <v>597</v>
      </c>
      <c r="B224" s="83">
        <v>115</v>
      </c>
      <c r="C224" s="74" t="s">
        <v>128</v>
      </c>
      <c r="D224" s="74" t="s">
        <v>123</v>
      </c>
      <c r="E224" s="83" t="s">
        <v>596</v>
      </c>
      <c r="F224" s="74"/>
      <c r="G224" s="68">
        <f>G225</f>
        <v>11600.7</v>
      </c>
      <c r="H224" s="68">
        <f aca="true" t="shared" si="109" ref="H224:R225">H225</f>
        <v>11368.7</v>
      </c>
      <c r="I224" s="68">
        <f t="shared" si="109"/>
        <v>232</v>
      </c>
      <c r="J224" s="68">
        <f t="shared" si="109"/>
        <v>0</v>
      </c>
      <c r="K224" s="68">
        <f t="shared" si="109"/>
        <v>11314.4</v>
      </c>
      <c r="L224" s="68">
        <f t="shared" si="109"/>
        <v>11088.1</v>
      </c>
      <c r="M224" s="68">
        <f t="shared" si="109"/>
        <v>226.3</v>
      </c>
      <c r="N224" s="68">
        <f t="shared" si="109"/>
        <v>0</v>
      </c>
      <c r="O224" s="68">
        <f t="shared" si="109"/>
        <v>11658.1</v>
      </c>
      <c r="P224" s="68">
        <f t="shared" si="109"/>
        <v>11424.9</v>
      </c>
      <c r="Q224" s="68">
        <f t="shared" si="109"/>
        <v>233.2</v>
      </c>
      <c r="R224" s="68">
        <f t="shared" si="109"/>
        <v>0</v>
      </c>
    </row>
    <row r="225" spans="1:18" ht="58.5" customHeight="1">
      <c r="A225" s="70" t="s">
        <v>584</v>
      </c>
      <c r="B225" s="83">
        <v>115</v>
      </c>
      <c r="C225" s="74" t="s">
        <v>128</v>
      </c>
      <c r="D225" s="74" t="s">
        <v>123</v>
      </c>
      <c r="E225" s="83" t="s">
        <v>598</v>
      </c>
      <c r="F225" s="74"/>
      <c r="G225" s="68">
        <f>G226</f>
        <v>11600.7</v>
      </c>
      <c r="H225" s="68">
        <f t="shared" si="109"/>
        <v>11368.7</v>
      </c>
      <c r="I225" s="68">
        <f t="shared" si="109"/>
        <v>232</v>
      </c>
      <c r="J225" s="68">
        <f t="shared" si="109"/>
        <v>0</v>
      </c>
      <c r="K225" s="68">
        <f t="shared" si="109"/>
        <v>11314.4</v>
      </c>
      <c r="L225" s="68">
        <f t="shared" si="109"/>
        <v>11088.1</v>
      </c>
      <c r="M225" s="68">
        <f t="shared" si="109"/>
        <v>226.3</v>
      </c>
      <c r="N225" s="68">
        <f t="shared" si="109"/>
        <v>0</v>
      </c>
      <c r="O225" s="68">
        <f t="shared" si="109"/>
        <v>11658.1</v>
      </c>
      <c r="P225" s="68">
        <f t="shared" si="109"/>
        <v>11424.9</v>
      </c>
      <c r="Q225" s="68">
        <f t="shared" si="109"/>
        <v>233.2</v>
      </c>
      <c r="R225" s="68">
        <f t="shared" si="109"/>
        <v>0</v>
      </c>
    </row>
    <row r="226" spans="1:18" ht="18.75">
      <c r="A226" s="70" t="s">
        <v>188</v>
      </c>
      <c r="B226" s="83">
        <v>115</v>
      </c>
      <c r="C226" s="74" t="s">
        <v>128</v>
      </c>
      <c r="D226" s="74" t="s">
        <v>123</v>
      </c>
      <c r="E226" s="83" t="s">
        <v>598</v>
      </c>
      <c r="F226" s="74" t="s">
        <v>187</v>
      </c>
      <c r="G226" s="68">
        <f>H226+I226+J226</f>
        <v>11600.7</v>
      </c>
      <c r="H226" s="68">
        <v>11368.7</v>
      </c>
      <c r="I226" s="68">
        <v>232</v>
      </c>
      <c r="J226" s="68"/>
      <c r="K226" s="68">
        <f>L226+M226+N226</f>
        <v>11314.4</v>
      </c>
      <c r="L226" s="68">
        <v>11088.1</v>
      </c>
      <c r="M226" s="68">
        <v>226.3</v>
      </c>
      <c r="N226" s="68"/>
      <c r="O226" s="68">
        <f>P226+Q226+R226</f>
        <v>11658.1</v>
      </c>
      <c r="P226" s="68">
        <v>11424.9</v>
      </c>
      <c r="Q226" s="68">
        <v>233.2</v>
      </c>
      <c r="R226" s="68"/>
    </row>
    <row r="227" spans="1:18" ht="18.75" customHeight="1">
      <c r="A227" s="143" t="s">
        <v>706</v>
      </c>
      <c r="B227" s="83">
        <v>115</v>
      </c>
      <c r="C227" s="74" t="s">
        <v>128</v>
      </c>
      <c r="D227" s="74" t="s">
        <v>123</v>
      </c>
      <c r="E227" s="83" t="s">
        <v>701</v>
      </c>
      <c r="F227" s="74"/>
      <c r="G227" s="68">
        <f>G228</f>
        <v>739</v>
      </c>
      <c r="H227" s="68">
        <f aca="true" t="shared" si="110" ref="H227:R228">H228</f>
        <v>731.6</v>
      </c>
      <c r="I227" s="68">
        <f t="shared" si="110"/>
        <v>7.4</v>
      </c>
      <c r="J227" s="68">
        <f t="shared" si="110"/>
        <v>0</v>
      </c>
      <c r="K227" s="68">
        <f t="shared" si="110"/>
        <v>0</v>
      </c>
      <c r="L227" s="68">
        <f t="shared" si="110"/>
        <v>0</v>
      </c>
      <c r="M227" s="68">
        <f t="shared" si="110"/>
        <v>0</v>
      </c>
      <c r="N227" s="68">
        <f t="shared" si="110"/>
        <v>0</v>
      </c>
      <c r="O227" s="68">
        <f t="shared" si="110"/>
        <v>0</v>
      </c>
      <c r="P227" s="68">
        <f t="shared" si="110"/>
        <v>0</v>
      </c>
      <c r="Q227" s="68">
        <f t="shared" si="110"/>
        <v>0</v>
      </c>
      <c r="R227" s="68">
        <f t="shared" si="110"/>
        <v>0</v>
      </c>
    </row>
    <row r="228" spans="1:18" ht="56.25">
      <c r="A228" s="143" t="s">
        <v>675</v>
      </c>
      <c r="B228" s="83">
        <v>115</v>
      </c>
      <c r="C228" s="74" t="s">
        <v>128</v>
      </c>
      <c r="D228" s="74" t="s">
        <v>123</v>
      </c>
      <c r="E228" s="83" t="s">
        <v>700</v>
      </c>
      <c r="F228" s="74"/>
      <c r="G228" s="68">
        <f>G229</f>
        <v>739</v>
      </c>
      <c r="H228" s="68">
        <f t="shared" si="110"/>
        <v>731.6</v>
      </c>
      <c r="I228" s="68">
        <f t="shared" si="110"/>
        <v>7.4</v>
      </c>
      <c r="J228" s="68">
        <f t="shared" si="110"/>
        <v>0</v>
      </c>
      <c r="K228" s="68">
        <f t="shared" si="110"/>
        <v>0</v>
      </c>
      <c r="L228" s="68">
        <f t="shared" si="110"/>
        <v>0</v>
      </c>
      <c r="M228" s="68">
        <f t="shared" si="110"/>
        <v>0</v>
      </c>
      <c r="N228" s="68">
        <f t="shared" si="110"/>
        <v>0</v>
      </c>
      <c r="O228" s="68">
        <f t="shared" si="110"/>
        <v>0</v>
      </c>
      <c r="P228" s="68">
        <f t="shared" si="110"/>
        <v>0</v>
      </c>
      <c r="Q228" s="68">
        <f t="shared" si="110"/>
        <v>0</v>
      </c>
      <c r="R228" s="68">
        <f t="shared" si="110"/>
        <v>0</v>
      </c>
    </row>
    <row r="229" spans="1:18" ht="18.75">
      <c r="A229" s="70" t="s">
        <v>188</v>
      </c>
      <c r="B229" s="83">
        <v>115</v>
      </c>
      <c r="C229" s="74" t="s">
        <v>128</v>
      </c>
      <c r="D229" s="74" t="s">
        <v>123</v>
      </c>
      <c r="E229" s="83" t="s">
        <v>700</v>
      </c>
      <c r="F229" s="74" t="s">
        <v>187</v>
      </c>
      <c r="G229" s="68">
        <f>H229+I229+J229</f>
        <v>739</v>
      </c>
      <c r="H229" s="68">
        <v>731.6</v>
      </c>
      <c r="I229" s="68">
        <v>7.4</v>
      </c>
      <c r="J229" s="68"/>
      <c r="K229" s="68">
        <f>L229+M229+N229</f>
        <v>0</v>
      </c>
      <c r="L229" s="68"/>
      <c r="M229" s="68"/>
      <c r="N229" s="68"/>
      <c r="O229" s="68">
        <f>P229+Q229+R229</f>
        <v>0</v>
      </c>
      <c r="P229" s="68"/>
      <c r="Q229" s="68"/>
      <c r="R229" s="68"/>
    </row>
    <row r="230" spans="1:18" ht="18.75">
      <c r="A230" s="70" t="s">
        <v>105</v>
      </c>
      <c r="B230" s="83">
        <v>115</v>
      </c>
      <c r="C230" s="74" t="s">
        <v>128</v>
      </c>
      <c r="D230" s="74" t="s">
        <v>122</v>
      </c>
      <c r="E230" s="83"/>
      <c r="F230" s="74"/>
      <c r="G230" s="68">
        <f>G231</f>
        <v>23362.2</v>
      </c>
      <c r="H230" s="68">
        <f aca="true" t="shared" si="111" ref="H230:R230">H231</f>
        <v>5152.3</v>
      </c>
      <c r="I230" s="68">
        <f t="shared" si="111"/>
        <v>18209.9</v>
      </c>
      <c r="J230" s="68">
        <f t="shared" si="111"/>
        <v>0</v>
      </c>
      <c r="K230" s="68">
        <f t="shared" si="111"/>
        <v>18922</v>
      </c>
      <c r="L230" s="68">
        <f t="shared" si="111"/>
        <v>0</v>
      </c>
      <c r="M230" s="68">
        <f t="shared" si="111"/>
        <v>18922</v>
      </c>
      <c r="N230" s="68">
        <f t="shared" si="111"/>
        <v>0</v>
      </c>
      <c r="O230" s="68">
        <f t="shared" si="111"/>
        <v>19132.5</v>
      </c>
      <c r="P230" s="68">
        <f t="shared" si="111"/>
        <v>0</v>
      </c>
      <c r="Q230" s="68">
        <f t="shared" si="111"/>
        <v>19132.5</v>
      </c>
      <c r="R230" s="68">
        <f t="shared" si="111"/>
        <v>0</v>
      </c>
    </row>
    <row r="231" spans="1:18" ht="37.5">
      <c r="A231" s="70" t="s">
        <v>491</v>
      </c>
      <c r="B231" s="83">
        <v>115</v>
      </c>
      <c r="C231" s="74" t="s">
        <v>128</v>
      </c>
      <c r="D231" s="74" t="s">
        <v>122</v>
      </c>
      <c r="E231" s="83" t="s">
        <v>280</v>
      </c>
      <c r="F231" s="74"/>
      <c r="G231" s="68">
        <f>G232</f>
        <v>23362.2</v>
      </c>
      <c r="H231" s="68">
        <f aca="true" t="shared" si="112" ref="H231:R231">H232</f>
        <v>5152.3</v>
      </c>
      <c r="I231" s="68">
        <f t="shared" si="112"/>
        <v>18209.9</v>
      </c>
      <c r="J231" s="68">
        <f t="shared" si="112"/>
        <v>0</v>
      </c>
      <c r="K231" s="68">
        <f t="shared" si="112"/>
        <v>18922</v>
      </c>
      <c r="L231" s="68">
        <f t="shared" si="112"/>
        <v>0</v>
      </c>
      <c r="M231" s="68">
        <f t="shared" si="112"/>
        <v>18922</v>
      </c>
      <c r="N231" s="68">
        <f t="shared" si="112"/>
        <v>0</v>
      </c>
      <c r="O231" s="68">
        <f t="shared" si="112"/>
        <v>19132.5</v>
      </c>
      <c r="P231" s="68">
        <f t="shared" si="112"/>
        <v>0</v>
      </c>
      <c r="Q231" s="68">
        <f t="shared" si="112"/>
        <v>19132.5</v>
      </c>
      <c r="R231" s="68">
        <f t="shared" si="112"/>
        <v>0</v>
      </c>
    </row>
    <row r="232" spans="1:18" ht="24" customHeight="1">
      <c r="A232" s="128" t="s">
        <v>18</v>
      </c>
      <c r="B232" s="83">
        <v>115</v>
      </c>
      <c r="C232" s="74" t="s">
        <v>128</v>
      </c>
      <c r="D232" s="74" t="s">
        <v>122</v>
      </c>
      <c r="E232" s="83" t="s">
        <v>281</v>
      </c>
      <c r="F232" s="74"/>
      <c r="G232" s="68">
        <f>G233+G238+G243</f>
        <v>23362.2</v>
      </c>
      <c r="H232" s="68">
        <f>H233+H238+H243</f>
        <v>5152.3</v>
      </c>
      <c r="I232" s="68">
        <f>I233+I238+I243</f>
        <v>18209.9</v>
      </c>
      <c r="J232" s="68">
        <f>J233+J238+J243</f>
        <v>0</v>
      </c>
      <c r="K232" s="68">
        <f aca="true" t="shared" si="113" ref="K232:R232">K233+K238</f>
        <v>18922</v>
      </c>
      <c r="L232" s="68">
        <f t="shared" si="113"/>
        <v>0</v>
      </c>
      <c r="M232" s="68">
        <f t="shared" si="113"/>
        <v>18922</v>
      </c>
      <c r="N232" s="68">
        <f t="shared" si="113"/>
        <v>0</v>
      </c>
      <c r="O232" s="68">
        <f t="shared" si="113"/>
        <v>19132.5</v>
      </c>
      <c r="P232" s="68">
        <f t="shared" si="113"/>
        <v>0</v>
      </c>
      <c r="Q232" s="68">
        <f t="shared" si="113"/>
        <v>19132.5</v>
      </c>
      <c r="R232" s="68">
        <f t="shared" si="113"/>
        <v>0</v>
      </c>
    </row>
    <row r="233" spans="1:18" ht="60.75" customHeight="1">
      <c r="A233" s="70" t="s">
        <v>52</v>
      </c>
      <c r="B233" s="83">
        <v>115</v>
      </c>
      <c r="C233" s="74" t="s">
        <v>128</v>
      </c>
      <c r="D233" s="74" t="s">
        <v>122</v>
      </c>
      <c r="E233" s="74" t="s">
        <v>53</v>
      </c>
      <c r="F233" s="74"/>
      <c r="G233" s="68">
        <f>G234+G236</f>
        <v>10493.5</v>
      </c>
      <c r="H233" s="68">
        <f aca="true" t="shared" si="114" ref="H233:R233">H234+H236</f>
        <v>0</v>
      </c>
      <c r="I233" s="68">
        <f t="shared" si="114"/>
        <v>10493.5</v>
      </c>
      <c r="J233" s="68">
        <f t="shared" si="114"/>
        <v>0</v>
      </c>
      <c r="K233" s="68">
        <f t="shared" si="114"/>
        <v>10935.2</v>
      </c>
      <c r="L233" s="68">
        <f t="shared" si="114"/>
        <v>0</v>
      </c>
      <c r="M233" s="68">
        <f t="shared" si="114"/>
        <v>10935.2</v>
      </c>
      <c r="N233" s="68">
        <f t="shared" si="114"/>
        <v>0</v>
      </c>
      <c r="O233" s="68">
        <f t="shared" si="114"/>
        <v>11043.7</v>
      </c>
      <c r="P233" s="68">
        <f t="shared" si="114"/>
        <v>0</v>
      </c>
      <c r="Q233" s="68">
        <f t="shared" si="114"/>
        <v>11043.7</v>
      </c>
      <c r="R233" s="68">
        <f t="shared" si="114"/>
        <v>0</v>
      </c>
    </row>
    <row r="234" spans="1:18" ht="18.75">
      <c r="A234" s="70" t="s">
        <v>148</v>
      </c>
      <c r="B234" s="83">
        <v>115</v>
      </c>
      <c r="C234" s="74" t="s">
        <v>128</v>
      </c>
      <c r="D234" s="74" t="s">
        <v>122</v>
      </c>
      <c r="E234" s="74" t="s">
        <v>54</v>
      </c>
      <c r="F234" s="74"/>
      <c r="G234" s="68">
        <f>G235</f>
        <v>5178.6</v>
      </c>
      <c r="H234" s="68">
        <f aca="true" t="shared" si="115" ref="H234:R234">H235</f>
        <v>0</v>
      </c>
      <c r="I234" s="68">
        <f t="shared" si="115"/>
        <v>5178.6</v>
      </c>
      <c r="J234" s="68">
        <f t="shared" si="115"/>
        <v>0</v>
      </c>
      <c r="K234" s="68">
        <f t="shared" si="115"/>
        <v>5620.3</v>
      </c>
      <c r="L234" s="68">
        <f t="shared" si="115"/>
        <v>0</v>
      </c>
      <c r="M234" s="68">
        <f t="shared" si="115"/>
        <v>5620.3</v>
      </c>
      <c r="N234" s="68">
        <f t="shared" si="115"/>
        <v>0</v>
      </c>
      <c r="O234" s="68">
        <f t="shared" si="115"/>
        <v>5728.8</v>
      </c>
      <c r="P234" s="68">
        <f t="shared" si="115"/>
        <v>0</v>
      </c>
      <c r="Q234" s="68">
        <f t="shared" si="115"/>
        <v>5728.8</v>
      </c>
      <c r="R234" s="68">
        <f t="shared" si="115"/>
        <v>0</v>
      </c>
    </row>
    <row r="235" spans="1:18" ht="18.75">
      <c r="A235" s="70" t="s">
        <v>188</v>
      </c>
      <c r="B235" s="83">
        <v>115</v>
      </c>
      <c r="C235" s="74" t="s">
        <v>128</v>
      </c>
      <c r="D235" s="74" t="s">
        <v>122</v>
      </c>
      <c r="E235" s="74" t="s">
        <v>54</v>
      </c>
      <c r="F235" s="74" t="s">
        <v>187</v>
      </c>
      <c r="G235" s="68">
        <f>H235+I235+J235</f>
        <v>5178.6</v>
      </c>
      <c r="H235" s="68"/>
      <c r="I235" s="68">
        <v>5178.6</v>
      </c>
      <c r="J235" s="68"/>
      <c r="K235" s="68">
        <f>L235+M235+N235</f>
        <v>5620.3</v>
      </c>
      <c r="L235" s="68"/>
      <c r="M235" s="68">
        <v>5620.3</v>
      </c>
      <c r="N235" s="68"/>
      <c r="O235" s="68">
        <f>P235+Q235+R235</f>
        <v>5728.8</v>
      </c>
      <c r="P235" s="88"/>
      <c r="Q235" s="68">
        <v>5728.8</v>
      </c>
      <c r="R235" s="88"/>
    </row>
    <row r="236" spans="1:18" ht="56.25">
      <c r="A236" s="70" t="s">
        <v>446</v>
      </c>
      <c r="B236" s="83">
        <v>115</v>
      </c>
      <c r="C236" s="74" t="s">
        <v>128</v>
      </c>
      <c r="D236" s="74" t="s">
        <v>122</v>
      </c>
      <c r="E236" s="74" t="s">
        <v>447</v>
      </c>
      <c r="F236" s="74"/>
      <c r="G236" s="68">
        <f>G237</f>
        <v>5314.9</v>
      </c>
      <c r="H236" s="68">
        <f aca="true" t="shared" si="116" ref="H236:R236">H237</f>
        <v>0</v>
      </c>
      <c r="I236" s="68">
        <f t="shared" si="116"/>
        <v>5314.9</v>
      </c>
      <c r="J236" s="68">
        <f t="shared" si="116"/>
        <v>0</v>
      </c>
      <c r="K236" s="68">
        <f t="shared" si="116"/>
        <v>5314.9</v>
      </c>
      <c r="L236" s="68">
        <f t="shared" si="116"/>
        <v>0</v>
      </c>
      <c r="M236" s="68">
        <f t="shared" si="116"/>
        <v>5314.9</v>
      </c>
      <c r="N236" s="68">
        <f t="shared" si="116"/>
        <v>0</v>
      </c>
      <c r="O236" s="68">
        <f t="shared" si="116"/>
        <v>5314.9</v>
      </c>
      <c r="P236" s="68">
        <f t="shared" si="116"/>
        <v>0</v>
      </c>
      <c r="Q236" s="68">
        <f t="shared" si="116"/>
        <v>5314.9</v>
      </c>
      <c r="R236" s="68">
        <f t="shared" si="116"/>
        <v>0</v>
      </c>
    </row>
    <row r="237" spans="1:18" ht="18.75">
      <c r="A237" s="70" t="s">
        <v>188</v>
      </c>
      <c r="B237" s="83">
        <v>115</v>
      </c>
      <c r="C237" s="74" t="s">
        <v>128</v>
      </c>
      <c r="D237" s="74" t="s">
        <v>122</v>
      </c>
      <c r="E237" s="74" t="s">
        <v>447</v>
      </c>
      <c r="F237" s="74" t="s">
        <v>187</v>
      </c>
      <c r="G237" s="68">
        <f>H237+I237+J237</f>
        <v>5314.9</v>
      </c>
      <c r="H237" s="68"/>
      <c r="I237" s="68">
        <v>5314.9</v>
      </c>
      <c r="J237" s="68"/>
      <c r="K237" s="68">
        <f>L237+M237+N237</f>
        <v>5314.9</v>
      </c>
      <c r="L237" s="68"/>
      <c r="M237" s="68">
        <v>5314.9</v>
      </c>
      <c r="N237" s="68"/>
      <c r="O237" s="68">
        <f>P237+Q237+R237</f>
        <v>5314.9</v>
      </c>
      <c r="P237" s="88"/>
      <c r="Q237" s="87">
        <v>5314.9</v>
      </c>
      <c r="R237" s="88"/>
    </row>
    <row r="238" spans="1:18" ht="56.25">
      <c r="A238" s="70" t="s">
        <v>408</v>
      </c>
      <c r="B238" s="83">
        <v>115</v>
      </c>
      <c r="C238" s="74" t="s">
        <v>128</v>
      </c>
      <c r="D238" s="74" t="s">
        <v>122</v>
      </c>
      <c r="E238" s="83" t="s">
        <v>351</v>
      </c>
      <c r="F238" s="74"/>
      <c r="G238" s="68">
        <f>G239+G241</f>
        <v>7557</v>
      </c>
      <c r="H238" s="68">
        <f aca="true" t="shared" si="117" ref="H238:R238">H239+H241</f>
        <v>0</v>
      </c>
      <c r="I238" s="68">
        <f t="shared" si="117"/>
        <v>7557</v>
      </c>
      <c r="J238" s="68">
        <f t="shared" si="117"/>
        <v>0</v>
      </c>
      <c r="K238" s="68">
        <f t="shared" si="117"/>
        <v>7986.8</v>
      </c>
      <c r="L238" s="68">
        <f t="shared" si="117"/>
        <v>0</v>
      </c>
      <c r="M238" s="68">
        <f t="shared" si="117"/>
        <v>7986.8</v>
      </c>
      <c r="N238" s="68">
        <f t="shared" si="117"/>
        <v>0</v>
      </c>
      <c r="O238" s="68">
        <f t="shared" si="117"/>
        <v>8088.8</v>
      </c>
      <c r="P238" s="68">
        <f t="shared" si="117"/>
        <v>0</v>
      </c>
      <c r="Q238" s="68">
        <f t="shared" si="117"/>
        <v>8088.8</v>
      </c>
      <c r="R238" s="68">
        <f t="shared" si="117"/>
        <v>0</v>
      </c>
    </row>
    <row r="239" spans="1:18" ht="18.75">
      <c r="A239" s="70" t="s">
        <v>148</v>
      </c>
      <c r="B239" s="83">
        <v>115</v>
      </c>
      <c r="C239" s="74" t="s">
        <v>128</v>
      </c>
      <c r="D239" s="74" t="s">
        <v>122</v>
      </c>
      <c r="E239" s="74" t="s">
        <v>350</v>
      </c>
      <c r="F239" s="74"/>
      <c r="G239" s="68">
        <f>G240</f>
        <v>5057</v>
      </c>
      <c r="H239" s="68">
        <f aca="true" t="shared" si="118" ref="H239:R239">H240</f>
        <v>0</v>
      </c>
      <c r="I239" s="68">
        <f t="shared" si="118"/>
        <v>5057</v>
      </c>
      <c r="J239" s="68">
        <f t="shared" si="118"/>
        <v>0</v>
      </c>
      <c r="K239" s="68">
        <f t="shared" si="118"/>
        <v>5486.8</v>
      </c>
      <c r="L239" s="68">
        <f t="shared" si="118"/>
        <v>0</v>
      </c>
      <c r="M239" s="68">
        <f t="shared" si="118"/>
        <v>5486.8</v>
      </c>
      <c r="N239" s="68">
        <f t="shared" si="118"/>
        <v>0</v>
      </c>
      <c r="O239" s="68">
        <f t="shared" si="118"/>
        <v>5588.8</v>
      </c>
      <c r="P239" s="68">
        <f t="shared" si="118"/>
        <v>0</v>
      </c>
      <c r="Q239" s="68">
        <f t="shared" si="118"/>
        <v>5588.8</v>
      </c>
      <c r="R239" s="68">
        <f t="shared" si="118"/>
        <v>0</v>
      </c>
    </row>
    <row r="240" spans="1:18" ht="37.5">
      <c r="A240" s="70" t="s">
        <v>91</v>
      </c>
      <c r="B240" s="83">
        <v>115</v>
      </c>
      <c r="C240" s="74" t="s">
        <v>128</v>
      </c>
      <c r="D240" s="74" t="s">
        <v>122</v>
      </c>
      <c r="E240" s="74" t="s">
        <v>350</v>
      </c>
      <c r="F240" s="74" t="s">
        <v>185</v>
      </c>
      <c r="G240" s="68">
        <f>H240+I240+J240</f>
        <v>5057</v>
      </c>
      <c r="H240" s="68"/>
      <c r="I240" s="68">
        <v>5057</v>
      </c>
      <c r="J240" s="68"/>
      <c r="K240" s="68">
        <f>L240+M240+N240</f>
        <v>5486.8</v>
      </c>
      <c r="L240" s="68"/>
      <c r="M240" s="68">
        <v>5486.8</v>
      </c>
      <c r="N240" s="68"/>
      <c r="O240" s="68">
        <f>P240+Q240+R240</f>
        <v>5588.8</v>
      </c>
      <c r="P240" s="76"/>
      <c r="Q240" s="68">
        <v>5588.8</v>
      </c>
      <c r="R240" s="76"/>
    </row>
    <row r="241" spans="1:18" ht="56.25">
      <c r="A241" s="70" t="s">
        <v>446</v>
      </c>
      <c r="B241" s="83">
        <v>115</v>
      </c>
      <c r="C241" s="74" t="s">
        <v>128</v>
      </c>
      <c r="D241" s="74" t="s">
        <v>122</v>
      </c>
      <c r="E241" s="74" t="s">
        <v>589</v>
      </c>
      <c r="F241" s="74"/>
      <c r="G241" s="68">
        <f>G242</f>
        <v>2500</v>
      </c>
      <c r="H241" s="68">
        <f aca="true" t="shared" si="119" ref="H241:R241">H242</f>
        <v>0</v>
      </c>
      <c r="I241" s="68">
        <f t="shared" si="119"/>
        <v>2500</v>
      </c>
      <c r="J241" s="68">
        <f t="shared" si="119"/>
        <v>0</v>
      </c>
      <c r="K241" s="68">
        <f t="shared" si="119"/>
        <v>2500</v>
      </c>
      <c r="L241" s="68">
        <f t="shared" si="119"/>
        <v>0</v>
      </c>
      <c r="M241" s="68">
        <f t="shared" si="119"/>
        <v>2500</v>
      </c>
      <c r="N241" s="68">
        <f t="shared" si="119"/>
        <v>0</v>
      </c>
      <c r="O241" s="68">
        <f t="shared" si="119"/>
        <v>2500</v>
      </c>
      <c r="P241" s="68">
        <f t="shared" si="119"/>
        <v>0</v>
      </c>
      <c r="Q241" s="68">
        <f t="shared" si="119"/>
        <v>2500</v>
      </c>
      <c r="R241" s="68">
        <f t="shared" si="119"/>
        <v>0</v>
      </c>
    </row>
    <row r="242" spans="1:18" ht="37.5">
      <c r="A242" s="70" t="s">
        <v>91</v>
      </c>
      <c r="B242" s="83">
        <v>115</v>
      </c>
      <c r="C242" s="74" t="s">
        <v>128</v>
      </c>
      <c r="D242" s="74" t="s">
        <v>122</v>
      </c>
      <c r="E242" s="74" t="s">
        <v>589</v>
      </c>
      <c r="F242" s="74" t="s">
        <v>185</v>
      </c>
      <c r="G242" s="68">
        <f>H242+I242+J242</f>
        <v>2500</v>
      </c>
      <c r="H242" s="68"/>
      <c r="I242" s="68">
        <v>2500</v>
      </c>
      <c r="J242" s="68"/>
      <c r="K242" s="68">
        <f>L242+M242+N242</f>
        <v>2500</v>
      </c>
      <c r="L242" s="68"/>
      <c r="M242" s="68">
        <v>2500</v>
      </c>
      <c r="N242" s="68"/>
      <c r="O242" s="68">
        <f>P242+Q242+R242</f>
        <v>2500</v>
      </c>
      <c r="P242" s="76"/>
      <c r="Q242" s="68">
        <v>2500</v>
      </c>
      <c r="R242" s="76"/>
    </row>
    <row r="243" spans="1:18" ht="64.5" customHeight="1">
      <c r="A243" s="70" t="s">
        <v>705</v>
      </c>
      <c r="B243" s="83">
        <v>115</v>
      </c>
      <c r="C243" s="74" t="s">
        <v>128</v>
      </c>
      <c r="D243" s="74" t="s">
        <v>122</v>
      </c>
      <c r="E243" s="83" t="s">
        <v>422</v>
      </c>
      <c r="F243" s="74"/>
      <c r="G243" s="68">
        <f>G244</f>
        <v>5311.7</v>
      </c>
      <c r="H243" s="68">
        <f aca="true" t="shared" si="120" ref="H243:R244">H244</f>
        <v>5152.3</v>
      </c>
      <c r="I243" s="68">
        <f t="shared" si="120"/>
        <v>159.4</v>
      </c>
      <c r="J243" s="68">
        <f t="shared" si="120"/>
        <v>0</v>
      </c>
      <c r="K243" s="68">
        <f t="shared" si="120"/>
        <v>0</v>
      </c>
      <c r="L243" s="68">
        <f t="shared" si="120"/>
        <v>0</v>
      </c>
      <c r="M243" s="68">
        <f t="shared" si="120"/>
        <v>0</v>
      </c>
      <c r="N243" s="68">
        <f t="shared" si="120"/>
        <v>0</v>
      </c>
      <c r="O243" s="68">
        <f t="shared" si="120"/>
        <v>0</v>
      </c>
      <c r="P243" s="68">
        <f t="shared" si="120"/>
        <v>0</v>
      </c>
      <c r="Q243" s="68">
        <f t="shared" si="120"/>
        <v>0</v>
      </c>
      <c r="R243" s="68">
        <f t="shared" si="120"/>
        <v>0</v>
      </c>
    </row>
    <row r="244" spans="1:18" ht="37.5">
      <c r="A244" s="70" t="s">
        <v>671</v>
      </c>
      <c r="B244" s="83">
        <v>115</v>
      </c>
      <c r="C244" s="74" t="s">
        <v>128</v>
      </c>
      <c r="D244" s="74" t="s">
        <v>122</v>
      </c>
      <c r="E244" s="83" t="s">
        <v>672</v>
      </c>
      <c r="F244" s="74"/>
      <c r="G244" s="68">
        <f>G245</f>
        <v>5311.7</v>
      </c>
      <c r="H244" s="68">
        <f t="shared" si="120"/>
        <v>5152.3</v>
      </c>
      <c r="I244" s="68">
        <f t="shared" si="120"/>
        <v>159.4</v>
      </c>
      <c r="J244" s="68">
        <f t="shared" si="120"/>
        <v>0</v>
      </c>
      <c r="K244" s="68">
        <f t="shared" si="120"/>
        <v>0</v>
      </c>
      <c r="L244" s="68">
        <f t="shared" si="120"/>
        <v>0</v>
      </c>
      <c r="M244" s="68">
        <f t="shared" si="120"/>
        <v>0</v>
      </c>
      <c r="N244" s="68">
        <f t="shared" si="120"/>
        <v>0</v>
      </c>
      <c r="O244" s="68">
        <f t="shared" si="120"/>
        <v>0</v>
      </c>
      <c r="P244" s="68">
        <f t="shared" si="120"/>
        <v>0</v>
      </c>
      <c r="Q244" s="68">
        <f t="shared" si="120"/>
        <v>0</v>
      </c>
      <c r="R244" s="68">
        <f t="shared" si="120"/>
        <v>0</v>
      </c>
    </row>
    <row r="245" spans="1:18" ht="18.75">
      <c r="A245" s="70" t="s">
        <v>188</v>
      </c>
      <c r="B245" s="83">
        <v>115</v>
      </c>
      <c r="C245" s="74" t="s">
        <v>128</v>
      </c>
      <c r="D245" s="74" t="s">
        <v>122</v>
      </c>
      <c r="E245" s="83" t="s">
        <v>672</v>
      </c>
      <c r="F245" s="74" t="s">
        <v>187</v>
      </c>
      <c r="G245" s="68">
        <f>H245+I245+J245</f>
        <v>5311.7</v>
      </c>
      <c r="H245" s="68">
        <v>5152.3</v>
      </c>
      <c r="I245" s="68">
        <v>159.4</v>
      </c>
      <c r="J245" s="68"/>
      <c r="K245" s="68">
        <f>L245+M245+N245</f>
        <v>0</v>
      </c>
      <c r="L245" s="68"/>
      <c r="M245" s="68"/>
      <c r="N245" s="68"/>
      <c r="O245" s="68">
        <f>P245+Q245+R245</f>
        <v>0</v>
      </c>
      <c r="P245" s="76"/>
      <c r="Q245" s="68"/>
      <c r="R245" s="76"/>
    </row>
    <row r="246" spans="1:18" ht="18.75">
      <c r="A246" s="70" t="s">
        <v>106</v>
      </c>
      <c r="B246" s="83">
        <v>115</v>
      </c>
      <c r="C246" s="74" t="s">
        <v>128</v>
      </c>
      <c r="D246" s="74" t="s">
        <v>128</v>
      </c>
      <c r="E246" s="74"/>
      <c r="F246" s="74"/>
      <c r="G246" s="68">
        <f>G247+G258</f>
        <v>1181.6</v>
      </c>
      <c r="H246" s="68">
        <f aca="true" t="shared" si="121" ref="H246:R246">H247+H258</f>
        <v>0</v>
      </c>
      <c r="I246" s="68">
        <f t="shared" si="121"/>
        <v>1181.6</v>
      </c>
      <c r="J246" s="68">
        <f t="shared" si="121"/>
        <v>0</v>
      </c>
      <c r="K246" s="68">
        <f t="shared" si="121"/>
        <v>1181.6</v>
      </c>
      <c r="L246" s="68">
        <f t="shared" si="121"/>
        <v>0</v>
      </c>
      <c r="M246" s="68">
        <f>M247+M258</f>
        <v>1181.6</v>
      </c>
      <c r="N246" s="68">
        <f t="shared" si="121"/>
        <v>0</v>
      </c>
      <c r="O246" s="68">
        <f t="shared" si="121"/>
        <v>1181.6</v>
      </c>
      <c r="P246" s="68">
        <f t="shared" si="121"/>
        <v>0</v>
      </c>
      <c r="Q246" s="68">
        <f t="shared" si="121"/>
        <v>1181.6</v>
      </c>
      <c r="R246" s="68">
        <f t="shared" si="121"/>
        <v>0</v>
      </c>
    </row>
    <row r="247" spans="1:18" ht="41.25" customHeight="1">
      <c r="A247" s="70" t="s">
        <v>513</v>
      </c>
      <c r="B247" s="83">
        <v>115</v>
      </c>
      <c r="C247" s="74" t="s">
        <v>128</v>
      </c>
      <c r="D247" s="74" t="s">
        <v>128</v>
      </c>
      <c r="E247" s="74" t="s">
        <v>9</v>
      </c>
      <c r="F247" s="74"/>
      <c r="G247" s="68">
        <f>G248</f>
        <v>980</v>
      </c>
      <c r="H247" s="68">
        <f aca="true" t="shared" si="122" ref="H247:R247">H248</f>
        <v>0</v>
      </c>
      <c r="I247" s="68">
        <f t="shared" si="122"/>
        <v>980</v>
      </c>
      <c r="J247" s="68">
        <f t="shared" si="122"/>
        <v>0</v>
      </c>
      <c r="K247" s="68">
        <f t="shared" si="122"/>
        <v>980</v>
      </c>
      <c r="L247" s="68">
        <f t="shared" si="122"/>
        <v>0</v>
      </c>
      <c r="M247" s="68">
        <f t="shared" si="122"/>
        <v>980</v>
      </c>
      <c r="N247" s="68">
        <f t="shared" si="122"/>
        <v>0</v>
      </c>
      <c r="O247" s="68">
        <f t="shared" si="122"/>
        <v>980</v>
      </c>
      <c r="P247" s="68">
        <f t="shared" si="122"/>
        <v>0</v>
      </c>
      <c r="Q247" s="68">
        <f t="shared" si="122"/>
        <v>980</v>
      </c>
      <c r="R247" s="68">
        <f t="shared" si="122"/>
        <v>0</v>
      </c>
    </row>
    <row r="248" spans="1:18" ht="41.25" customHeight="1">
      <c r="A248" s="70" t="s">
        <v>519</v>
      </c>
      <c r="B248" s="83">
        <v>115</v>
      </c>
      <c r="C248" s="74" t="s">
        <v>128</v>
      </c>
      <c r="D248" s="74" t="s">
        <v>128</v>
      </c>
      <c r="E248" s="74" t="s">
        <v>10</v>
      </c>
      <c r="F248" s="74"/>
      <c r="G248" s="68">
        <f>G249+G252+G255</f>
        <v>980</v>
      </c>
      <c r="H248" s="68">
        <f aca="true" t="shared" si="123" ref="H248:R248">H249+H252+H255</f>
        <v>0</v>
      </c>
      <c r="I248" s="68">
        <f t="shared" si="123"/>
        <v>980</v>
      </c>
      <c r="J248" s="68">
        <f t="shared" si="123"/>
        <v>0</v>
      </c>
      <c r="K248" s="68">
        <f t="shared" si="123"/>
        <v>980</v>
      </c>
      <c r="L248" s="68">
        <f t="shared" si="123"/>
        <v>0</v>
      </c>
      <c r="M248" s="68">
        <f t="shared" si="123"/>
        <v>980</v>
      </c>
      <c r="N248" s="68">
        <f t="shared" si="123"/>
        <v>0</v>
      </c>
      <c r="O248" s="68">
        <f t="shared" si="123"/>
        <v>980</v>
      </c>
      <c r="P248" s="68">
        <f t="shared" si="123"/>
        <v>0</v>
      </c>
      <c r="Q248" s="68">
        <f t="shared" si="123"/>
        <v>980</v>
      </c>
      <c r="R248" s="68">
        <f t="shared" si="123"/>
        <v>0</v>
      </c>
    </row>
    <row r="249" spans="1:18" ht="39.75" customHeight="1">
      <c r="A249" s="70" t="s">
        <v>355</v>
      </c>
      <c r="B249" s="83">
        <v>115</v>
      </c>
      <c r="C249" s="74" t="s">
        <v>128</v>
      </c>
      <c r="D249" s="74" t="s">
        <v>128</v>
      </c>
      <c r="E249" s="74" t="s">
        <v>11</v>
      </c>
      <c r="F249" s="74"/>
      <c r="G249" s="68">
        <f>G250</f>
        <v>625</v>
      </c>
      <c r="H249" s="68">
        <f aca="true" t="shared" si="124" ref="H249:R250">H250</f>
        <v>0</v>
      </c>
      <c r="I249" s="68">
        <f t="shared" si="124"/>
        <v>625</v>
      </c>
      <c r="J249" s="68">
        <f t="shared" si="124"/>
        <v>0</v>
      </c>
      <c r="K249" s="68">
        <f t="shared" si="124"/>
        <v>625</v>
      </c>
      <c r="L249" s="68">
        <f t="shared" si="124"/>
        <v>0</v>
      </c>
      <c r="M249" s="68">
        <f t="shared" si="124"/>
        <v>625</v>
      </c>
      <c r="N249" s="68">
        <f t="shared" si="124"/>
        <v>0</v>
      </c>
      <c r="O249" s="68">
        <f t="shared" si="124"/>
        <v>625</v>
      </c>
      <c r="P249" s="68">
        <f t="shared" si="124"/>
        <v>0</v>
      </c>
      <c r="Q249" s="68">
        <f t="shared" si="124"/>
        <v>625</v>
      </c>
      <c r="R249" s="68">
        <f t="shared" si="124"/>
        <v>0</v>
      </c>
    </row>
    <row r="250" spans="1:18" ht="37.5">
      <c r="A250" s="70" t="s">
        <v>39</v>
      </c>
      <c r="B250" s="83">
        <v>115</v>
      </c>
      <c r="C250" s="74" t="s">
        <v>128</v>
      </c>
      <c r="D250" s="74" t="s">
        <v>128</v>
      </c>
      <c r="E250" s="74" t="s">
        <v>38</v>
      </c>
      <c r="F250" s="74"/>
      <c r="G250" s="68">
        <f>G251</f>
        <v>625</v>
      </c>
      <c r="H250" s="68">
        <f t="shared" si="124"/>
        <v>0</v>
      </c>
      <c r="I250" s="68">
        <f t="shared" si="124"/>
        <v>625</v>
      </c>
      <c r="J250" s="68">
        <f t="shared" si="124"/>
        <v>0</v>
      </c>
      <c r="K250" s="68">
        <f t="shared" si="124"/>
        <v>625</v>
      </c>
      <c r="L250" s="68">
        <f t="shared" si="124"/>
        <v>0</v>
      </c>
      <c r="M250" s="68">
        <f t="shared" si="124"/>
        <v>625</v>
      </c>
      <c r="N250" s="68">
        <f t="shared" si="124"/>
        <v>0</v>
      </c>
      <c r="O250" s="68">
        <f t="shared" si="124"/>
        <v>625</v>
      </c>
      <c r="P250" s="68">
        <f t="shared" si="124"/>
        <v>0</v>
      </c>
      <c r="Q250" s="68">
        <f t="shared" si="124"/>
        <v>625</v>
      </c>
      <c r="R250" s="68">
        <f t="shared" si="124"/>
        <v>0</v>
      </c>
    </row>
    <row r="251" spans="1:18" ht="18.75">
      <c r="A251" s="70" t="s">
        <v>188</v>
      </c>
      <c r="B251" s="83">
        <v>115</v>
      </c>
      <c r="C251" s="74" t="s">
        <v>128</v>
      </c>
      <c r="D251" s="74" t="s">
        <v>128</v>
      </c>
      <c r="E251" s="74" t="s">
        <v>38</v>
      </c>
      <c r="F251" s="74" t="s">
        <v>187</v>
      </c>
      <c r="G251" s="68">
        <f>H251+I251+J251</f>
        <v>625</v>
      </c>
      <c r="H251" s="68"/>
      <c r="I251" s="68">
        <v>625</v>
      </c>
      <c r="J251" s="68"/>
      <c r="K251" s="68">
        <f>L251+M251+N251</f>
        <v>625</v>
      </c>
      <c r="L251" s="68"/>
      <c r="M251" s="68">
        <v>625</v>
      </c>
      <c r="N251" s="68"/>
      <c r="O251" s="68">
        <f>P251+Q251+R251</f>
        <v>625</v>
      </c>
      <c r="P251" s="76"/>
      <c r="Q251" s="68">
        <v>625</v>
      </c>
      <c r="R251" s="76"/>
    </row>
    <row r="252" spans="1:18" ht="66" customHeight="1">
      <c r="A252" s="70" t="s">
        <v>20</v>
      </c>
      <c r="B252" s="83">
        <v>115</v>
      </c>
      <c r="C252" s="74" t="s">
        <v>128</v>
      </c>
      <c r="D252" s="74" t="s">
        <v>128</v>
      </c>
      <c r="E252" s="74" t="s">
        <v>522</v>
      </c>
      <c r="F252" s="74"/>
      <c r="G252" s="68">
        <f>G253</f>
        <v>325</v>
      </c>
      <c r="H252" s="68">
        <f aca="true" t="shared" si="125" ref="H252:R253">H253</f>
        <v>0</v>
      </c>
      <c r="I252" s="68">
        <f t="shared" si="125"/>
        <v>325</v>
      </c>
      <c r="J252" s="68">
        <f t="shared" si="125"/>
        <v>0</v>
      </c>
      <c r="K252" s="68">
        <f t="shared" si="125"/>
        <v>325</v>
      </c>
      <c r="L252" s="68">
        <f t="shared" si="125"/>
        <v>0</v>
      </c>
      <c r="M252" s="68">
        <f t="shared" si="125"/>
        <v>325</v>
      </c>
      <c r="N252" s="68">
        <f t="shared" si="125"/>
        <v>0</v>
      </c>
      <c r="O252" s="68">
        <f t="shared" si="125"/>
        <v>325</v>
      </c>
      <c r="P252" s="68">
        <f t="shared" si="125"/>
        <v>0</v>
      </c>
      <c r="Q252" s="68">
        <f t="shared" si="125"/>
        <v>325</v>
      </c>
      <c r="R252" s="68">
        <f t="shared" si="125"/>
        <v>0</v>
      </c>
    </row>
    <row r="253" spans="1:18" ht="41.25" customHeight="1">
      <c r="A253" s="70" t="s">
        <v>39</v>
      </c>
      <c r="B253" s="83">
        <v>115</v>
      </c>
      <c r="C253" s="74" t="s">
        <v>128</v>
      </c>
      <c r="D253" s="74" t="s">
        <v>128</v>
      </c>
      <c r="E253" s="74" t="s">
        <v>523</v>
      </c>
      <c r="F253" s="74"/>
      <c r="G253" s="68">
        <f>G254</f>
        <v>325</v>
      </c>
      <c r="H253" s="68">
        <f t="shared" si="125"/>
        <v>0</v>
      </c>
      <c r="I253" s="68">
        <f t="shared" si="125"/>
        <v>325</v>
      </c>
      <c r="J253" s="68">
        <f t="shared" si="125"/>
        <v>0</v>
      </c>
      <c r="K253" s="68">
        <f t="shared" si="125"/>
        <v>325</v>
      </c>
      <c r="L253" s="68">
        <f t="shared" si="125"/>
        <v>0</v>
      </c>
      <c r="M253" s="68">
        <f t="shared" si="125"/>
        <v>325</v>
      </c>
      <c r="N253" s="68">
        <f t="shared" si="125"/>
        <v>0</v>
      </c>
      <c r="O253" s="68">
        <f t="shared" si="125"/>
        <v>325</v>
      </c>
      <c r="P253" s="68">
        <f t="shared" si="125"/>
        <v>0</v>
      </c>
      <c r="Q253" s="68">
        <f t="shared" si="125"/>
        <v>325</v>
      </c>
      <c r="R253" s="68">
        <f t="shared" si="125"/>
        <v>0</v>
      </c>
    </row>
    <row r="254" spans="1:18" ht="18.75">
      <c r="A254" s="70" t="s">
        <v>188</v>
      </c>
      <c r="B254" s="83">
        <v>115</v>
      </c>
      <c r="C254" s="74" t="s">
        <v>128</v>
      </c>
      <c r="D254" s="74" t="s">
        <v>128</v>
      </c>
      <c r="E254" s="74" t="s">
        <v>523</v>
      </c>
      <c r="F254" s="74" t="s">
        <v>187</v>
      </c>
      <c r="G254" s="68">
        <f>H254+J254+I254</f>
        <v>325</v>
      </c>
      <c r="H254" s="68"/>
      <c r="I254" s="68">
        <v>325</v>
      </c>
      <c r="J254" s="68"/>
      <c r="K254" s="68">
        <f>L254+N254+M254</f>
        <v>325</v>
      </c>
      <c r="L254" s="68"/>
      <c r="M254" s="68">
        <v>325</v>
      </c>
      <c r="N254" s="68"/>
      <c r="O254" s="68">
        <f>P254+R254+Q254</f>
        <v>325</v>
      </c>
      <c r="P254" s="76"/>
      <c r="Q254" s="68">
        <v>325</v>
      </c>
      <c r="R254" s="76"/>
    </row>
    <row r="255" spans="1:18" ht="60.75" customHeight="1">
      <c r="A255" s="70" t="s">
        <v>359</v>
      </c>
      <c r="B255" s="83">
        <v>115</v>
      </c>
      <c r="C255" s="74" t="s">
        <v>128</v>
      </c>
      <c r="D255" s="74" t="s">
        <v>128</v>
      </c>
      <c r="E255" s="74" t="s">
        <v>36</v>
      </c>
      <c r="F255" s="74"/>
      <c r="G255" s="68">
        <f>G256</f>
        <v>30</v>
      </c>
      <c r="H255" s="68">
        <f aca="true" t="shared" si="126" ref="H255:R256">H256</f>
        <v>0</v>
      </c>
      <c r="I255" s="68">
        <f t="shared" si="126"/>
        <v>30</v>
      </c>
      <c r="J255" s="68">
        <f t="shared" si="126"/>
        <v>0</v>
      </c>
      <c r="K255" s="68">
        <f t="shared" si="126"/>
        <v>30</v>
      </c>
      <c r="L255" s="68">
        <f t="shared" si="126"/>
        <v>0</v>
      </c>
      <c r="M255" s="68">
        <f t="shared" si="126"/>
        <v>30</v>
      </c>
      <c r="N255" s="68">
        <f t="shared" si="126"/>
        <v>0</v>
      </c>
      <c r="O255" s="68">
        <f t="shared" si="126"/>
        <v>30</v>
      </c>
      <c r="P255" s="68">
        <f t="shared" si="126"/>
        <v>0</v>
      </c>
      <c r="Q255" s="68">
        <f t="shared" si="126"/>
        <v>30</v>
      </c>
      <c r="R255" s="68">
        <f t="shared" si="126"/>
        <v>0</v>
      </c>
    </row>
    <row r="256" spans="1:18" ht="44.25" customHeight="1">
      <c r="A256" s="70" t="s">
        <v>39</v>
      </c>
      <c r="B256" s="83">
        <v>115</v>
      </c>
      <c r="C256" s="74" t="s">
        <v>128</v>
      </c>
      <c r="D256" s="74" t="s">
        <v>128</v>
      </c>
      <c r="E256" s="74" t="s">
        <v>37</v>
      </c>
      <c r="F256" s="74"/>
      <c r="G256" s="68">
        <f>G257</f>
        <v>30</v>
      </c>
      <c r="H256" s="68">
        <f t="shared" si="126"/>
        <v>0</v>
      </c>
      <c r="I256" s="68">
        <f t="shared" si="126"/>
        <v>30</v>
      </c>
      <c r="J256" s="68">
        <f t="shared" si="126"/>
        <v>0</v>
      </c>
      <c r="K256" s="68">
        <f t="shared" si="126"/>
        <v>30</v>
      </c>
      <c r="L256" s="68">
        <f t="shared" si="126"/>
        <v>0</v>
      </c>
      <c r="M256" s="68">
        <f t="shared" si="126"/>
        <v>30</v>
      </c>
      <c r="N256" s="68">
        <f t="shared" si="126"/>
        <v>0</v>
      </c>
      <c r="O256" s="68">
        <f t="shared" si="126"/>
        <v>30</v>
      </c>
      <c r="P256" s="68">
        <f t="shared" si="126"/>
        <v>0</v>
      </c>
      <c r="Q256" s="68">
        <f t="shared" si="126"/>
        <v>30</v>
      </c>
      <c r="R256" s="68">
        <f t="shared" si="126"/>
        <v>0</v>
      </c>
    </row>
    <row r="257" spans="1:18" ht="18.75">
      <c r="A257" s="70" t="s">
        <v>188</v>
      </c>
      <c r="B257" s="83">
        <v>115</v>
      </c>
      <c r="C257" s="74" t="s">
        <v>128</v>
      </c>
      <c r="D257" s="74" t="s">
        <v>128</v>
      </c>
      <c r="E257" s="74" t="s">
        <v>524</v>
      </c>
      <c r="F257" s="74" t="s">
        <v>187</v>
      </c>
      <c r="G257" s="68">
        <f>H257+I257+J257</f>
        <v>30</v>
      </c>
      <c r="H257" s="68"/>
      <c r="I257" s="68">
        <v>30</v>
      </c>
      <c r="J257" s="68"/>
      <c r="K257" s="68">
        <f>L257+M257+N257</f>
        <v>30</v>
      </c>
      <c r="L257" s="68"/>
      <c r="M257" s="68">
        <v>30</v>
      </c>
      <c r="N257" s="68"/>
      <c r="O257" s="68">
        <f>P257+Q257+R257</f>
        <v>30</v>
      </c>
      <c r="P257" s="88"/>
      <c r="Q257" s="90">
        <v>30</v>
      </c>
      <c r="R257" s="88"/>
    </row>
    <row r="258" spans="1:18" ht="41.25" customHeight="1">
      <c r="A258" s="70" t="s">
        <v>485</v>
      </c>
      <c r="B258" s="83">
        <v>115</v>
      </c>
      <c r="C258" s="74" t="s">
        <v>128</v>
      </c>
      <c r="D258" s="74" t="s">
        <v>128</v>
      </c>
      <c r="E258" s="74" t="s">
        <v>251</v>
      </c>
      <c r="F258" s="74"/>
      <c r="G258" s="68">
        <f>G259+G262+G265+G268</f>
        <v>201.60000000000002</v>
      </c>
      <c r="H258" s="68">
        <f aca="true" t="shared" si="127" ref="H258:R258">H259+H262+H265+H268</f>
        <v>0</v>
      </c>
      <c r="I258" s="68">
        <f t="shared" si="127"/>
        <v>201.60000000000002</v>
      </c>
      <c r="J258" s="68">
        <f t="shared" si="127"/>
        <v>0</v>
      </c>
      <c r="K258" s="68">
        <f t="shared" si="127"/>
        <v>201.60000000000002</v>
      </c>
      <c r="L258" s="68">
        <f t="shared" si="127"/>
        <v>0</v>
      </c>
      <c r="M258" s="68">
        <f t="shared" si="127"/>
        <v>201.60000000000002</v>
      </c>
      <c r="N258" s="68">
        <f t="shared" si="127"/>
        <v>0</v>
      </c>
      <c r="O258" s="68">
        <f t="shared" si="127"/>
        <v>201.60000000000002</v>
      </c>
      <c r="P258" s="68">
        <f t="shared" si="127"/>
        <v>0</v>
      </c>
      <c r="Q258" s="68">
        <f t="shared" si="127"/>
        <v>201.60000000000002</v>
      </c>
      <c r="R258" s="68">
        <f t="shared" si="127"/>
        <v>0</v>
      </c>
    </row>
    <row r="259" spans="1:18" ht="42" customHeight="1">
      <c r="A259" s="70" t="s">
        <v>252</v>
      </c>
      <c r="B259" s="83">
        <v>115</v>
      </c>
      <c r="C259" s="74" t="s">
        <v>128</v>
      </c>
      <c r="D259" s="74" t="s">
        <v>128</v>
      </c>
      <c r="E259" s="74" t="s">
        <v>487</v>
      </c>
      <c r="F259" s="74"/>
      <c r="G259" s="68">
        <f>G260</f>
        <v>140.8</v>
      </c>
      <c r="H259" s="68">
        <f aca="true" t="shared" si="128" ref="H259:R260">H260</f>
        <v>0</v>
      </c>
      <c r="I259" s="68">
        <f t="shared" si="128"/>
        <v>140.8</v>
      </c>
      <c r="J259" s="68">
        <f t="shared" si="128"/>
        <v>0</v>
      </c>
      <c r="K259" s="68">
        <f t="shared" si="128"/>
        <v>140.8</v>
      </c>
      <c r="L259" s="68">
        <f t="shared" si="128"/>
        <v>0</v>
      </c>
      <c r="M259" s="68">
        <f t="shared" si="128"/>
        <v>140.8</v>
      </c>
      <c r="N259" s="68">
        <f t="shared" si="128"/>
        <v>0</v>
      </c>
      <c r="O259" s="68">
        <f t="shared" si="128"/>
        <v>140.8</v>
      </c>
      <c r="P259" s="68">
        <f t="shared" si="128"/>
        <v>0</v>
      </c>
      <c r="Q259" s="68">
        <f t="shared" si="128"/>
        <v>140.8</v>
      </c>
      <c r="R259" s="68">
        <f t="shared" si="128"/>
        <v>0</v>
      </c>
    </row>
    <row r="260" spans="1:18" ht="21.75" customHeight="1">
      <c r="A260" s="70" t="s">
        <v>177</v>
      </c>
      <c r="B260" s="83">
        <v>115</v>
      </c>
      <c r="C260" s="74" t="s">
        <v>128</v>
      </c>
      <c r="D260" s="74" t="s">
        <v>128</v>
      </c>
      <c r="E260" s="74" t="s">
        <v>488</v>
      </c>
      <c r="F260" s="74"/>
      <c r="G260" s="68">
        <f>G261</f>
        <v>140.8</v>
      </c>
      <c r="H260" s="68">
        <f t="shared" si="128"/>
        <v>0</v>
      </c>
      <c r="I260" s="68">
        <f t="shared" si="128"/>
        <v>140.8</v>
      </c>
      <c r="J260" s="68">
        <f t="shared" si="128"/>
        <v>0</v>
      </c>
      <c r="K260" s="68">
        <f t="shared" si="128"/>
        <v>140.8</v>
      </c>
      <c r="L260" s="68">
        <f t="shared" si="128"/>
        <v>0</v>
      </c>
      <c r="M260" s="68">
        <f t="shared" si="128"/>
        <v>140.8</v>
      </c>
      <c r="N260" s="68">
        <f t="shared" si="128"/>
        <v>0</v>
      </c>
      <c r="O260" s="68">
        <f t="shared" si="128"/>
        <v>140.8</v>
      </c>
      <c r="P260" s="68">
        <f t="shared" si="128"/>
        <v>0</v>
      </c>
      <c r="Q260" s="68">
        <f t="shared" si="128"/>
        <v>140.8</v>
      </c>
      <c r="R260" s="68">
        <f t="shared" si="128"/>
        <v>0</v>
      </c>
    </row>
    <row r="261" spans="1:18" ht="18.75">
      <c r="A261" s="70" t="s">
        <v>188</v>
      </c>
      <c r="B261" s="83">
        <v>115</v>
      </c>
      <c r="C261" s="74" t="s">
        <v>128</v>
      </c>
      <c r="D261" s="74" t="s">
        <v>128</v>
      </c>
      <c r="E261" s="74" t="s">
        <v>488</v>
      </c>
      <c r="F261" s="74" t="s">
        <v>187</v>
      </c>
      <c r="G261" s="68">
        <f>H261+I261+J261</f>
        <v>140.8</v>
      </c>
      <c r="H261" s="68"/>
      <c r="I261" s="68">
        <v>140.8</v>
      </c>
      <c r="J261" s="68"/>
      <c r="K261" s="68">
        <f>L261+M261+N261</f>
        <v>140.8</v>
      </c>
      <c r="L261" s="68"/>
      <c r="M261" s="68">
        <v>140.8</v>
      </c>
      <c r="N261" s="68"/>
      <c r="O261" s="68">
        <f>P261+Q261+R261</f>
        <v>140.8</v>
      </c>
      <c r="P261" s="68"/>
      <c r="Q261" s="68">
        <v>140.8</v>
      </c>
      <c r="R261" s="68"/>
    </row>
    <row r="262" spans="1:18" ht="48" customHeight="1">
      <c r="A262" s="70" t="s">
        <v>486</v>
      </c>
      <c r="B262" s="83">
        <v>115</v>
      </c>
      <c r="C262" s="74" t="s">
        <v>128</v>
      </c>
      <c r="D262" s="74" t="s">
        <v>128</v>
      </c>
      <c r="E262" s="74" t="s">
        <v>253</v>
      </c>
      <c r="F262" s="74"/>
      <c r="G262" s="68">
        <f>G263</f>
        <v>3.6</v>
      </c>
      <c r="H262" s="68">
        <f aca="true" t="shared" si="129" ref="H262:R263">H263</f>
        <v>0</v>
      </c>
      <c r="I262" s="68">
        <f t="shared" si="129"/>
        <v>3.6</v>
      </c>
      <c r="J262" s="68">
        <f t="shared" si="129"/>
        <v>0</v>
      </c>
      <c r="K262" s="68">
        <f t="shared" si="129"/>
        <v>3.6</v>
      </c>
      <c r="L262" s="68">
        <f t="shared" si="129"/>
        <v>0</v>
      </c>
      <c r="M262" s="68">
        <f t="shared" si="129"/>
        <v>3.6</v>
      </c>
      <c r="N262" s="68">
        <f t="shared" si="129"/>
        <v>0</v>
      </c>
      <c r="O262" s="68">
        <f t="shared" si="129"/>
        <v>3.6</v>
      </c>
      <c r="P262" s="68">
        <f t="shared" si="129"/>
        <v>0</v>
      </c>
      <c r="Q262" s="68">
        <f t="shared" si="129"/>
        <v>3.6</v>
      </c>
      <c r="R262" s="68">
        <f t="shared" si="129"/>
        <v>0</v>
      </c>
    </row>
    <row r="263" spans="1:18" ht="18.75">
      <c r="A263" s="70" t="s">
        <v>177</v>
      </c>
      <c r="B263" s="83">
        <v>115</v>
      </c>
      <c r="C263" s="74" t="s">
        <v>128</v>
      </c>
      <c r="D263" s="74" t="s">
        <v>128</v>
      </c>
      <c r="E263" s="74" t="s">
        <v>254</v>
      </c>
      <c r="F263" s="74"/>
      <c r="G263" s="68">
        <f>G264</f>
        <v>3.6</v>
      </c>
      <c r="H263" s="68">
        <f t="shared" si="129"/>
        <v>0</v>
      </c>
      <c r="I263" s="68">
        <f t="shared" si="129"/>
        <v>3.6</v>
      </c>
      <c r="J263" s="68">
        <f t="shared" si="129"/>
        <v>0</v>
      </c>
      <c r="K263" s="68">
        <f t="shared" si="129"/>
        <v>3.6</v>
      </c>
      <c r="L263" s="68">
        <f t="shared" si="129"/>
        <v>0</v>
      </c>
      <c r="M263" s="68">
        <f t="shared" si="129"/>
        <v>3.6</v>
      </c>
      <c r="N263" s="68">
        <f t="shared" si="129"/>
        <v>0</v>
      </c>
      <c r="O263" s="68">
        <f t="shared" si="129"/>
        <v>3.6</v>
      </c>
      <c r="P263" s="68">
        <f t="shared" si="129"/>
        <v>0</v>
      </c>
      <c r="Q263" s="68">
        <f t="shared" si="129"/>
        <v>3.6</v>
      </c>
      <c r="R263" s="68">
        <f t="shared" si="129"/>
        <v>0</v>
      </c>
    </row>
    <row r="264" spans="1:18" ht="18.75">
      <c r="A264" s="70" t="s">
        <v>188</v>
      </c>
      <c r="B264" s="83">
        <v>115</v>
      </c>
      <c r="C264" s="74" t="s">
        <v>128</v>
      </c>
      <c r="D264" s="74" t="s">
        <v>128</v>
      </c>
      <c r="E264" s="74" t="s">
        <v>254</v>
      </c>
      <c r="F264" s="74" t="s">
        <v>187</v>
      </c>
      <c r="G264" s="68">
        <f>H264+I264+J264</f>
        <v>3.6</v>
      </c>
      <c r="H264" s="68"/>
      <c r="I264" s="68">
        <v>3.6</v>
      </c>
      <c r="J264" s="68"/>
      <c r="K264" s="68">
        <f>L264+N264+M264</f>
        <v>3.6</v>
      </c>
      <c r="L264" s="68"/>
      <c r="M264" s="68">
        <v>3.6</v>
      </c>
      <c r="N264" s="68"/>
      <c r="O264" s="68">
        <f>P264+R264+Q264</f>
        <v>3.6</v>
      </c>
      <c r="P264" s="68"/>
      <c r="Q264" s="68">
        <v>3.6</v>
      </c>
      <c r="R264" s="68"/>
    </row>
    <row r="265" spans="1:18" ht="41.25" customHeight="1">
      <c r="A265" s="70" t="s">
        <v>31</v>
      </c>
      <c r="B265" s="83">
        <v>115</v>
      </c>
      <c r="C265" s="74" t="s">
        <v>128</v>
      </c>
      <c r="D265" s="74" t="s">
        <v>128</v>
      </c>
      <c r="E265" s="74" t="s">
        <v>255</v>
      </c>
      <c r="F265" s="74"/>
      <c r="G265" s="68">
        <f>G266</f>
        <v>15</v>
      </c>
      <c r="H265" s="68">
        <f aca="true" t="shared" si="130" ref="H265:R266">H266</f>
        <v>0</v>
      </c>
      <c r="I265" s="68">
        <f t="shared" si="130"/>
        <v>15</v>
      </c>
      <c r="J265" s="68">
        <f t="shared" si="130"/>
        <v>0</v>
      </c>
      <c r="K265" s="68">
        <f t="shared" si="130"/>
        <v>15</v>
      </c>
      <c r="L265" s="68">
        <f t="shared" si="130"/>
        <v>0</v>
      </c>
      <c r="M265" s="68">
        <f t="shared" si="130"/>
        <v>15</v>
      </c>
      <c r="N265" s="68">
        <f t="shared" si="130"/>
        <v>0</v>
      </c>
      <c r="O265" s="68">
        <f t="shared" si="130"/>
        <v>15</v>
      </c>
      <c r="P265" s="68">
        <f t="shared" si="130"/>
        <v>0</v>
      </c>
      <c r="Q265" s="68">
        <f t="shared" si="130"/>
        <v>15</v>
      </c>
      <c r="R265" s="68">
        <f t="shared" si="130"/>
        <v>0</v>
      </c>
    </row>
    <row r="266" spans="1:18" ht="23.25" customHeight="1">
      <c r="A266" s="70" t="s">
        <v>177</v>
      </c>
      <c r="B266" s="83">
        <v>115</v>
      </c>
      <c r="C266" s="74" t="s">
        <v>128</v>
      </c>
      <c r="D266" s="74" t="s">
        <v>128</v>
      </c>
      <c r="E266" s="74" t="s">
        <v>256</v>
      </c>
      <c r="F266" s="74"/>
      <c r="G266" s="68">
        <f>G267</f>
        <v>15</v>
      </c>
      <c r="H266" s="68">
        <f t="shared" si="130"/>
        <v>0</v>
      </c>
      <c r="I266" s="68">
        <f t="shared" si="130"/>
        <v>15</v>
      </c>
      <c r="J266" s="68">
        <f t="shared" si="130"/>
        <v>0</v>
      </c>
      <c r="K266" s="68">
        <f t="shared" si="130"/>
        <v>15</v>
      </c>
      <c r="L266" s="68">
        <f t="shared" si="130"/>
        <v>0</v>
      </c>
      <c r="M266" s="68">
        <f t="shared" si="130"/>
        <v>15</v>
      </c>
      <c r="N266" s="68">
        <f t="shared" si="130"/>
        <v>0</v>
      </c>
      <c r="O266" s="68">
        <f t="shared" si="130"/>
        <v>15</v>
      </c>
      <c r="P266" s="68">
        <f t="shared" si="130"/>
        <v>0</v>
      </c>
      <c r="Q266" s="68">
        <f t="shared" si="130"/>
        <v>15</v>
      </c>
      <c r="R266" s="68">
        <f t="shared" si="130"/>
        <v>0</v>
      </c>
    </row>
    <row r="267" spans="1:18" ht="18.75">
      <c r="A267" s="70" t="s">
        <v>188</v>
      </c>
      <c r="B267" s="83">
        <v>115</v>
      </c>
      <c r="C267" s="74" t="s">
        <v>128</v>
      </c>
      <c r="D267" s="74" t="s">
        <v>128</v>
      </c>
      <c r="E267" s="74" t="s">
        <v>256</v>
      </c>
      <c r="F267" s="74" t="s">
        <v>187</v>
      </c>
      <c r="G267" s="68">
        <f>H267+I267+J267</f>
        <v>15</v>
      </c>
      <c r="H267" s="68"/>
      <c r="I267" s="68">
        <v>15</v>
      </c>
      <c r="J267" s="68"/>
      <c r="K267" s="68">
        <f>L267+M267+N267</f>
        <v>15</v>
      </c>
      <c r="L267" s="68"/>
      <c r="M267" s="68">
        <v>15</v>
      </c>
      <c r="N267" s="68"/>
      <c r="O267" s="68">
        <f>P267+Q267+R267</f>
        <v>15</v>
      </c>
      <c r="P267" s="68"/>
      <c r="Q267" s="68">
        <v>15</v>
      </c>
      <c r="R267" s="68"/>
    </row>
    <row r="268" spans="1:18" ht="41.25" customHeight="1">
      <c r="A268" s="70" t="s">
        <v>259</v>
      </c>
      <c r="B268" s="83">
        <v>115</v>
      </c>
      <c r="C268" s="74" t="s">
        <v>128</v>
      </c>
      <c r="D268" s="74" t="s">
        <v>128</v>
      </c>
      <c r="E268" s="74" t="s">
        <v>257</v>
      </c>
      <c r="F268" s="74"/>
      <c r="G268" s="68">
        <f>G269</f>
        <v>42.2</v>
      </c>
      <c r="H268" s="68">
        <f aca="true" t="shared" si="131" ref="H268:R269">H269</f>
        <v>0</v>
      </c>
      <c r="I268" s="68">
        <f t="shared" si="131"/>
        <v>42.2</v>
      </c>
      <c r="J268" s="68">
        <f t="shared" si="131"/>
        <v>0</v>
      </c>
      <c r="K268" s="68">
        <f t="shared" si="131"/>
        <v>42.2</v>
      </c>
      <c r="L268" s="68">
        <f t="shared" si="131"/>
        <v>0</v>
      </c>
      <c r="M268" s="68">
        <f t="shared" si="131"/>
        <v>42.2</v>
      </c>
      <c r="N268" s="68">
        <f t="shared" si="131"/>
        <v>0</v>
      </c>
      <c r="O268" s="68">
        <f t="shared" si="131"/>
        <v>42.2</v>
      </c>
      <c r="P268" s="68">
        <f t="shared" si="131"/>
        <v>0</v>
      </c>
      <c r="Q268" s="68">
        <f t="shared" si="131"/>
        <v>42.2</v>
      </c>
      <c r="R268" s="68">
        <f t="shared" si="131"/>
        <v>0</v>
      </c>
    </row>
    <row r="269" spans="1:18" ht="18.75">
      <c r="A269" s="70" t="s">
        <v>177</v>
      </c>
      <c r="B269" s="83">
        <v>115</v>
      </c>
      <c r="C269" s="74" t="s">
        <v>128</v>
      </c>
      <c r="D269" s="74" t="s">
        <v>128</v>
      </c>
      <c r="E269" s="74" t="s">
        <v>258</v>
      </c>
      <c r="F269" s="74"/>
      <c r="G269" s="68">
        <f>G270</f>
        <v>42.2</v>
      </c>
      <c r="H269" s="68">
        <f t="shared" si="131"/>
        <v>0</v>
      </c>
      <c r="I269" s="68">
        <f t="shared" si="131"/>
        <v>42.2</v>
      </c>
      <c r="J269" s="68">
        <f t="shared" si="131"/>
        <v>0</v>
      </c>
      <c r="K269" s="68">
        <f t="shared" si="131"/>
        <v>42.2</v>
      </c>
      <c r="L269" s="68">
        <f t="shared" si="131"/>
        <v>0</v>
      </c>
      <c r="M269" s="68">
        <f t="shared" si="131"/>
        <v>42.2</v>
      </c>
      <c r="N269" s="68">
        <f t="shared" si="131"/>
        <v>0</v>
      </c>
      <c r="O269" s="68">
        <f t="shared" si="131"/>
        <v>42.2</v>
      </c>
      <c r="P269" s="68">
        <f t="shared" si="131"/>
        <v>0</v>
      </c>
      <c r="Q269" s="68">
        <f t="shared" si="131"/>
        <v>42.2</v>
      </c>
      <c r="R269" s="68">
        <f t="shared" si="131"/>
        <v>0</v>
      </c>
    </row>
    <row r="270" spans="1:18" ht="18.75">
      <c r="A270" s="70" t="s">
        <v>188</v>
      </c>
      <c r="B270" s="83">
        <v>115</v>
      </c>
      <c r="C270" s="74" t="s">
        <v>128</v>
      </c>
      <c r="D270" s="74" t="s">
        <v>128</v>
      </c>
      <c r="E270" s="74" t="s">
        <v>258</v>
      </c>
      <c r="F270" s="74" t="s">
        <v>187</v>
      </c>
      <c r="G270" s="68">
        <f>H270+I270+J270</f>
        <v>42.2</v>
      </c>
      <c r="H270" s="68"/>
      <c r="I270" s="68">
        <v>42.2</v>
      </c>
      <c r="J270" s="68"/>
      <c r="K270" s="68">
        <f>L270+M270+N270</f>
        <v>42.2</v>
      </c>
      <c r="L270" s="68"/>
      <c r="M270" s="68">
        <v>42.2</v>
      </c>
      <c r="N270" s="68"/>
      <c r="O270" s="68">
        <f>P270+Q270+R270</f>
        <v>42.2</v>
      </c>
      <c r="P270" s="68"/>
      <c r="Q270" s="68">
        <v>42.2</v>
      </c>
      <c r="R270" s="68"/>
    </row>
    <row r="271" spans="1:18" ht="18.75">
      <c r="A271" s="70" t="s">
        <v>152</v>
      </c>
      <c r="B271" s="83">
        <v>115</v>
      </c>
      <c r="C271" s="74" t="s">
        <v>128</v>
      </c>
      <c r="D271" s="74" t="s">
        <v>124</v>
      </c>
      <c r="E271" s="74"/>
      <c r="F271" s="74"/>
      <c r="G271" s="68">
        <f>G272+G288</f>
        <v>3930.5</v>
      </c>
      <c r="H271" s="68">
        <f aca="true" t="shared" si="132" ref="H271:R271">H272+H288</f>
        <v>91.2</v>
      </c>
      <c r="I271" s="68">
        <f t="shared" si="132"/>
        <v>3839.3</v>
      </c>
      <c r="J271" s="68">
        <f t="shared" si="132"/>
        <v>0</v>
      </c>
      <c r="K271" s="68">
        <f t="shared" si="132"/>
        <v>4019.5</v>
      </c>
      <c r="L271" s="68">
        <f t="shared" si="132"/>
        <v>91.2</v>
      </c>
      <c r="M271" s="68">
        <f t="shared" si="132"/>
        <v>3928.3</v>
      </c>
      <c r="N271" s="68">
        <f t="shared" si="132"/>
        <v>0</v>
      </c>
      <c r="O271" s="68">
        <f t="shared" si="132"/>
        <v>4129.5</v>
      </c>
      <c r="P271" s="68">
        <f t="shared" si="132"/>
        <v>91.2</v>
      </c>
      <c r="Q271" s="68">
        <f t="shared" si="132"/>
        <v>4038.3</v>
      </c>
      <c r="R271" s="68">
        <f t="shared" si="132"/>
        <v>0</v>
      </c>
    </row>
    <row r="272" spans="1:18" ht="42.75" customHeight="1">
      <c r="A272" s="70" t="s">
        <v>491</v>
      </c>
      <c r="B272" s="83">
        <v>115</v>
      </c>
      <c r="C272" s="74" t="s">
        <v>128</v>
      </c>
      <c r="D272" s="74" t="s">
        <v>124</v>
      </c>
      <c r="E272" s="83" t="s">
        <v>280</v>
      </c>
      <c r="F272" s="74"/>
      <c r="G272" s="68">
        <f>G273+G280</f>
        <v>3908</v>
      </c>
      <c r="H272" s="68">
        <f aca="true" t="shared" si="133" ref="H272:R272">H273+H280</f>
        <v>91.2</v>
      </c>
      <c r="I272" s="68">
        <f t="shared" si="133"/>
        <v>3816.8</v>
      </c>
      <c r="J272" s="68">
        <f t="shared" si="133"/>
        <v>0</v>
      </c>
      <c r="K272" s="68">
        <f t="shared" si="133"/>
        <v>3997</v>
      </c>
      <c r="L272" s="68">
        <f t="shared" si="133"/>
        <v>91.2</v>
      </c>
      <c r="M272" s="68">
        <f t="shared" si="133"/>
        <v>3905.8</v>
      </c>
      <c r="N272" s="68">
        <f t="shared" si="133"/>
        <v>0</v>
      </c>
      <c r="O272" s="68">
        <f t="shared" si="133"/>
        <v>4107</v>
      </c>
      <c r="P272" s="68">
        <f t="shared" si="133"/>
        <v>91.2</v>
      </c>
      <c r="Q272" s="68">
        <f t="shared" si="133"/>
        <v>4015.8</v>
      </c>
      <c r="R272" s="68">
        <f t="shared" si="133"/>
        <v>0</v>
      </c>
    </row>
    <row r="273" spans="1:18" ht="21.75" customHeight="1">
      <c r="A273" s="128" t="s">
        <v>18</v>
      </c>
      <c r="B273" s="83">
        <v>115</v>
      </c>
      <c r="C273" s="74" t="s">
        <v>128</v>
      </c>
      <c r="D273" s="74" t="s">
        <v>124</v>
      </c>
      <c r="E273" s="83" t="s">
        <v>281</v>
      </c>
      <c r="F273" s="74"/>
      <c r="G273" s="68">
        <f>G274+G277</f>
        <v>91.2</v>
      </c>
      <c r="H273" s="68">
        <f aca="true" t="shared" si="134" ref="H273:R273">H274+H277</f>
        <v>91.2</v>
      </c>
      <c r="I273" s="68">
        <f t="shared" si="134"/>
        <v>0</v>
      </c>
      <c r="J273" s="68">
        <f t="shared" si="134"/>
        <v>0</v>
      </c>
      <c r="K273" s="68">
        <f t="shared" si="134"/>
        <v>91.2</v>
      </c>
      <c r="L273" s="68">
        <f t="shared" si="134"/>
        <v>91.2</v>
      </c>
      <c r="M273" s="68">
        <f t="shared" si="134"/>
        <v>0</v>
      </c>
      <c r="N273" s="68">
        <f t="shared" si="134"/>
        <v>0</v>
      </c>
      <c r="O273" s="68">
        <f t="shared" si="134"/>
        <v>91.2</v>
      </c>
      <c r="P273" s="68">
        <f t="shared" si="134"/>
        <v>91.2</v>
      </c>
      <c r="Q273" s="68">
        <f t="shared" si="134"/>
        <v>0</v>
      </c>
      <c r="R273" s="68">
        <f t="shared" si="134"/>
        <v>0</v>
      </c>
    </row>
    <row r="274" spans="1:18" ht="64.5" customHeight="1">
      <c r="A274" s="128" t="s">
        <v>288</v>
      </c>
      <c r="B274" s="83">
        <v>115</v>
      </c>
      <c r="C274" s="74" t="s">
        <v>128</v>
      </c>
      <c r="D274" s="74" t="s">
        <v>124</v>
      </c>
      <c r="E274" s="83" t="s">
        <v>48</v>
      </c>
      <c r="F274" s="74"/>
      <c r="G274" s="68">
        <f>G275</f>
        <v>31.2</v>
      </c>
      <c r="H274" s="68">
        <f aca="true" t="shared" si="135" ref="H274:R275">H275</f>
        <v>31.2</v>
      </c>
      <c r="I274" s="68">
        <f t="shared" si="135"/>
        <v>0</v>
      </c>
      <c r="J274" s="68">
        <f t="shared" si="135"/>
        <v>0</v>
      </c>
      <c r="K274" s="68">
        <f t="shared" si="135"/>
        <v>31.2</v>
      </c>
      <c r="L274" s="68">
        <f t="shared" si="135"/>
        <v>31.2</v>
      </c>
      <c r="M274" s="68">
        <f t="shared" si="135"/>
        <v>0</v>
      </c>
      <c r="N274" s="68">
        <f t="shared" si="135"/>
        <v>0</v>
      </c>
      <c r="O274" s="68">
        <f t="shared" si="135"/>
        <v>31.2</v>
      </c>
      <c r="P274" s="68">
        <f t="shared" si="135"/>
        <v>31.2</v>
      </c>
      <c r="Q274" s="68">
        <f t="shared" si="135"/>
        <v>0</v>
      </c>
      <c r="R274" s="68">
        <f t="shared" si="135"/>
        <v>0</v>
      </c>
    </row>
    <row r="275" spans="1:18" ht="78.75" customHeight="1">
      <c r="A275" s="70" t="s">
        <v>97</v>
      </c>
      <c r="B275" s="83">
        <v>115</v>
      </c>
      <c r="C275" s="74" t="s">
        <v>128</v>
      </c>
      <c r="D275" s="74" t="s">
        <v>124</v>
      </c>
      <c r="E275" s="83" t="s">
        <v>49</v>
      </c>
      <c r="F275" s="74"/>
      <c r="G275" s="68">
        <f>G276</f>
        <v>31.2</v>
      </c>
      <c r="H275" s="68">
        <f t="shared" si="135"/>
        <v>31.2</v>
      </c>
      <c r="I275" s="68">
        <f t="shared" si="135"/>
        <v>0</v>
      </c>
      <c r="J275" s="68">
        <f t="shared" si="135"/>
        <v>0</v>
      </c>
      <c r="K275" s="68">
        <f t="shared" si="135"/>
        <v>31.2</v>
      </c>
      <c r="L275" s="68">
        <f t="shared" si="135"/>
        <v>31.2</v>
      </c>
      <c r="M275" s="68">
        <f t="shared" si="135"/>
        <v>0</v>
      </c>
      <c r="N275" s="68">
        <f t="shared" si="135"/>
        <v>0</v>
      </c>
      <c r="O275" s="68">
        <f t="shared" si="135"/>
        <v>31.2</v>
      </c>
      <c r="P275" s="68">
        <f t="shared" si="135"/>
        <v>31.2</v>
      </c>
      <c r="Q275" s="68">
        <f t="shared" si="135"/>
        <v>0</v>
      </c>
      <c r="R275" s="68">
        <f t="shared" si="135"/>
        <v>0</v>
      </c>
    </row>
    <row r="276" spans="1:18" ht="37.5">
      <c r="A276" s="70" t="s">
        <v>218</v>
      </c>
      <c r="B276" s="83">
        <v>115</v>
      </c>
      <c r="C276" s="74" t="s">
        <v>128</v>
      </c>
      <c r="D276" s="74" t="s">
        <v>124</v>
      </c>
      <c r="E276" s="83" t="s">
        <v>49</v>
      </c>
      <c r="F276" s="74" t="s">
        <v>217</v>
      </c>
      <c r="G276" s="68">
        <f>H276+I276+J276</f>
        <v>31.2</v>
      </c>
      <c r="H276" s="68">
        <v>31.2</v>
      </c>
      <c r="I276" s="68"/>
      <c r="J276" s="68"/>
      <c r="K276" s="68">
        <f>L276+M276+N276</f>
        <v>31.2</v>
      </c>
      <c r="L276" s="68">
        <v>31.2</v>
      </c>
      <c r="M276" s="68"/>
      <c r="N276" s="68"/>
      <c r="O276" s="68">
        <f>P276+Q276+R276</f>
        <v>31.2</v>
      </c>
      <c r="P276" s="87">
        <v>31.2</v>
      </c>
      <c r="Q276" s="88"/>
      <c r="R276" s="88"/>
    </row>
    <row r="277" spans="1:18" ht="64.5" customHeight="1">
      <c r="A277" s="70" t="s">
        <v>352</v>
      </c>
      <c r="B277" s="83">
        <v>115</v>
      </c>
      <c r="C277" s="74" t="s">
        <v>128</v>
      </c>
      <c r="D277" s="74" t="s">
        <v>124</v>
      </c>
      <c r="E277" s="83" t="s">
        <v>285</v>
      </c>
      <c r="F277" s="74"/>
      <c r="G277" s="68">
        <f>G278</f>
        <v>60</v>
      </c>
      <c r="H277" s="68">
        <f aca="true" t="shared" si="136" ref="H277:R278">H278</f>
        <v>60</v>
      </c>
      <c r="I277" s="68">
        <f t="shared" si="136"/>
        <v>0</v>
      </c>
      <c r="J277" s="68">
        <f t="shared" si="136"/>
        <v>0</v>
      </c>
      <c r="K277" s="68">
        <f t="shared" si="136"/>
        <v>60</v>
      </c>
      <c r="L277" s="68">
        <f>L278</f>
        <v>60</v>
      </c>
      <c r="M277" s="68">
        <f t="shared" si="136"/>
        <v>0</v>
      </c>
      <c r="N277" s="68">
        <f t="shared" si="136"/>
        <v>0</v>
      </c>
      <c r="O277" s="68">
        <f t="shared" si="136"/>
        <v>60</v>
      </c>
      <c r="P277" s="68">
        <f t="shared" si="136"/>
        <v>60</v>
      </c>
      <c r="Q277" s="68">
        <f t="shared" si="136"/>
        <v>0</v>
      </c>
      <c r="R277" s="68">
        <f t="shared" si="136"/>
        <v>0</v>
      </c>
    </row>
    <row r="278" spans="1:18" ht="83.25" customHeight="1">
      <c r="A278" s="70" t="s">
        <v>97</v>
      </c>
      <c r="B278" s="83">
        <v>115</v>
      </c>
      <c r="C278" s="74" t="s">
        <v>128</v>
      </c>
      <c r="D278" s="74" t="s">
        <v>124</v>
      </c>
      <c r="E278" s="83" t="s">
        <v>51</v>
      </c>
      <c r="F278" s="74"/>
      <c r="G278" s="68">
        <f>G279</f>
        <v>60</v>
      </c>
      <c r="H278" s="68">
        <f t="shared" si="136"/>
        <v>60</v>
      </c>
      <c r="I278" s="68">
        <f t="shared" si="136"/>
        <v>0</v>
      </c>
      <c r="J278" s="68">
        <f t="shared" si="136"/>
        <v>0</v>
      </c>
      <c r="K278" s="68">
        <f t="shared" si="136"/>
        <v>60</v>
      </c>
      <c r="L278" s="68">
        <f t="shared" si="136"/>
        <v>60</v>
      </c>
      <c r="M278" s="68">
        <f t="shared" si="136"/>
        <v>0</v>
      </c>
      <c r="N278" s="68">
        <f t="shared" si="136"/>
        <v>0</v>
      </c>
      <c r="O278" s="68">
        <f t="shared" si="136"/>
        <v>60</v>
      </c>
      <c r="P278" s="68">
        <f t="shared" si="136"/>
        <v>60</v>
      </c>
      <c r="Q278" s="68">
        <f t="shared" si="136"/>
        <v>0</v>
      </c>
      <c r="R278" s="68">
        <f t="shared" si="136"/>
        <v>0</v>
      </c>
    </row>
    <row r="279" spans="1:18" ht="42" customHeight="1">
      <c r="A279" s="70" t="s">
        <v>218</v>
      </c>
      <c r="B279" s="83">
        <v>115</v>
      </c>
      <c r="C279" s="74" t="s">
        <v>128</v>
      </c>
      <c r="D279" s="74" t="s">
        <v>124</v>
      </c>
      <c r="E279" s="83" t="s">
        <v>51</v>
      </c>
      <c r="F279" s="74" t="s">
        <v>217</v>
      </c>
      <c r="G279" s="68">
        <f>H279+I279+J279</f>
        <v>60</v>
      </c>
      <c r="H279" s="68">
        <v>60</v>
      </c>
      <c r="I279" s="68"/>
      <c r="J279" s="68"/>
      <c r="K279" s="68">
        <f>L279+M279+N279</f>
        <v>60</v>
      </c>
      <c r="L279" s="68">
        <v>60</v>
      </c>
      <c r="M279" s="68"/>
      <c r="N279" s="68"/>
      <c r="O279" s="68">
        <f>P279+Q279+R279</f>
        <v>60</v>
      </c>
      <c r="P279" s="68">
        <v>60</v>
      </c>
      <c r="Q279" s="68"/>
      <c r="R279" s="68"/>
    </row>
    <row r="280" spans="1:18" ht="27.75" customHeight="1">
      <c r="A280" s="131" t="s">
        <v>29</v>
      </c>
      <c r="B280" s="83">
        <v>115</v>
      </c>
      <c r="C280" s="74" t="s">
        <v>128</v>
      </c>
      <c r="D280" s="74" t="s">
        <v>124</v>
      </c>
      <c r="E280" s="74" t="s">
        <v>76</v>
      </c>
      <c r="F280" s="74"/>
      <c r="G280" s="68">
        <f>G281</f>
        <v>3816.8</v>
      </c>
      <c r="H280" s="68">
        <f aca="true" t="shared" si="137" ref="H280:R280">H281</f>
        <v>0</v>
      </c>
      <c r="I280" s="68">
        <f t="shared" si="137"/>
        <v>3816.8</v>
      </c>
      <c r="J280" s="68">
        <f t="shared" si="137"/>
        <v>0</v>
      </c>
      <c r="K280" s="68">
        <f t="shared" si="137"/>
        <v>3905.8</v>
      </c>
      <c r="L280" s="68">
        <f t="shared" si="137"/>
        <v>0</v>
      </c>
      <c r="M280" s="68">
        <f t="shared" si="137"/>
        <v>3905.8</v>
      </c>
      <c r="N280" s="68">
        <f t="shared" si="137"/>
        <v>0</v>
      </c>
      <c r="O280" s="68">
        <f t="shared" si="137"/>
        <v>4015.8</v>
      </c>
      <c r="P280" s="68">
        <f t="shared" si="137"/>
        <v>0</v>
      </c>
      <c r="Q280" s="68">
        <f t="shared" si="137"/>
        <v>4015.8</v>
      </c>
      <c r="R280" s="68">
        <f t="shared" si="137"/>
        <v>0</v>
      </c>
    </row>
    <row r="281" spans="1:18" ht="48.75" customHeight="1">
      <c r="A281" s="70" t="s">
        <v>331</v>
      </c>
      <c r="B281" s="83">
        <v>115</v>
      </c>
      <c r="C281" s="74" t="s">
        <v>128</v>
      </c>
      <c r="D281" s="74" t="s">
        <v>124</v>
      </c>
      <c r="E281" s="74" t="s">
        <v>110</v>
      </c>
      <c r="F281" s="74"/>
      <c r="G281" s="68">
        <f>G282+G286</f>
        <v>3816.8</v>
      </c>
      <c r="H281" s="68">
        <f aca="true" t="shared" si="138" ref="H281:R281">H282+H286</f>
        <v>0</v>
      </c>
      <c r="I281" s="68">
        <f t="shared" si="138"/>
        <v>3816.8</v>
      </c>
      <c r="J281" s="68">
        <f t="shared" si="138"/>
        <v>0</v>
      </c>
      <c r="K281" s="68">
        <f t="shared" si="138"/>
        <v>3905.8</v>
      </c>
      <c r="L281" s="68">
        <f t="shared" si="138"/>
        <v>0</v>
      </c>
      <c r="M281" s="68">
        <f t="shared" si="138"/>
        <v>3905.8</v>
      </c>
      <c r="N281" s="68">
        <f t="shared" si="138"/>
        <v>0</v>
      </c>
      <c r="O281" s="68">
        <f t="shared" si="138"/>
        <v>4015.8</v>
      </c>
      <c r="P281" s="68">
        <f t="shared" si="138"/>
        <v>0</v>
      </c>
      <c r="Q281" s="68">
        <f t="shared" si="138"/>
        <v>4015.8</v>
      </c>
      <c r="R281" s="68">
        <f t="shared" si="138"/>
        <v>0</v>
      </c>
    </row>
    <row r="282" spans="1:18" ht="30" customHeight="1">
      <c r="A282" s="70" t="s">
        <v>186</v>
      </c>
      <c r="B282" s="83">
        <v>115</v>
      </c>
      <c r="C282" s="74" t="s">
        <v>128</v>
      </c>
      <c r="D282" s="74" t="s">
        <v>124</v>
      </c>
      <c r="E282" s="74" t="s">
        <v>111</v>
      </c>
      <c r="F282" s="74"/>
      <c r="G282" s="68">
        <f>G283+G284+G285</f>
        <v>2948</v>
      </c>
      <c r="H282" s="68">
        <f aca="true" t="shared" si="139" ref="H282:R282">H283+H284+H285</f>
        <v>0</v>
      </c>
      <c r="I282" s="68">
        <f t="shared" si="139"/>
        <v>2948</v>
      </c>
      <c r="J282" s="68">
        <f t="shared" si="139"/>
        <v>0</v>
      </c>
      <c r="K282" s="68">
        <f t="shared" si="139"/>
        <v>3037</v>
      </c>
      <c r="L282" s="68">
        <f t="shared" si="139"/>
        <v>0</v>
      </c>
      <c r="M282" s="68">
        <f t="shared" si="139"/>
        <v>3037</v>
      </c>
      <c r="N282" s="68">
        <f t="shared" si="139"/>
        <v>0</v>
      </c>
      <c r="O282" s="68">
        <f t="shared" si="139"/>
        <v>3147</v>
      </c>
      <c r="P282" s="68">
        <f t="shared" si="139"/>
        <v>0</v>
      </c>
      <c r="Q282" s="68">
        <f t="shared" si="139"/>
        <v>3147</v>
      </c>
      <c r="R282" s="68">
        <f t="shared" si="139"/>
        <v>0</v>
      </c>
    </row>
    <row r="283" spans="1:18" ht="26.25" customHeight="1">
      <c r="A283" s="70" t="s">
        <v>172</v>
      </c>
      <c r="B283" s="83">
        <v>115</v>
      </c>
      <c r="C283" s="74" t="s">
        <v>128</v>
      </c>
      <c r="D283" s="74" t="s">
        <v>124</v>
      </c>
      <c r="E283" s="74" t="s">
        <v>111</v>
      </c>
      <c r="F283" s="74" t="s">
        <v>173</v>
      </c>
      <c r="G283" s="68">
        <f>H283+I283+J283</f>
        <v>2382.5</v>
      </c>
      <c r="H283" s="68"/>
      <c r="I283" s="68">
        <v>2382.5</v>
      </c>
      <c r="J283" s="68"/>
      <c r="K283" s="68">
        <f>L283+M283+N283</f>
        <v>2312.5</v>
      </c>
      <c r="L283" s="68"/>
      <c r="M283" s="68">
        <v>2312.5</v>
      </c>
      <c r="N283" s="68"/>
      <c r="O283" s="68">
        <f>P283+Q283+R283</f>
        <v>2312.5</v>
      </c>
      <c r="P283" s="76"/>
      <c r="Q283" s="68">
        <v>2312.5</v>
      </c>
      <c r="R283" s="76"/>
    </row>
    <row r="284" spans="1:18" ht="41.25" customHeight="1">
      <c r="A284" s="70" t="s">
        <v>92</v>
      </c>
      <c r="B284" s="83">
        <v>115</v>
      </c>
      <c r="C284" s="74" t="s">
        <v>128</v>
      </c>
      <c r="D284" s="74" t="s">
        <v>124</v>
      </c>
      <c r="E284" s="74" t="s">
        <v>111</v>
      </c>
      <c r="F284" s="74" t="s">
        <v>176</v>
      </c>
      <c r="G284" s="68">
        <f>H284+I284+J284</f>
        <v>555</v>
      </c>
      <c r="H284" s="68"/>
      <c r="I284" s="68">
        <v>555</v>
      </c>
      <c r="J284" s="68"/>
      <c r="K284" s="68">
        <f>L284+M284+N284</f>
        <v>714</v>
      </c>
      <c r="L284" s="68"/>
      <c r="M284" s="68">
        <v>714</v>
      </c>
      <c r="N284" s="68"/>
      <c r="O284" s="68">
        <f>P284+Q284+R284</f>
        <v>824</v>
      </c>
      <c r="P284" s="76"/>
      <c r="Q284" s="68">
        <v>824</v>
      </c>
      <c r="R284" s="76"/>
    </row>
    <row r="285" spans="1:18" ht="18.75">
      <c r="A285" s="70" t="s">
        <v>174</v>
      </c>
      <c r="B285" s="83">
        <v>115</v>
      </c>
      <c r="C285" s="74" t="s">
        <v>128</v>
      </c>
      <c r="D285" s="74" t="s">
        <v>124</v>
      </c>
      <c r="E285" s="74" t="s">
        <v>111</v>
      </c>
      <c r="F285" s="74" t="s">
        <v>175</v>
      </c>
      <c r="G285" s="68">
        <f>H285+I285+J285</f>
        <v>10.5</v>
      </c>
      <c r="H285" s="68"/>
      <c r="I285" s="68">
        <v>10.5</v>
      </c>
      <c r="J285" s="68"/>
      <c r="K285" s="68">
        <f>L285+M285+N285</f>
        <v>10.5</v>
      </c>
      <c r="L285" s="68"/>
      <c r="M285" s="68">
        <v>10.5</v>
      </c>
      <c r="N285" s="68"/>
      <c r="O285" s="68">
        <f>P285+Q285+R285</f>
        <v>10.5</v>
      </c>
      <c r="P285" s="76"/>
      <c r="Q285" s="68">
        <v>10.5</v>
      </c>
      <c r="R285" s="76"/>
    </row>
    <row r="286" spans="1:18" ht="60" customHeight="1">
      <c r="A286" s="70" t="s">
        <v>446</v>
      </c>
      <c r="B286" s="83">
        <v>115</v>
      </c>
      <c r="C286" s="74" t="s">
        <v>128</v>
      </c>
      <c r="D286" s="74" t="s">
        <v>124</v>
      </c>
      <c r="E286" s="74" t="s">
        <v>457</v>
      </c>
      <c r="F286" s="74"/>
      <c r="G286" s="68">
        <f>G287</f>
        <v>868.8</v>
      </c>
      <c r="H286" s="68">
        <f aca="true" t="shared" si="140" ref="H286:R286">H287</f>
        <v>0</v>
      </c>
      <c r="I286" s="68">
        <f t="shared" si="140"/>
        <v>868.8</v>
      </c>
      <c r="J286" s="68">
        <f t="shared" si="140"/>
        <v>0</v>
      </c>
      <c r="K286" s="68">
        <f t="shared" si="140"/>
        <v>868.8</v>
      </c>
      <c r="L286" s="68">
        <f t="shared" si="140"/>
        <v>0</v>
      </c>
      <c r="M286" s="68">
        <f t="shared" si="140"/>
        <v>868.8</v>
      </c>
      <c r="N286" s="68">
        <f t="shared" si="140"/>
        <v>0</v>
      </c>
      <c r="O286" s="68">
        <f t="shared" si="140"/>
        <v>868.8</v>
      </c>
      <c r="P286" s="68">
        <f t="shared" si="140"/>
        <v>0</v>
      </c>
      <c r="Q286" s="68">
        <f t="shared" si="140"/>
        <v>868.8</v>
      </c>
      <c r="R286" s="68">
        <f t="shared" si="140"/>
        <v>0</v>
      </c>
    </row>
    <row r="287" spans="1:18" ht="25.5" customHeight="1">
      <c r="A287" s="70" t="s">
        <v>172</v>
      </c>
      <c r="B287" s="147">
        <v>115</v>
      </c>
      <c r="C287" s="74" t="s">
        <v>128</v>
      </c>
      <c r="D287" s="74" t="s">
        <v>124</v>
      </c>
      <c r="E287" s="74" t="s">
        <v>457</v>
      </c>
      <c r="F287" s="74" t="s">
        <v>173</v>
      </c>
      <c r="G287" s="68">
        <f>H287+I287+J287</f>
        <v>868.8</v>
      </c>
      <c r="H287" s="68"/>
      <c r="I287" s="68">
        <v>868.8</v>
      </c>
      <c r="J287" s="68"/>
      <c r="K287" s="68">
        <f>L287+M287+N287</f>
        <v>868.8</v>
      </c>
      <c r="L287" s="68"/>
      <c r="M287" s="68">
        <v>868.8</v>
      </c>
      <c r="N287" s="68"/>
      <c r="O287" s="68">
        <f>P287+Q287+R287</f>
        <v>868.8</v>
      </c>
      <c r="P287" s="76"/>
      <c r="Q287" s="68">
        <v>868.8</v>
      </c>
      <c r="R287" s="76"/>
    </row>
    <row r="288" spans="1:18" ht="64.5" customHeight="1">
      <c r="A288" s="70" t="s">
        <v>527</v>
      </c>
      <c r="B288" s="83">
        <v>115</v>
      </c>
      <c r="C288" s="74" t="s">
        <v>128</v>
      </c>
      <c r="D288" s="74" t="s">
        <v>124</v>
      </c>
      <c r="E288" s="74" t="s">
        <v>243</v>
      </c>
      <c r="F288" s="74"/>
      <c r="G288" s="68">
        <f aca="true" t="shared" si="141" ref="G288:R288">G289+G293+G297</f>
        <v>22.5</v>
      </c>
      <c r="H288" s="68">
        <f t="shared" si="141"/>
        <v>0</v>
      </c>
      <c r="I288" s="68">
        <f t="shared" si="141"/>
        <v>22.5</v>
      </c>
      <c r="J288" s="68">
        <f t="shared" si="141"/>
        <v>0</v>
      </c>
      <c r="K288" s="68">
        <f t="shared" si="141"/>
        <v>22.5</v>
      </c>
      <c r="L288" s="68">
        <f t="shared" si="141"/>
        <v>0</v>
      </c>
      <c r="M288" s="68">
        <f t="shared" si="141"/>
        <v>22.5</v>
      </c>
      <c r="N288" s="68">
        <f t="shared" si="141"/>
        <v>0</v>
      </c>
      <c r="O288" s="68">
        <f t="shared" si="141"/>
        <v>22.5</v>
      </c>
      <c r="P288" s="68">
        <f t="shared" si="141"/>
        <v>0</v>
      </c>
      <c r="Q288" s="68">
        <f t="shared" si="141"/>
        <v>22.5</v>
      </c>
      <c r="R288" s="68">
        <f t="shared" si="141"/>
        <v>0</v>
      </c>
    </row>
    <row r="289" spans="1:18" ht="25.5" customHeight="1">
      <c r="A289" s="70" t="s">
        <v>193</v>
      </c>
      <c r="B289" s="83">
        <v>115</v>
      </c>
      <c r="C289" s="74" t="s">
        <v>128</v>
      </c>
      <c r="D289" s="74" t="s">
        <v>124</v>
      </c>
      <c r="E289" s="74" t="s">
        <v>61</v>
      </c>
      <c r="F289" s="74"/>
      <c r="G289" s="68">
        <f aca="true" t="shared" si="142" ref="G289:R291">G290</f>
        <v>5</v>
      </c>
      <c r="H289" s="68">
        <f t="shared" si="142"/>
        <v>0</v>
      </c>
      <c r="I289" s="68">
        <f t="shared" si="142"/>
        <v>5</v>
      </c>
      <c r="J289" s="68">
        <f t="shared" si="142"/>
        <v>0</v>
      </c>
      <c r="K289" s="68">
        <f t="shared" si="142"/>
        <v>5</v>
      </c>
      <c r="L289" s="68">
        <f t="shared" si="142"/>
        <v>0</v>
      </c>
      <c r="M289" s="68">
        <f t="shared" si="142"/>
        <v>5</v>
      </c>
      <c r="N289" s="68">
        <f t="shared" si="142"/>
        <v>0</v>
      </c>
      <c r="O289" s="68">
        <f t="shared" si="142"/>
        <v>5</v>
      </c>
      <c r="P289" s="68">
        <f t="shared" si="142"/>
        <v>0</v>
      </c>
      <c r="Q289" s="68">
        <f t="shared" si="142"/>
        <v>5</v>
      </c>
      <c r="R289" s="68">
        <f t="shared" si="142"/>
        <v>0</v>
      </c>
    </row>
    <row r="290" spans="1:18" ht="45.75" customHeight="1">
      <c r="A290" s="70" t="s">
        <v>400</v>
      </c>
      <c r="B290" s="83">
        <v>115</v>
      </c>
      <c r="C290" s="74" t="s">
        <v>128</v>
      </c>
      <c r="D290" s="74" t="s">
        <v>124</v>
      </c>
      <c r="E290" s="74" t="s">
        <v>399</v>
      </c>
      <c r="F290" s="74"/>
      <c r="G290" s="68">
        <f t="shared" si="142"/>
        <v>5</v>
      </c>
      <c r="H290" s="68">
        <f t="shared" si="142"/>
        <v>0</v>
      </c>
      <c r="I290" s="68">
        <f t="shared" si="142"/>
        <v>5</v>
      </c>
      <c r="J290" s="68">
        <f t="shared" si="142"/>
        <v>0</v>
      </c>
      <c r="K290" s="68">
        <f t="shared" si="142"/>
        <v>5</v>
      </c>
      <c r="L290" s="68">
        <f t="shared" si="142"/>
        <v>0</v>
      </c>
      <c r="M290" s="68">
        <f t="shared" si="142"/>
        <v>5</v>
      </c>
      <c r="N290" s="68">
        <f t="shared" si="142"/>
        <v>0</v>
      </c>
      <c r="O290" s="68">
        <f t="shared" si="142"/>
        <v>5</v>
      </c>
      <c r="P290" s="68">
        <f t="shared" si="142"/>
        <v>0</v>
      </c>
      <c r="Q290" s="68">
        <f t="shared" si="142"/>
        <v>5</v>
      </c>
      <c r="R290" s="68">
        <f t="shared" si="142"/>
        <v>0</v>
      </c>
    </row>
    <row r="291" spans="1:18" ht="34.5" customHeight="1">
      <c r="A291" s="125" t="s">
        <v>330</v>
      </c>
      <c r="B291" s="83">
        <v>115</v>
      </c>
      <c r="C291" s="74" t="s">
        <v>128</v>
      </c>
      <c r="D291" s="74" t="s">
        <v>124</v>
      </c>
      <c r="E291" s="74" t="s">
        <v>588</v>
      </c>
      <c r="F291" s="74"/>
      <c r="G291" s="68">
        <f>G292</f>
        <v>5</v>
      </c>
      <c r="H291" s="68">
        <f t="shared" si="142"/>
        <v>0</v>
      </c>
      <c r="I291" s="68">
        <f t="shared" si="142"/>
        <v>5</v>
      </c>
      <c r="J291" s="68">
        <f t="shared" si="142"/>
        <v>0</v>
      </c>
      <c r="K291" s="68">
        <f t="shared" si="142"/>
        <v>5</v>
      </c>
      <c r="L291" s="68">
        <f t="shared" si="142"/>
        <v>0</v>
      </c>
      <c r="M291" s="68">
        <f t="shared" si="142"/>
        <v>5</v>
      </c>
      <c r="N291" s="68">
        <f t="shared" si="142"/>
        <v>0</v>
      </c>
      <c r="O291" s="68">
        <f t="shared" si="142"/>
        <v>5</v>
      </c>
      <c r="P291" s="68">
        <f t="shared" si="142"/>
        <v>0</v>
      </c>
      <c r="Q291" s="68">
        <f t="shared" si="142"/>
        <v>5</v>
      </c>
      <c r="R291" s="68">
        <f t="shared" si="142"/>
        <v>0</v>
      </c>
    </row>
    <row r="292" spans="1:18" ht="18.75">
      <c r="A292" s="88" t="s">
        <v>188</v>
      </c>
      <c r="B292" s="83">
        <v>115</v>
      </c>
      <c r="C292" s="74" t="s">
        <v>128</v>
      </c>
      <c r="D292" s="74" t="s">
        <v>124</v>
      </c>
      <c r="E292" s="74" t="s">
        <v>588</v>
      </c>
      <c r="F292" s="74" t="s">
        <v>187</v>
      </c>
      <c r="G292" s="68">
        <f>H292+I292+J292</f>
        <v>5</v>
      </c>
      <c r="H292" s="68"/>
      <c r="I292" s="68">
        <v>5</v>
      </c>
      <c r="J292" s="68"/>
      <c r="K292" s="68">
        <f>L292+M292+N292</f>
        <v>5</v>
      </c>
      <c r="L292" s="68"/>
      <c r="M292" s="68">
        <v>5</v>
      </c>
      <c r="N292" s="68"/>
      <c r="O292" s="68">
        <f>P292+Q292+R292</f>
        <v>5</v>
      </c>
      <c r="P292" s="68"/>
      <c r="Q292" s="68">
        <v>5</v>
      </c>
      <c r="R292" s="68"/>
    </row>
    <row r="293" spans="1:18" ht="43.5" customHeight="1">
      <c r="A293" s="70" t="s">
        <v>406</v>
      </c>
      <c r="B293" s="83">
        <v>115</v>
      </c>
      <c r="C293" s="74" t="s">
        <v>128</v>
      </c>
      <c r="D293" s="74" t="s">
        <v>124</v>
      </c>
      <c r="E293" s="74" t="s">
        <v>63</v>
      </c>
      <c r="F293" s="74"/>
      <c r="G293" s="68">
        <f>G294</f>
        <v>4.5</v>
      </c>
      <c r="H293" s="68">
        <f aca="true" t="shared" si="143" ref="H293:Q293">H294</f>
        <v>0</v>
      </c>
      <c r="I293" s="68">
        <f t="shared" si="143"/>
        <v>4.5</v>
      </c>
      <c r="J293" s="68">
        <f t="shared" si="143"/>
        <v>0</v>
      </c>
      <c r="K293" s="68">
        <f t="shared" si="143"/>
        <v>4.5</v>
      </c>
      <c r="L293" s="68">
        <f t="shared" si="143"/>
        <v>0</v>
      </c>
      <c r="M293" s="68">
        <f t="shared" si="143"/>
        <v>4.5</v>
      </c>
      <c r="N293" s="68">
        <f t="shared" si="143"/>
        <v>0</v>
      </c>
      <c r="O293" s="68">
        <f t="shared" si="143"/>
        <v>4.5</v>
      </c>
      <c r="P293" s="68">
        <f t="shared" si="143"/>
        <v>0</v>
      </c>
      <c r="Q293" s="68">
        <f t="shared" si="143"/>
        <v>4.5</v>
      </c>
      <c r="R293" s="68">
        <f>R294</f>
        <v>0</v>
      </c>
    </row>
    <row r="294" spans="1:18" ht="67.5" customHeight="1">
      <c r="A294" s="70" t="s">
        <v>64</v>
      </c>
      <c r="B294" s="83">
        <v>115</v>
      </c>
      <c r="C294" s="74" t="s">
        <v>128</v>
      </c>
      <c r="D294" s="74" t="s">
        <v>124</v>
      </c>
      <c r="E294" s="74" t="s">
        <v>535</v>
      </c>
      <c r="F294" s="74"/>
      <c r="G294" s="68">
        <f>G295</f>
        <v>4.5</v>
      </c>
      <c r="H294" s="68">
        <f aca="true" t="shared" si="144" ref="H294:R295">H295</f>
        <v>0</v>
      </c>
      <c r="I294" s="68">
        <f t="shared" si="144"/>
        <v>4.5</v>
      </c>
      <c r="J294" s="68">
        <f t="shared" si="144"/>
        <v>0</v>
      </c>
      <c r="K294" s="68">
        <f t="shared" si="144"/>
        <v>4.5</v>
      </c>
      <c r="L294" s="68">
        <f t="shared" si="144"/>
        <v>0</v>
      </c>
      <c r="M294" s="68">
        <f t="shared" si="144"/>
        <v>4.5</v>
      </c>
      <c r="N294" s="68">
        <f t="shared" si="144"/>
        <v>0</v>
      </c>
      <c r="O294" s="68">
        <f t="shared" si="144"/>
        <v>4.5</v>
      </c>
      <c r="P294" s="68">
        <f t="shared" si="144"/>
        <v>0</v>
      </c>
      <c r="Q294" s="68">
        <f t="shared" si="144"/>
        <v>4.5</v>
      </c>
      <c r="R294" s="68">
        <f t="shared" si="144"/>
        <v>0</v>
      </c>
    </row>
    <row r="295" spans="1:18" ht="27" customHeight="1">
      <c r="A295" s="70" t="s">
        <v>209</v>
      </c>
      <c r="B295" s="83">
        <v>115</v>
      </c>
      <c r="C295" s="74" t="s">
        <v>128</v>
      </c>
      <c r="D295" s="74" t="s">
        <v>124</v>
      </c>
      <c r="E295" s="74" t="s">
        <v>536</v>
      </c>
      <c r="F295" s="74"/>
      <c r="G295" s="68">
        <f>G296</f>
        <v>4.5</v>
      </c>
      <c r="H295" s="68">
        <f t="shared" si="144"/>
        <v>0</v>
      </c>
      <c r="I295" s="68">
        <f t="shared" si="144"/>
        <v>4.5</v>
      </c>
      <c r="J295" s="68">
        <f t="shared" si="144"/>
        <v>0</v>
      </c>
      <c r="K295" s="68">
        <f t="shared" si="144"/>
        <v>4.5</v>
      </c>
      <c r="L295" s="68">
        <f t="shared" si="144"/>
        <v>0</v>
      </c>
      <c r="M295" s="68">
        <f t="shared" si="144"/>
        <v>4.5</v>
      </c>
      <c r="N295" s="68">
        <f t="shared" si="144"/>
        <v>0</v>
      </c>
      <c r="O295" s="68">
        <f t="shared" si="144"/>
        <v>4.5</v>
      </c>
      <c r="P295" s="68">
        <f t="shared" si="144"/>
        <v>0</v>
      </c>
      <c r="Q295" s="68">
        <f t="shared" si="144"/>
        <v>4.5</v>
      </c>
      <c r="R295" s="68">
        <f t="shared" si="144"/>
        <v>0</v>
      </c>
    </row>
    <row r="296" spans="1:18" ht="24.75" customHeight="1">
      <c r="A296" s="70" t="s">
        <v>188</v>
      </c>
      <c r="B296" s="83">
        <v>115</v>
      </c>
      <c r="C296" s="74" t="s">
        <v>128</v>
      </c>
      <c r="D296" s="74" t="s">
        <v>124</v>
      </c>
      <c r="E296" s="74" t="s">
        <v>536</v>
      </c>
      <c r="F296" s="74" t="s">
        <v>187</v>
      </c>
      <c r="G296" s="68">
        <f>H296+I296+J296</f>
        <v>4.5</v>
      </c>
      <c r="H296" s="68"/>
      <c r="I296" s="68">
        <v>4.5</v>
      </c>
      <c r="J296" s="68"/>
      <c r="K296" s="68">
        <f>L296+M296+N296</f>
        <v>4.5</v>
      </c>
      <c r="L296" s="68"/>
      <c r="M296" s="68">
        <v>4.5</v>
      </c>
      <c r="N296" s="68"/>
      <c r="O296" s="68">
        <f>P296+Q296+R296</f>
        <v>4.5</v>
      </c>
      <c r="P296" s="68"/>
      <c r="Q296" s="68">
        <v>4.5</v>
      </c>
      <c r="R296" s="68"/>
    </row>
    <row r="297" spans="1:18" ht="66.75" customHeight="1">
      <c r="A297" s="70" t="s">
        <v>357</v>
      </c>
      <c r="B297" s="83">
        <v>115</v>
      </c>
      <c r="C297" s="74" t="s">
        <v>128</v>
      </c>
      <c r="D297" s="74" t="s">
        <v>124</v>
      </c>
      <c r="E297" s="74" t="s">
        <v>65</v>
      </c>
      <c r="F297" s="74"/>
      <c r="G297" s="68">
        <f>G298+G301</f>
        <v>13</v>
      </c>
      <c r="H297" s="68">
        <f aca="true" t="shared" si="145" ref="H297:R297">H298+H301</f>
        <v>0</v>
      </c>
      <c r="I297" s="68">
        <f t="shared" si="145"/>
        <v>13</v>
      </c>
      <c r="J297" s="68">
        <f t="shared" si="145"/>
        <v>0</v>
      </c>
      <c r="K297" s="68">
        <f t="shared" si="145"/>
        <v>13</v>
      </c>
      <c r="L297" s="68">
        <f t="shared" si="145"/>
        <v>0</v>
      </c>
      <c r="M297" s="68">
        <f t="shared" si="145"/>
        <v>13</v>
      </c>
      <c r="N297" s="68">
        <f t="shared" si="145"/>
        <v>0</v>
      </c>
      <c r="O297" s="68">
        <f t="shared" si="145"/>
        <v>13</v>
      </c>
      <c r="P297" s="68">
        <f t="shared" si="145"/>
        <v>0</v>
      </c>
      <c r="Q297" s="68">
        <f t="shared" si="145"/>
        <v>13</v>
      </c>
      <c r="R297" s="68">
        <f t="shared" si="145"/>
        <v>0</v>
      </c>
    </row>
    <row r="298" spans="1:18" ht="60" customHeight="1">
      <c r="A298" s="70" t="s">
        <v>329</v>
      </c>
      <c r="B298" s="83">
        <v>115</v>
      </c>
      <c r="C298" s="74" t="s">
        <v>128</v>
      </c>
      <c r="D298" s="74" t="s">
        <v>124</v>
      </c>
      <c r="E298" s="74" t="s">
        <v>327</v>
      </c>
      <c r="F298" s="74"/>
      <c r="G298" s="68">
        <f>G299</f>
        <v>5</v>
      </c>
      <c r="H298" s="68">
        <f aca="true" t="shared" si="146" ref="H298:R299">H299</f>
        <v>0</v>
      </c>
      <c r="I298" s="68">
        <f t="shared" si="146"/>
        <v>5</v>
      </c>
      <c r="J298" s="68">
        <f t="shared" si="146"/>
        <v>0</v>
      </c>
      <c r="K298" s="68">
        <f t="shared" si="146"/>
        <v>5</v>
      </c>
      <c r="L298" s="68">
        <f t="shared" si="146"/>
        <v>0</v>
      </c>
      <c r="M298" s="68">
        <f t="shared" si="146"/>
        <v>5</v>
      </c>
      <c r="N298" s="68">
        <f t="shared" si="146"/>
        <v>0</v>
      </c>
      <c r="O298" s="68">
        <f t="shared" si="146"/>
        <v>5</v>
      </c>
      <c r="P298" s="68">
        <f t="shared" si="146"/>
        <v>0</v>
      </c>
      <c r="Q298" s="68">
        <f t="shared" si="146"/>
        <v>5</v>
      </c>
      <c r="R298" s="68">
        <f t="shared" si="146"/>
        <v>0</v>
      </c>
    </row>
    <row r="299" spans="1:18" ht="37.5">
      <c r="A299" s="70" t="s">
        <v>103</v>
      </c>
      <c r="B299" s="83">
        <v>115</v>
      </c>
      <c r="C299" s="74" t="s">
        <v>128</v>
      </c>
      <c r="D299" s="74" t="s">
        <v>124</v>
      </c>
      <c r="E299" s="74" t="s">
        <v>328</v>
      </c>
      <c r="F299" s="74"/>
      <c r="G299" s="68">
        <f>G300</f>
        <v>5</v>
      </c>
      <c r="H299" s="68">
        <f t="shared" si="146"/>
        <v>0</v>
      </c>
      <c r="I299" s="68">
        <f t="shared" si="146"/>
        <v>5</v>
      </c>
      <c r="J299" s="68">
        <f t="shared" si="146"/>
        <v>0</v>
      </c>
      <c r="K299" s="68">
        <f t="shared" si="146"/>
        <v>5</v>
      </c>
      <c r="L299" s="68">
        <f t="shared" si="146"/>
        <v>0</v>
      </c>
      <c r="M299" s="68">
        <f t="shared" si="146"/>
        <v>5</v>
      </c>
      <c r="N299" s="68">
        <f t="shared" si="146"/>
        <v>0</v>
      </c>
      <c r="O299" s="68">
        <f t="shared" si="146"/>
        <v>5</v>
      </c>
      <c r="P299" s="68">
        <f t="shared" si="146"/>
        <v>0</v>
      </c>
      <c r="Q299" s="68">
        <f t="shared" si="146"/>
        <v>5</v>
      </c>
      <c r="R299" s="68">
        <f t="shared" si="146"/>
        <v>0</v>
      </c>
    </row>
    <row r="300" spans="1:18" ht="18.75">
      <c r="A300" s="70" t="s">
        <v>188</v>
      </c>
      <c r="B300" s="83">
        <v>115</v>
      </c>
      <c r="C300" s="74" t="s">
        <v>128</v>
      </c>
      <c r="D300" s="74" t="s">
        <v>124</v>
      </c>
      <c r="E300" s="74" t="s">
        <v>328</v>
      </c>
      <c r="F300" s="74" t="s">
        <v>187</v>
      </c>
      <c r="G300" s="68">
        <f>H300+I300+J300</f>
        <v>5</v>
      </c>
      <c r="H300" s="68"/>
      <c r="I300" s="68">
        <v>5</v>
      </c>
      <c r="J300" s="68"/>
      <c r="K300" s="68">
        <f>L300+M300+N300</f>
        <v>5</v>
      </c>
      <c r="L300" s="68"/>
      <c r="M300" s="68">
        <v>5</v>
      </c>
      <c r="N300" s="68"/>
      <c r="O300" s="68">
        <f>P300+Q300+R300</f>
        <v>5</v>
      </c>
      <c r="P300" s="88"/>
      <c r="Q300" s="90">
        <v>5</v>
      </c>
      <c r="R300" s="88"/>
    </row>
    <row r="301" spans="1:18" ht="56.25">
      <c r="A301" s="70" t="s">
        <v>626</v>
      </c>
      <c r="B301" s="83">
        <v>115</v>
      </c>
      <c r="C301" s="74" t="s">
        <v>128</v>
      </c>
      <c r="D301" s="74" t="s">
        <v>124</v>
      </c>
      <c r="E301" s="74" t="s">
        <v>526</v>
      </c>
      <c r="F301" s="74"/>
      <c r="G301" s="68">
        <f>G302</f>
        <v>8</v>
      </c>
      <c r="H301" s="68">
        <f aca="true" t="shared" si="147" ref="H301:R302">H302</f>
        <v>0</v>
      </c>
      <c r="I301" s="68">
        <f t="shared" si="147"/>
        <v>8</v>
      </c>
      <c r="J301" s="68">
        <f t="shared" si="147"/>
        <v>0</v>
      </c>
      <c r="K301" s="68">
        <f t="shared" si="147"/>
        <v>8</v>
      </c>
      <c r="L301" s="68">
        <f t="shared" si="147"/>
        <v>0</v>
      </c>
      <c r="M301" s="68">
        <f t="shared" si="147"/>
        <v>8</v>
      </c>
      <c r="N301" s="68">
        <f t="shared" si="147"/>
        <v>0</v>
      </c>
      <c r="O301" s="68">
        <f t="shared" si="147"/>
        <v>8</v>
      </c>
      <c r="P301" s="68">
        <f t="shared" si="147"/>
        <v>0</v>
      </c>
      <c r="Q301" s="68">
        <f t="shared" si="147"/>
        <v>8</v>
      </c>
      <c r="R301" s="68">
        <f t="shared" si="147"/>
        <v>0</v>
      </c>
    </row>
    <row r="302" spans="1:18" ht="37.5">
      <c r="A302" s="70" t="s">
        <v>103</v>
      </c>
      <c r="B302" s="83">
        <v>115</v>
      </c>
      <c r="C302" s="74" t="s">
        <v>128</v>
      </c>
      <c r="D302" s="74" t="s">
        <v>124</v>
      </c>
      <c r="E302" s="74" t="s">
        <v>525</v>
      </c>
      <c r="F302" s="74"/>
      <c r="G302" s="68">
        <f>G303</f>
        <v>8</v>
      </c>
      <c r="H302" s="68">
        <f t="shared" si="147"/>
        <v>0</v>
      </c>
      <c r="I302" s="68">
        <f t="shared" si="147"/>
        <v>8</v>
      </c>
      <c r="J302" s="68">
        <f t="shared" si="147"/>
        <v>0</v>
      </c>
      <c r="K302" s="68">
        <f t="shared" si="147"/>
        <v>8</v>
      </c>
      <c r="L302" s="68">
        <f t="shared" si="147"/>
        <v>0</v>
      </c>
      <c r="M302" s="68">
        <f t="shared" si="147"/>
        <v>8</v>
      </c>
      <c r="N302" s="68">
        <f t="shared" si="147"/>
        <v>0</v>
      </c>
      <c r="O302" s="68">
        <f t="shared" si="147"/>
        <v>8</v>
      </c>
      <c r="P302" s="68">
        <f t="shared" si="147"/>
        <v>0</v>
      </c>
      <c r="Q302" s="68">
        <f t="shared" si="147"/>
        <v>8</v>
      </c>
      <c r="R302" s="68">
        <f t="shared" si="147"/>
        <v>0</v>
      </c>
    </row>
    <row r="303" spans="1:18" ht="18.75">
      <c r="A303" s="70" t="s">
        <v>188</v>
      </c>
      <c r="B303" s="83">
        <v>115</v>
      </c>
      <c r="C303" s="74" t="s">
        <v>128</v>
      </c>
      <c r="D303" s="74" t="s">
        <v>124</v>
      </c>
      <c r="E303" s="74" t="s">
        <v>525</v>
      </c>
      <c r="F303" s="74" t="s">
        <v>187</v>
      </c>
      <c r="G303" s="68">
        <f>H303+I303+J303</f>
        <v>8</v>
      </c>
      <c r="H303" s="68"/>
      <c r="I303" s="68">
        <v>8</v>
      </c>
      <c r="J303" s="68"/>
      <c r="K303" s="68">
        <f>L303+M303+N303</f>
        <v>8</v>
      </c>
      <c r="L303" s="68"/>
      <c r="M303" s="68">
        <v>8</v>
      </c>
      <c r="N303" s="68"/>
      <c r="O303" s="68">
        <f>P303+Q303+R303</f>
        <v>8</v>
      </c>
      <c r="P303" s="88"/>
      <c r="Q303" s="90">
        <v>8</v>
      </c>
      <c r="R303" s="88"/>
    </row>
    <row r="304" spans="1:18" ht="18.75">
      <c r="A304" s="70" t="s">
        <v>136</v>
      </c>
      <c r="B304" s="83">
        <v>115</v>
      </c>
      <c r="C304" s="74" t="s">
        <v>125</v>
      </c>
      <c r="D304" s="74" t="s">
        <v>395</v>
      </c>
      <c r="E304" s="74"/>
      <c r="F304" s="74"/>
      <c r="G304" s="68">
        <f>G305+G312</f>
        <v>9280.099999999999</v>
      </c>
      <c r="H304" s="68">
        <f aca="true" t="shared" si="148" ref="H304:R304">H305+H312</f>
        <v>9280.099999999999</v>
      </c>
      <c r="I304" s="68">
        <f aca="true" t="shared" si="149" ref="H304:R308">I305</f>
        <v>0</v>
      </c>
      <c r="J304" s="68">
        <f t="shared" si="148"/>
        <v>0</v>
      </c>
      <c r="K304" s="68">
        <f t="shared" si="148"/>
        <v>9280.099999999999</v>
      </c>
      <c r="L304" s="68">
        <f t="shared" si="148"/>
        <v>9280.099999999999</v>
      </c>
      <c r="M304" s="68">
        <f t="shared" si="148"/>
        <v>0</v>
      </c>
      <c r="N304" s="68">
        <f t="shared" si="148"/>
        <v>0</v>
      </c>
      <c r="O304" s="68">
        <f t="shared" si="148"/>
        <v>9280.099999999999</v>
      </c>
      <c r="P304" s="68">
        <f t="shared" si="148"/>
        <v>9280.099999999999</v>
      </c>
      <c r="Q304" s="68">
        <f t="shared" si="148"/>
        <v>0</v>
      </c>
      <c r="R304" s="68">
        <f t="shared" si="148"/>
        <v>0</v>
      </c>
    </row>
    <row r="305" spans="1:18" ht="18.75">
      <c r="A305" s="70" t="s">
        <v>137</v>
      </c>
      <c r="B305" s="83">
        <v>115</v>
      </c>
      <c r="C305" s="74" t="s">
        <v>125</v>
      </c>
      <c r="D305" s="74" t="s">
        <v>122</v>
      </c>
      <c r="E305" s="74"/>
      <c r="F305" s="74"/>
      <c r="G305" s="68">
        <f>G306</f>
        <v>4101.4</v>
      </c>
      <c r="H305" s="68">
        <f t="shared" si="149"/>
        <v>4101.4</v>
      </c>
      <c r="I305" s="68">
        <f>I306</f>
        <v>0</v>
      </c>
      <c r="J305" s="68">
        <f t="shared" si="149"/>
        <v>0</v>
      </c>
      <c r="K305" s="68">
        <f t="shared" si="149"/>
        <v>4101.4</v>
      </c>
      <c r="L305" s="68">
        <f t="shared" si="149"/>
        <v>4101.4</v>
      </c>
      <c r="M305" s="68">
        <f t="shared" si="149"/>
        <v>0</v>
      </c>
      <c r="N305" s="68">
        <f t="shared" si="149"/>
        <v>0</v>
      </c>
      <c r="O305" s="68">
        <f t="shared" si="149"/>
        <v>4101.4</v>
      </c>
      <c r="P305" s="68">
        <f t="shared" si="149"/>
        <v>4101.4</v>
      </c>
      <c r="Q305" s="68">
        <f t="shared" si="149"/>
        <v>0</v>
      </c>
      <c r="R305" s="68">
        <f t="shared" si="149"/>
        <v>0</v>
      </c>
    </row>
    <row r="306" spans="1:18" ht="46.5" customHeight="1">
      <c r="A306" s="70" t="s">
        <v>491</v>
      </c>
      <c r="B306" s="83">
        <v>115</v>
      </c>
      <c r="C306" s="74" t="s">
        <v>125</v>
      </c>
      <c r="D306" s="74" t="s">
        <v>122</v>
      </c>
      <c r="E306" s="83" t="s">
        <v>280</v>
      </c>
      <c r="F306" s="74"/>
      <c r="G306" s="68">
        <f>G307</f>
        <v>4101.4</v>
      </c>
      <c r="H306" s="68">
        <f t="shared" si="149"/>
        <v>4101.4</v>
      </c>
      <c r="I306" s="68">
        <f>I307</f>
        <v>0</v>
      </c>
      <c r="J306" s="68">
        <f t="shared" si="149"/>
        <v>0</v>
      </c>
      <c r="K306" s="68">
        <f t="shared" si="149"/>
        <v>4101.4</v>
      </c>
      <c r="L306" s="68">
        <f t="shared" si="149"/>
        <v>4101.4</v>
      </c>
      <c r="M306" s="68">
        <f t="shared" si="149"/>
        <v>0</v>
      </c>
      <c r="N306" s="68">
        <f t="shared" si="149"/>
        <v>0</v>
      </c>
      <c r="O306" s="68">
        <f t="shared" si="149"/>
        <v>4101.4</v>
      </c>
      <c r="P306" s="68">
        <f t="shared" si="149"/>
        <v>4101.4</v>
      </c>
      <c r="Q306" s="68">
        <f t="shared" si="149"/>
        <v>0</v>
      </c>
      <c r="R306" s="68">
        <f t="shared" si="149"/>
        <v>0</v>
      </c>
    </row>
    <row r="307" spans="1:18" ht="28.5" customHeight="1">
      <c r="A307" s="128" t="s">
        <v>18</v>
      </c>
      <c r="B307" s="83">
        <v>115</v>
      </c>
      <c r="C307" s="74" t="s">
        <v>125</v>
      </c>
      <c r="D307" s="74" t="s">
        <v>122</v>
      </c>
      <c r="E307" s="83" t="s">
        <v>281</v>
      </c>
      <c r="F307" s="74"/>
      <c r="G307" s="68">
        <f>G308</f>
        <v>4101.4</v>
      </c>
      <c r="H307" s="68">
        <f t="shared" si="149"/>
        <v>4101.4</v>
      </c>
      <c r="I307" s="68">
        <f>I308</f>
        <v>0</v>
      </c>
      <c r="J307" s="68">
        <f t="shared" si="149"/>
        <v>0</v>
      </c>
      <c r="K307" s="68">
        <f t="shared" si="149"/>
        <v>4101.4</v>
      </c>
      <c r="L307" s="68">
        <f t="shared" si="149"/>
        <v>4101.4</v>
      </c>
      <c r="M307" s="68">
        <f t="shared" si="149"/>
        <v>0</v>
      </c>
      <c r="N307" s="68">
        <f t="shared" si="149"/>
        <v>0</v>
      </c>
      <c r="O307" s="68">
        <f t="shared" si="149"/>
        <v>4101.4</v>
      </c>
      <c r="P307" s="68">
        <f t="shared" si="149"/>
        <v>4101.4</v>
      </c>
      <c r="Q307" s="68">
        <f t="shared" si="149"/>
        <v>0</v>
      </c>
      <c r="R307" s="68">
        <f t="shared" si="149"/>
        <v>0</v>
      </c>
    </row>
    <row r="308" spans="1:18" ht="87" customHeight="1">
      <c r="A308" s="128" t="s">
        <v>356</v>
      </c>
      <c r="B308" s="83">
        <v>115</v>
      </c>
      <c r="C308" s="74" t="s">
        <v>125</v>
      </c>
      <c r="D308" s="74" t="s">
        <v>122</v>
      </c>
      <c r="E308" s="83" t="s">
        <v>71</v>
      </c>
      <c r="F308" s="74"/>
      <c r="G308" s="68">
        <f>G309</f>
        <v>4101.4</v>
      </c>
      <c r="H308" s="68">
        <f t="shared" si="149"/>
        <v>4101.4</v>
      </c>
      <c r="I308" s="68">
        <f>I309</f>
        <v>0</v>
      </c>
      <c r="J308" s="68">
        <f t="shared" si="149"/>
        <v>0</v>
      </c>
      <c r="K308" s="68">
        <f t="shared" si="149"/>
        <v>4101.4</v>
      </c>
      <c r="L308" s="68">
        <f t="shared" si="149"/>
        <v>4101.4</v>
      </c>
      <c r="M308" s="68">
        <f t="shared" si="149"/>
        <v>0</v>
      </c>
      <c r="N308" s="68">
        <f t="shared" si="149"/>
        <v>0</v>
      </c>
      <c r="O308" s="68">
        <f t="shared" si="149"/>
        <v>4101.4</v>
      </c>
      <c r="P308" s="68">
        <f t="shared" si="149"/>
        <v>4101.4</v>
      </c>
      <c r="Q308" s="68">
        <f t="shared" si="149"/>
        <v>0</v>
      </c>
      <c r="R308" s="68">
        <f t="shared" si="149"/>
        <v>0</v>
      </c>
    </row>
    <row r="309" spans="1:18" ht="82.5" customHeight="1">
      <c r="A309" s="70" t="s">
        <v>97</v>
      </c>
      <c r="B309" s="83">
        <v>115</v>
      </c>
      <c r="C309" s="74" t="s">
        <v>125</v>
      </c>
      <c r="D309" s="74" t="s">
        <v>122</v>
      </c>
      <c r="E309" s="83" t="s">
        <v>72</v>
      </c>
      <c r="F309" s="74"/>
      <c r="G309" s="68">
        <f>G311+G310</f>
        <v>4101.4</v>
      </c>
      <c r="H309" s="68">
        <f aca="true" t="shared" si="150" ref="H309:R309">H311+H310</f>
        <v>4101.4</v>
      </c>
      <c r="I309" s="68">
        <f t="shared" si="150"/>
        <v>0</v>
      </c>
      <c r="J309" s="68">
        <f t="shared" si="150"/>
        <v>0</v>
      </c>
      <c r="K309" s="68">
        <f t="shared" si="150"/>
        <v>4101.4</v>
      </c>
      <c r="L309" s="68">
        <f t="shared" si="150"/>
        <v>4101.4</v>
      </c>
      <c r="M309" s="68">
        <f t="shared" si="150"/>
        <v>0</v>
      </c>
      <c r="N309" s="68">
        <f t="shared" si="150"/>
        <v>0</v>
      </c>
      <c r="O309" s="68">
        <f t="shared" si="150"/>
        <v>4101.4</v>
      </c>
      <c r="P309" s="68">
        <f t="shared" si="150"/>
        <v>4101.4</v>
      </c>
      <c r="Q309" s="68">
        <f t="shared" si="150"/>
        <v>0</v>
      </c>
      <c r="R309" s="68">
        <f t="shared" si="150"/>
        <v>0</v>
      </c>
    </row>
    <row r="310" spans="1:18" ht="37.5">
      <c r="A310" s="70" t="s">
        <v>92</v>
      </c>
      <c r="B310" s="83">
        <v>115</v>
      </c>
      <c r="C310" s="74" t="s">
        <v>125</v>
      </c>
      <c r="D310" s="74" t="s">
        <v>122</v>
      </c>
      <c r="E310" s="83" t="s">
        <v>72</v>
      </c>
      <c r="F310" s="74" t="s">
        <v>176</v>
      </c>
      <c r="G310" s="68">
        <f>H310+I309+J310</f>
        <v>61.5</v>
      </c>
      <c r="H310" s="68">
        <v>61.5</v>
      </c>
      <c r="I310" s="68"/>
      <c r="J310" s="68"/>
      <c r="K310" s="68">
        <f>L310+M310+N310</f>
        <v>61.5</v>
      </c>
      <c r="L310" s="68">
        <v>61.5</v>
      </c>
      <c r="M310" s="68"/>
      <c r="N310" s="68"/>
      <c r="O310" s="68">
        <f>P310+Q310+R310</f>
        <v>61.5</v>
      </c>
      <c r="P310" s="68">
        <v>61.5</v>
      </c>
      <c r="Q310" s="68"/>
      <c r="R310" s="68"/>
    </row>
    <row r="311" spans="1:18" ht="37.5">
      <c r="A311" s="70" t="s">
        <v>218</v>
      </c>
      <c r="B311" s="83">
        <v>115</v>
      </c>
      <c r="C311" s="74" t="s">
        <v>125</v>
      </c>
      <c r="D311" s="74" t="s">
        <v>122</v>
      </c>
      <c r="E311" s="83" t="s">
        <v>72</v>
      </c>
      <c r="F311" s="74" t="s">
        <v>217</v>
      </c>
      <c r="G311" s="68">
        <f>H311+I310+J311</f>
        <v>4039.9</v>
      </c>
      <c r="H311" s="68">
        <v>4039.9</v>
      </c>
      <c r="I311" s="68">
        <f aca="true" t="shared" si="151" ref="H311:R315">I312</f>
        <v>0</v>
      </c>
      <c r="J311" s="68"/>
      <c r="K311" s="68">
        <f>L311+M311+N311</f>
        <v>4039.9</v>
      </c>
      <c r="L311" s="68">
        <v>4039.9</v>
      </c>
      <c r="M311" s="68"/>
      <c r="N311" s="68"/>
      <c r="O311" s="68">
        <f>P311+Q311+R311</f>
        <v>4039.9</v>
      </c>
      <c r="P311" s="68">
        <v>4039.9</v>
      </c>
      <c r="Q311" s="68"/>
      <c r="R311" s="68"/>
    </row>
    <row r="312" spans="1:18" ht="18.75">
      <c r="A312" s="70" t="s">
        <v>145</v>
      </c>
      <c r="B312" s="83">
        <v>115</v>
      </c>
      <c r="C312" s="74" t="s">
        <v>125</v>
      </c>
      <c r="D312" s="74" t="s">
        <v>120</v>
      </c>
      <c r="E312" s="74"/>
      <c r="F312" s="74"/>
      <c r="G312" s="68">
        <f>G313</f>
        <v>5178.7</v>
      </c>
      <c r="H312" s="68">
        <f>H313</f>
        <v>5178.7</v>
      </c>
      <c r="I312" s="68">
        <f t="shared" si="151"/>
        <v>0</v>
      </c>
      <c r="J312" s="68">
        <f t="shared" si="151"/>
        <v>0</v>
      </c>
      <c r="K312" s="68">
        <f t="shared" si="151"/>
        <v>5178.7</v>
      </c>
      <c r="L312" s="68">
        <f t="shared" si="151"/>
        <v>5178.7</v>
      </c>
      <c r="M312" s="68">
        <f t="shared" si="151"/>
        <v>0</v>
      </c>
      <c r="N312" s="68">
        <f t="shared" si="151"/>
        <v>0</v>
      </c>
      <c r="O312" s="68">
        <f t="shared" si="151"/>
        <v>5178.7</v>
      </c>
      <c r="P312" s="68">
        <f t="shared" si="151"/>
        <v>5178.7</v>
      </c>
      <c r="Q312" s="68">
        <f t="shared" si="151"/>
        <v>0</v>
      </c>
      <c r="R312" s="68">
        <f t="shared" si="151"/>
        <v>0</v>
      </c>
    </row>
    <row r="313" spans="1:18" ht="44.25" customHeight="1">
      <c r="A313" s="70" t="s">
        <v>491</v>
      </c>
      <c r="B313" s="83">
        <v>115</v>
      </c>
      <c r="C313" s="74" t="s">
        <v>125</v>
      </c>
      <c r="D313" s="74" t="s">
        <v>120</v>
      </c>
      <c r="E313" s="74" t="s">
        <v>280</v>
      </c>
      <c r="F313" s="74"/>
      <c r="G313" s="68">
        <f>G314</f>
        <v>5178.7</v>
      </c>
      <c r="H313" s="68">
        <f t="shared" si="151"/>
        <v>5178.7</v>
      </c>
      <c r="I313" s="68">
        <f>I314</f>
        <v>0</v>
      </c>
      <c r="J313" s="68">
        <f t="shared" si="151"/>
        <v>0</v>
      </c>
      <c r="K313" s="68">
        <f t="shared" si="151"/>
        <v>5178.7</v>
      </c>
      <c r="L313" s="68">
        <f t="shared" si="151"/>
        <v>5178.7</v>
      </c>
      <c r="M313" s="68">
        <f t="shared" si="151"/>
        <v>0</v>
      </c>
      <c r="N313" s="68">
        <f t="shared" si="151"/>
        <v>0</v>
      </c>
      <c r="O313" s="68">
        <f t="shared" si="151"/>
        <v>5178.7</v>
      </c>
      <c r="P313" s="68">
        <f t="shared" si="151"/>
        <v>5178.7</v>
      </c>
      <c r="Q313" s="68">
        <f t="shared" si="151"/>
        <v>0</v>
      </c>
      <c r="R313" s="68">
        <f t="shared" si="151"/>
        <v>0</v>
      </c>
    </row>
    <row r="314" spans="1:18" ht="24.75" customHeight="1">
      <c r="A314" s="70" t="s">
        <v>192</v>
      </c>
      <c r="B314" s="83">
        <v>115</v>
      </c>
      <c r="C314" s="74" t="s">
        <v>125</v>
      </c>
      <c r="D314" s="74" t="s">
        <v>120</v>
      </c>
      <c r="E314" s="74" t="s">
        <v>286</v>
      </c>
      <c r="F314" s="107"/>
      <c r="G314" s="68">
        <f>G315</f>
        <v>5178.7</v>
      </c>
      <c r="H314" s="68">
        <f t="shared" si="151"/>
        <v>5178.7</v>
      </c>
      <c r="I314" s="68">
        <f>I315</f>
        <v>0</v>
      </c>
      <c r="J314" s="68">
        <f t="shared" si="151"/>
        <v>0</v>
      </c>
      <c r="K314" s="68">
        <f t="shared" si="151"/>
        <v>5178.7</v>
      </c>
      <c r="L314" s="68">
        <f t="shared" si="151"/>
        <v>5178.7</v>
      </c>
      <c r="M314" s="68">
        <f t="shared" si="151"/>
        <v>0</v>
      </c>
      <c r="N314" s="68">
        <f t="shared" si="151"/>
        <v>0</v>
      </c>
      <c r="O314" s="68">
        <f t="shared" si="151"/>
        <v>5178.7</v>
      </c>
      <c r="P314" s="68">
        <f t="shared" si="151"/>
        <v>5178.7</v>
      </c>
      <c r="Q314" s="68">
        <f t="shared" si="151"/>
        <v>0</v>
      </c>
      <c r="R314" s="68">
        <f t="shared" si="151"/>
        <v>0</v>
      </c>
    </row>
    <row r="315" spans="1:18" ht="60" customHeight="1">
      <c r="A315" s="128" t="s">
        <v>298</v>
      </c>
      <c r="B315" s="83">
        <v>115</v>
      </c>
      <c r="C315" s="74" t="s">
        <v>125</v>
      </c>
      <c r="D315" s="74" t="s">
        <v>120</v>
      </c>
      <c r="E315" s="74" t="s">
        <v>73</v>
      </c>
      <c r="F315" s="107"/>
      <c r="G315" s="68">
        <f>G316</f>
        <v>5178.7</v>
      </c>
      <c r="H315" s="68">
        <f t="shared" si="151"/>
        <v>5178.7</v>
      </c>
      <c r="I315" s="68">
        <f>I316</f>
        <v>0</v>
      </c>
      <c r="J315" s="68">
        <f t="shared" si="151"/>
        <v>0</v>
      </c>
      <c r="K315" s="68">
        <f t="shared" si="151"/>
        <v>5178.7</v>
      </c>
      <c r="L315" s="68">
        <f t="shared" si="151"/>
        <v>5178.7</v>
      </c>
      <c r="M315" s="68">
        <f t="shared" si="151"/>
        <v>0</v>
      </c>
      <c r="N315" s="68">
        <f t="shared" si="151"/>
        <v>0</v>
      </c>
      <c r="O315" s="68">
        <f t="shared" si="151"/>
        <v>5178.7</v>
      </c>
      <c r="P315" s="68">
        <f t="shared" si="151"/>
        <v>5178.7</v>
      </c>
      <c r="Q315" s="68">
        <f t="shared" si="151"/>
        <v>0</v>
      </c>
      <c r="R315" s="68">
        <f t="shared" si="151"/>
        <v>0</v>
      </c>
    </row>
    <row r="316" spans="1:18" ht="84" customHeight="1">
      <c r="A316" s="70" t="s">
        <v>97</v>
      </c>
      <c r="B316" s="83">
        <v>115</v>
      </c>
      <c r="C316" s="74" t="s">
        <v>125</v>
      </c>
      <c r="D316" s="74" t="s">
        <v>120</v>
      </c>
      <c r="E316" s="74" t="s">
        <v>74</v>
      </c>
      <c r="F316" s="74"/>
      <c r="G316" s="68">
        <f>G317+G318</f>
        <v>5178.7</v>
      </c>
      <c r="H316" s="68">
        <f aca="true" t="shared" si="152" ref="H316:R316">H317+H318</f>
        <v>5178.7</v>
      </c>
      <c r="I316" s="68">
        <f t="shared" si="152"/>
        <v>0</v>
      </c>
      <c r="J316" s="68">
        <f t="shared" si="152"/>
        <v>0</v>
      </c>
      <c r="K316" s="68">
        <f t="shared" si="152"/>
        <v>5178.7</v>
      </c>
      <c r="L316" s="68">
        <f t="shared" si="152"/>
        <v>5178.7</v>
      </c>
      <c r="M316" s="68">
        <f t="shared" si="152"/>
        <v>0</v>
      </c>
      <c r="N316" s="68">
        <f t="shared" si="152"/>
        <v>0</v>
      </c>
      <c r="O316" s="68">
        <f t="shared" si="152"/>
        <v>5178.7</v>
      </c>
      <c r="P316" s="68">
        <f t="shared" si="152"/>
        <v>5178.7</v>
      </c>
      <c r="Q316" s="68">
        <f t="shared" si="152"/>
        <v>0</v>
      </c>
      <c r="R316" s="68">
        <f t="shared" si="152"/>
        <v>0</v>
      </c>
    </row>
    <row r="317" spans="1:18" ht="37.5">
      <c r="A317" s="70" t="s">
        <v>92</v>
      </c>
      <c r="B317" s="83">
        <v>115</v>
      </c>
      <c r="C317" s="74" t="s">
        <v>125</v>
      </c>
      <c r="D317" s="74" t="s">
        <v>120</v>
      </c>
      <c r="E317" s="74" t="s">
        <v>74</v>
      </c>
      <c r="F317" s="74" t="s">
        <v>176</v>
      </c>
      <c r="G317" s="68">
        <f>H317+I316+J317</f>
        <v>51.8</v>
      </c>
      <c r="H317" s="68">
        <v>51.8</v>
      </c>
      <c r="I317" s="68"/>
      <c r="J317" s="68"/>
      <c r="K317" s="68">
        <f>L317+M317+N317</f>
        <v>51.8</v>
      </c>
      <c r="L317" s="68">
        <v>51.8</v>
      </c>
      <c r="M317" s="68"/>
      <c r="N317" s="68"/>
      <c r="O317" s="68">
        <f>P317+Q317+R317</f>
        <v>51.8</v>
      </c>
      <c r="P317" s="68">
        <v>51.8</v>
      </c>
      <c r="Q317" s="88"/>
      <c r="R317" s="88"/>
    </row>
    <row r="318" spans="1:18" ht="43.5" customHeight="1">
      <c r="A318" s="70" t="s">
        <v>218</v>
      </c>
      <c r="B318" s="83">
        <v>115</v>
      </c>
      <c r="C318" s="74" t="s">
        <v>125</v>
      </c>
      <c r="D318" s="74" t="s">
        <v>120</v>
      </c>
      <c r="E318" s="74" t="s">
        <v>74</v>
      </c>
      <c r="F318" s="74" t="s">
        <v>217</v>
      </c>
      <c r="G318" s="68">
        <f>H318+I317+J318</f>
        <v>5126.9</v>
      </c>
      <c r="H318" s="68">
        <v>5126.9</v>
      </c>
      <c r="I318" s="68"/>
      <c r="J318" s="68"/>
      <c r="K318" s="68">
        <f>L318+M318+N318</f>
        <v>5126.9</v>
      </c>
      <c r="L318" s="68">
        <v>5126.9</v>
      </c>
      <c r="M318" s="68"/>
      <c r="N318" s="68"/>
      <c r="O318" s="68">
        <f>P318+Q318+R318</f>
        <v>5126.9</v>
      </c>
      <c r="P318" s="68">
        <v>5126.9</v>
      </c>
      <c r="Q318" s="88"/>
      <c r="R318" s="88"/>
    </row>
    <row r="319" spans="1:18" ht="18.75">
      <c r="A319" s="70" t="s">
        <v>158</v>
      </c>
      <c r="B319" s="83">
        <v>115</v>
      </c>
      <c r="C319" s="74" t="s">
        <v>141</v>
      </c>
      <c r="D319" s="74" t="s">
        <v>395</v>
      </c>
      <c r="E319" s="74"/>
      <c r="F319" s="74"/>
      <c r="G319" s="68">
        <f>G320</f>
        <v>832.4</v>
      </c>
      <c r="H319" s="68">
        <f aca="true" t="shared" si="153" ref="H319:R319">H320</f>
        <v>0</v>
      </c>
      <c r="I319" s="68">
        <f t="shared" si="153"/>
        <v>672.4</v>
      </c>
      <c r="J319" s="68">
        <f t="shared" si="153"/>
        <v>160</v>
      </c>
      <c r="K319" s="68">
        <f t="shared" si="153"/>
        <v>864.5</v>
      </c>
      <c r="L319" s="68">
        <f t="shared" si="153"/>
        <v>0</v>
      </c>
      <c r="M319" s="68">
        <f t="shared" si="153"/>
        <v>704.5</v>
      </c>
      <c r="N319" s="68">
        <f t="shared" si="153"/>
        <v>160</v>
      </c>
      <c r="O319" s="68">
        <f t="shared" si="153"/>
        <v>866.2</v>
      </c>
      <c r="P319" s="68">
        <f t="shared" si="153"/>
        <v>0</v>
      </c>
      <c r="Q319" s="68">
        <f t="shared" si="153"/>
        <v>706.2</v>
      </c>
      <c r="R319" s="68">
        <f t="shared" si="153"/>
        <v>160</v>
      </c>
    </row>
    <row r="320" spans="1:18" ht="20.25" customHeight="1">
      <c r="A320" s="70" t="s">
        <v>159</v>
      </c>
      <c r="B320" s="83">
        <v>115</v>
      </c>
      <c r="C320" s="74" t="s">
        <v>141</v>
      </c>
      <c r="D320" s="74" t="s">
        <v>123</v>
      </c>
      <c r="E320" s="74"/>
      <c r="F320" s="74"/>
      <c r="G320" s="68">
        <f aca="true" t="shared" si="154" ref="G320:R320">G321+G333</f>
        <v>832.4</v>
      </c>
      <c r="H320" s="68">
        <f t="shared" si="154"/>
        <v>0</v>
      </c>
      <c r="I320" s="68">
        <f t="shared" si="154"/>
        <v>672.4</v>
      </c>
      <c r="J320" s="68">
        <f t="shared" si="154"/>
        <v>160</v>
      </c>
      <c r="K320" s="68">
        <f t="shared" si="154"/>
        <v>864.5</v>
      </c>
      <c r="L320" s="68">
        <f t="shared" si="154"/>
        <v>0</v>
      </c>
      <c r="M320" s="68">
        <f t="shared" si="154"/>
        <v>704.5</v>
      </c>
      <c r="N320" s="68">
        <f t="shared" si="154"/>
        <v>160</v>
      </c>
      <c r="O320" s="68">
        <f t="shared" si="154"/>
        <v>866.2</v>
      </c>
      <c r="P320" s="68">
        <f t="shared" si="154"/>
        <v>0</v>
      </c>
      <c r="Q320" s="68">
        <f t="shared" si="154"/>
        <v>706.2</v>
      </c>
      <c r="R320" s="68">
        <f t="shared" si="154"/>
        <v>160</v>
      </c>
    </row>
    <row r="321" spans="1:18" ht="45.75" customHeight="1">
      <c r="A321" s="70" t="s">
        <v>464</v>
      </c>
      <c r="B321" s="83">
        <v>115</v>
      </c>
      <c r="C321" s="74" t="s">
        <v>141</v>
      </c>
      <c r="D321" s="74" t="s">
        <v>123</v>
      </c>
      <c r="E321" s="74" t="s">
        <v>290</v>
      </c>
      <c r="F321" s="74"/>
      <c r="G321" s="68">
        <f>G322+G325+G330</f>
        <v>410</v>
      </c>
      <c r="H321" s="68">
        <f aca="true" t="shared" si="155" ref="H321:R321">H322+H325+H330</f>
        <v>0</v>
      </c>
      <c r="I321" s="68">
        <f t="shared" si="155"/>
        <v>250</v>
      </c>
      <c r="J321" s="68">
        <f t="shared" si="155"/>
        <v>160</v>
      </c>
      <c r="K321" s="68">
        <f t="shared" si="155"/>
        <v>410</v>
      </c>
      <c r="L321" s="68">
        <f t="shared" si="155"/>
        <v>0</v>
      </c>
      <c r="M321" s="68">
        <f t="shared" si="155"/>
        <v>250</v>
      </c>
      <c r="N321" s="68">
        <f t="shared" si="155"/>
        <v>160</v>
      </c>
      <c r="O321" s="68">
        <f t="shared" si="155"/>
        <v>410</v>
      </c>
      <c r="P321" s="68">
        <f t="shared" si="155"/>
        <v>0</v>
      </c>
      <c r="Q321" s="68">
        <f t="shared" si="155"/>
        <v>250</v>
      </c>
      <c r="R321" s="68">
        <f t="shared" si="155"/>
        <v>160</v>
      </c>
    </row>
    <row r="322" spans="1:18" ht="27" customHeight="1">
      <c r="A322" s="70" t="s">
        <v>0</v>
      </c>
      <c r="B322" s="83">
        <v>115</v>
      </c>
      <c r="C322" s="74" t="s">
        <v>141</v>
      </c>
      <c r="D322" s="74" t="s">
        <v>123</v>
      </c>
      <c r="E322" s="74" t="s">
        <v>1</v>
      </c>
      <c r="F322" s="74"/>
      <c r="G322" s="68">
        <f>G323</f>
        <v>110</v>
      </c>
      <c r="H322" s="68">
        <f aca="true" t="shared" si="156" ref="H322:R323">H323</f>
        <v>0</v>
      </c>
      <c r="I322" s="68">
        <f t="shared" si="156"/>
        <v>110</v>
      </c>
      <c r="J322" s="68">
        <f t="shared" si="156"/>
        <v>0</v>
      </c>
      <c r="K322" s="68">
        <f t="shared" si="156"/>
        <v>110</v>
      </c>
      <c r="L322" s="68">
        <f t="shared" si="156"/>
        <v>0</v>
      </c>
      <c r="M322" s="68">
        <f t="shared" si="156"/>
        <v>110</v>
      </c>
      <c r="N322" s="68">
        <f t="shared" si="156"/>
        <v>0</v>
      </c>
      <c r="O322" s="68">
        <f t="shared" si="156"/>
        <v>110</v>
      </c>
      <c r="P322" s="68">
        <f t="shared" si="156"/>
        <v>0</v>
      </c>
      <c r="Q322" s="68">
        <f t="shared" si="156"/>
        <v>110</v>
      </c>
      <c r="R322" s="68">
        <f t="shared" si="156"/>
        <v>0</v>
      </c>
    </row>
    <row r="323" spans="1:18" ht="18.75">
      <c r="A323" s="70" t="s">
        <v>465</v>
      </c>
      <c r="B323" s="83">
        <v>115</v>
      </c>
      <c r="C323" s="74" t="s">
        <v>141</v>
      </c>
      <c r="D323" s="74" t="s">
        <v>123</v>
      </c>
      <c r="E323" s="74" t="s">
        <v>2</v>
      </c>
      <c r="F323" s="74"/>
      <c r="G323" s="68">
        <f>G324</f>
        <v>110</v>
      </c>
      <c r="H323" s="68">
        <f t="shared" si="156"/>
        <v>0</v>
      </c>
      <c r="I323" s="68">
        <f t="shared" si="156"/>
        <v>110</v>
      </c>
      <c r="J323" s="68">
        <f t="shared" si="156"/>
        <v>0</v>
      </c>
      <c r="K323" s="68">
        <f t="shared" si="156"/>
        <v>110</v>
      </c>
      <c r="L323" s="68">
        <f t="shared" si="156"/>
        <v>0</v>
      </c>
      <c r="M323" s="68">
        <f t="shared" si="156"/>
        <v>110</v>
      </c>
      <c r="N323" s="68">
        <f t="shared" si="156"/>
        <v>0</v>
      </c>
      <c r="O323" s="68">
        <f t="shared" si="156"/>
        <v>110</v>
      </c>
      <c r="P323" s="68">
        <f t="shared" si="156"/>
        <v>0</v>
      </c>
      <c r="Q323" s="68">
        <f t="shared" si="156"/>
        <v>110</v>
      </c>
      <c r="R323" s="68">
        <f t="shared" si="156"/>
        <v>0</v>
      </c>
    </row>
    <row r="324" spans="1:18" ht="18.75">
      <c r="A324" s="70" t="s">
        <v>188</v>
      </c>
      <c r="B324" s="83">
        <v>115</v>
      </c>
      <c r="C324" s="74" t="s">
        <v>141</v>
      </c>
      <c r="D324" s="74" t="s">
        <v>123</v>
      </c>
      <c r="E324" s="74" t="s">
        <v>2</v>
      </c>
      <c r="F324" s="74" t="s">
        <v>187</v>
      </c>
      <c r="G324" s="68">
        <f>H324+I324+J324</f>
        <v>110</v>
      </c>
      <c r="H324" s="68"/>
      <c r="I324" s="68">
        <v>110</v>
      </c>
      <c r="J324" s="68"/>
      <c r="K324" s="68">
        <f>L324+M324+N324</f>
        <v>110</v>
      </c>
      <c r="L324" s="68"/>
      <c r="M324" s="68">
        <v>110</v>
      </c>
      <c r="N324" s="68"/>
      <c r="O324" s="68">
        <f>P324+Q324+R324</f>
        <v>110</v>
      </c>
      <c r="P324" s="68"/>
      <c r="Q324" s="68">
        <v>110</v>
      </c>
      <c r="R324" s="68"/>
    </row>
    <row r="325" spans="1:18" ht="29.25" customHeight="1">
      <c r="A325" s="70" t="s">
        <v>4</v>
      </c>
      <c r="B325" s="83">
        <v>115</v>
      </c>
      <c r="C325" s="74" t="s">
        <v>141</v>
      </c>
      <c r="D325" s="74" t="s">
        <v>123</v>
      </c>
      <c r="E325" s="74" t="s">
        <v>7</v>
      </c>
      <c r="F325" s="74"/>
      <c r="G325" s="68">
        <f>G326+G328</f>
        <v>250</v>
      </c>
      <c r="H325" s="68">
        <f aca="true" t="shared" si="157" ref="H325:R325">H326+H328</f>
        <v>0</v>
      </c>
      <c r="I325" s="68">
        <f t="shared" si="157"/>
        <v>140</v>
      </c>
      <c r="J325" s="68">
        <f t="shared" si="157"/>
        <v>110</v>
      </c>
      <c r="K325" s="68">
        <f t="shared" si="157"/>
        <v>250</v>
      </c>
      <c r="L325" s="68">
        <f t="shared" si="157"/>
        <v>0</v>
      </c>
      <c r="M325" s="68">
        <f t="shared" si="157"/>
        <v>140</v>
      </c>
      <c r="N325" s="68">
        <f t="shared" si="157"/>
        <v>110</v>
      </c>
      <c r="O325" s="68">
        <f t="shared" si="157"/>
        <v>250</v>
      </c>
      <c r="P325" s="68">
        <f t="shared" si="157"/>
        <v>0</v>
      </c>
      <c r="Q325" s="68">
        <f t="shared" si="157"/>
        <v>140</v>
      </c>
      <c r="R325" s="68">
        <f t="shared" si="157"/>
        <v>110</v>
      </c>
    </row>
    <row r="326" spans="1:18" ht="18.75">
      <c r="A326" s="70" t="s">
        <v>465</v>
      </c>
      <c r="B326" s="83">
        <v>115</v>
      </c>
      <c r="C326" s="74" t="s">
        <v>141</v>
      </c>
      <c r="D326" s="74" t="s">
        <v>123</v>
      </c>
      <c r="E326" s="74" t="s">
        <v>8</v>
      </c>
      <c r="F326" s="74"/>
      <c r="G326" s="68">
        <f>G327</f>
        <v>140</v>
      </c>
      <c r="H326" s="68">
        <f aca="true" t="shared" si="158" ref="H326:R326">H327</f>
        <v>0</v>
      </c>
      <c r="I326" s="68">
        <f t="shared" si="158"/>
        <v>140</v>
      </c>
      <c r="J326" s="68">
        <f t="shared" si="158"/>
        <v>0</v>
      </c>
      <c r="K326" s="68">
        <f t="shared" si="158"/>
        <v>140</v>
      </c>
      <c r="L326" s="68">
        <f t="shared" si="158"/>
        <v>0</v>
      </c>
      <c r="M326" s="68">
        <f t="shared" si="158"/>
        <v>140</v>
      </c>
      <c r="N326" s="68">
        <f t="shared" si="158"/>
        <v>0</v>
      </c>
      <c r="O326" s="68">
        <f t="shared" si="158"/>
        <v>140</v>
      </c>
      <c r="P326" s="68">
        <f t="shared" si="158"/>
        <v>0</v>
      </c>
      <c r="Q326" s="68">
        <f t="shared" si="158"/>
        <v>140</v>
      </c>
      <c r="R326" s="68">
        <f t="shared" si="158"/>
        <v>0</v>
      </c>
    </row>
    <row r="327" spans="1:18" ht="24.75" customHeight="1">
      <c r="A327" s="70" t="s">
        <v>188</v>
      </c>
      <c r="B327" s="83">
        <v>115</v>
      </c>
      <c r="C327" s="74" t="s">
        <v>141</v>
      </c>
      <c r="D327" s="74" t="s">
        <v>123</v>
      </c>
      <c r="E327" s="74" t="s">
        <v>8</v>
      </c>
      <c r="F327" s="74" t="s">
        <v>187</v>
      </c>
      <c r="G327" s="68">
        <f>H327+I327+J327</f>
        <v>140</v>
      </c>
      <c r="H327" s="68"/>
      <c r="I327" s="68">
        <v>140</v>
      </c>
      <c r="J327" s="68"/>
      <c r="K327" s="68">
        <f>L327+M327+N327</f>
        <v>140</v>
      </c>
      <c r="L327" s="68"/>
      <c r="M327" s="68">
        <v>140</v>
      </c>
      <c r="N327" s="68"/>
      <c r="O327" s="68">
        <f>P327+Q327+R327</f>
        <v>140</v>
      </c>
      <c r="P327" s="68"/>
      <c r="Q327" s="68">
        <v>140</v>
      </c>
      <c r="R327" s="68"/>
    </row>
    <row r="328" spans="1:18" ht="84.75" customHeight="1">
      <c r="A328" s="70" t="s">
        <v>622</v>
      </c>
      <c r="B328" s="83">
        <v>115</v>
      </c>
      <c r="C328" s="74" t="s">
        <v>141</v>
      </c>
      <c r="D328" s="74" t="s">
        <v>123</v>
      </c>
      <c r="E328" s="74" t="s">
        <v>467</v>
      </c>
      <c r="F328" s="74"/>
      <c r="G328" s="68">
        <f>G329</f>
        <v>110</v>
      </c>
      <c r="H328" s="68">
        <f aca="true" t="shared" si="159" ref="H328:R328">H329</f>
        <v>0</v>
      </c>
      <c r="I328" s="68">
        <f t="shared" si="159"/>
        <v>0</v>
      </c>
      <c r="J328" s="68">
        <f t="shared" si="159"/>
        <v>110</v>
      </c>
      <c r="K328" s="68">
        <f t="shared" si="159"/>
        <v>110</v>
      </c>
      <c r="L328" s="68">
        <f t="shared" si="159"/>
        <v>0</v>
      </c>
      <c r="M328" s="68">
        <f t="shared" si="159"/>
        <v>0</v>
      </c>
      <c r="N328" s="68">
        <f t="shared" si="159"/>
        <v>110</v>
      </c>
      <c r="O328" s="68">
        <f t="shared" si="159"/>
        <v>110</v>
      </c>
      <c r="P328" s="68">
        <f t="shared" si="159"/>
        <v>0</v>
      </c>
      <c r="Q328" s="68">
        <f t="shared" si="159"/>
        <v>0</v>
      </c>
      <c r="R328" s="68">
        <f t="shared" si="159"/>
        <v>110</v>
      </c>
    </row>
    <row r="329" spans="1:18" ht="18.75">
      <c r="A329" s="70" t="s">
        <v>188</v>
      </c>
      <c r="B329" s="83">
        <v>115</v>
      </c>
      <c r="C329" s="74" t="s">
        <v>141</v>
      </c>
      <c r="D329" s="74" t="s">
        <v>123</v>
      </c>
      <c r="E329" s="74" t="s">
        <v>467</v>
      </c>
      <c r="F329" s="74" t="s">
        <v>187</v>
      </c>
      <c r="G329" s="68">
        <f>H329+I329+J329</f>
        <v>110</v>
      </c>
      <c r="H329" s="68"/>
      <c r="I329" s="68"/>
      <c r="J329" s="68">
        <v>110</v>
      </c>
      <c r="K329" s="68">
        <f>L329+M329+N329</f>
        <v>110</v>
      </c>
      <c r="L329" s="68"/>
      <c r="M329" s="68"/>
      <c r="N329" s="68">
        <v>110</v>
      </c>
      <c r="O329" s="68">
        <f>P329+Q329+R329</f>
        <v>110</v>
      </c>
      <c r="P329" s="68"/>
      <c r="Q329" s="68"/>
      <c r="R329" s="68">
        <v>110</v>
      </c>
    </row>
    <row r="330" spans="1:18" ht="49.5" customHeight="1">
      <c r="A330" s="70" t="s">
        <v>79</v>
      </c>
      <c r="B330" s="83">
        <v>115</v>
      </c>
      <c r="C330" s="74" t="s">
        <v>141</v>
      </c>
      <c r="D330" s="74" t="s">
        <v>123</v>
      </c>
      <c r="E330" s="74" t="s">
        <v>470</v>
      </c>
      <c r="F330" s="74"/>
      <c r="G330" s="68">
        <f>G331</f>
        <v>50</v>
      </c>
      <c r="H330" s="68">
        <f aca="true" t="shared" si="160" ref="H330:R330">H331</f>
        <v>0</v>
      </c>
      <c r="I330" s="68">
        <f t="shared" si="160"/>
        <v>0</v>
      </c>
      <c r="J330" s="68">
        <f t="shared" si="160"/>
        <v>50</v>
      </c>
      <c r="K330" s="68">
        <f t="shared" si="160"/>
        <v>50</v>
      </c>
      <c r="L330" s="68">
        <f t="shared" si="160"/>
        <v>0</v>
      </c>
      <c r="M330" s="68">
        <f t="shared" si="160"/>
        <v>0</v>
      </c>
      <c r="N330" s="68">
        <f t="shared" si="160"/>
        <v>50</v>
      </c>
      <c r="O330" s="68">
        <f t="shared" si="160"/>
        <v>50</v>
      </c>
      <c r="P330" s="68">
        <f t="shared" si="160"/>
        <v>0</v>
      </c>
      <c r="Q330" s="68">
        <f t="shared" si="160"/>
        <v>0</v>
      </c>
      <c r="R330" s="68">
        <f t="shared" si="160"/>
        <v>50</v>
      </c>
    </row>
    <row r="331" spans="1:18" ht="84.75" customHeight="1">
      <c r="A331" s="70" t="s">
        <v>622</v>
      </c>
      <c r="B331" s="83">
        <v>115</v>
      </c>
      <c r="C331" s="74" t="s">
        <v>141</v>
      </c>
      <c r="D331" s="74" t="s">
        <v>123</v>
      </c>
      <c r="E331" s="74" t="s">
        <v>471</v>
      </c>
      <c r="F331" s="74"/>
      <c r="G331" s="68">
        <f>G332</f>
        <v>50</v>
      </c>
      <c r="H331" s="68">
        <f aca="true" t="shared" si="161" ref="H331:R331">H332</f>
        <v>0</v>
      </c>
      <c r="I331" s="68">
        <f t="shared" si="161"/>
        <v>0</v>
      </c>
      <c r="J331" s="68">
        <f t="shared" si="161"/>
        <v>50</v>
      </c>
      <c r="K331" s="68">
        <f t="shared" si="161"/>
        <v>50</v>
      </c>
      <c r="L331" s="68">
        <f t="shared" si="161"/>
        <v>0</v>
      </c>
      <c r="M331" s="68">
        <f t="shared" si="161"/>
        <v>0</v>
      </c>
      <c r="N331" s="68">
        <f t="shared" si="161"/>
        <v>50</v>
      </c>
      <c r="O331" s="68">
        <f t="shared" si="161"/>
        <v>50</v>
      </c>
      <c r="P331" s="68">
        <f t="shared" si="161"/>
        <v>0</v>
      </c>
      <c r="Q331" s="68">
        <f t="shared" si="161"/>
        <v>0</v>
      </c>
      <c r="R331" s="68">
        <f t="shared" si="161"/>
        <v>50</v>
      </c>
    </row>
    <row r="332" spans="1:18" ht="18.75">
      <c r="A332" s="70" t="s">
        <v>188</v>
      </c>
      <c r="B332" s="83">
        <v>115</v>
      </c>
      <c r="C332" s="74" t="s">
        <v>141</v>
      </c>
      <c r="D332" s="74" t="s">
        <v>123</v>
      </c>
      <c r="E332" s="74" t="s">
        <v>471</v>
      </c>
      <c r="F332" s="74" t="s">
        <v>187</v>
      </c>
      <c r="G332" s="68">
        <f>H332+I332+J332</f>
        <v>50</v>
      </c>
      <c r="H332" s="68"/>
      <c r="I332" s="68"/>
      <c r="J332" s="68">
        <v>50</v>
      </c>
      <c r="K332" s="68">
        <f>L332+M332+N332</f>
        <v>50</v>
      </c>
      <c r="L332" s="68"/>
      <c r="M332" s="68"/>
      <c r="N332" s="68">
        <v>50</v>
      </c>
      <c r="O332" s="68">
        <f>P332+Q332+R332</f>
        <v>50</v>
      </c>
      <c r="P332" s="68"/>
      <c r="Q332" s="68"/>
      <c r="R332" s="68">
        <v>50</v>
      </c>
    </row>
    <row r="333" spans="1:18" ht="44.25" customHeight="1">
      <c r="A333" s="70" t="s">
        <v>491</v>
      </c>
      <c r="B333" s="83">
        <v>115</v>
      </c>
      <c r="C333" s="74" t="s">
        <v>141</v>
      </c>
      <c r="D333" s="74" t="s">
        <v>123</v>
      </c>
      <c r="E333" s="74" t="s">
        <v>280</v>
      </c>
      <c r="F333" s="74"/>
      <c r="G333" s="68">
        <f>G334</f>
        <v>422.4</v>
      </c>
      <c r="H333" s="68">
        <f aca="true" t="shared" si="162" ref="H333:R336">H334</f>
        <v>0</v>
      </c>
      <c r="I333" s="68">
        <f t="shared" si="162"/>
        <v>422.4</v>
      </c>
      <c r="J333" s="68">
        <f t="shared" si="162"/>
        <v>0</v>
      </c>
      <c r="K333" s="68">
        <f t="shared" si="162"/>
        <v>454.5</v>
      </c>
      <c r="L333" s="68">
        <f t="shared" si="162"/>
        <v>0</v>
      </c>
      <c r="M333" s="68">
        <f t="shared" si="162"/>
        <v>454.5</v>
      </c>
      <c r="N333" s="68">
        <f t="shared" si="162"/>
        <v>0</v>
      </c>
      <c r="O333" s="68">
        <f t="shared" si="162"/>
        <v>456.2</v>
      </c>
      <c r="P333" s="68">
        <f t="shared" si="162"/>
        <v>0</v>
      </c>
      <c r="Q333" s="68">
        <f t="shared" si="162"/>
        <v>456.2</v>
      </c>
      <c r="R333" s="68">
        <f t="shared" si="162"/>
        <v>0</v>
      </c>
    </row>
    <row r="334" spans="1:18" ht="29.25" customHeight="1">
      <c r="A334" s="128" t="s">
        <v>18</v>
      </c>
      <c r="B334" s="83">
        <v>115</v>
      </c>
      <c r="C334" s="74" t="s">
        <v>141</v>
      </c>
      <c r="D334" s="74" t="s">
        <v>123</v>
      </c>
      <c r="E334" s="74" t="s">
        <v>281</v>
      </c>
      <c r="F334" s="74"/>
      <c r="G334" s="68">
        <f>G335</f>
        <v>422.4</v>
      </c>
      <c r="H334" s="68">
        <f t="shared" si="162"/>
        <v>0</v>
      </c>
      <c r="I334" s="68">
        <f t="shared" si="162"/>
        <v>422.4</v>
      </c>
      <c r="J334" s="68">
        <f t="shared" si="162"/>
        <v>0</v>
      </c>
      <c r="K334" s="68">
        <f t="shared" si="162"/>
        <v>454.5</v>
      </c>
      <c r="L334" s="68">
        <f t="shared" si="162"/>
        <v>0</v>
      </c>
      <c r="M334" s="68">
        <f t="shared" si="162"/>
        <v>454.5</v>
      </c>
      <c r="N334" s="68">
        <f t="shared" si="162"/>
        <v>0</v>
      </c>
      <c r="O334" s="68">
        <f t="shared" si="162"/>
        <v>456.2</v>
      </c>
      <c r="P334" s="68">
        <f t="shared" si="162"/>
        <v>0</v>
      </c>
      <c r="Q334" s="68">
        <f t="shared" si="162"/>
        <v>456.2</v>
      </c>
      <c r="R334" s="68">
        <f t="shared" si="162"/>
        <v>0</v>
      </c>
    </row>
    <row r="335" spans="1:18" ht="45.75" customHeight="1">
      <c r="A335" s="70" t="s">
        <v>52</v>
      </c>
      <c r="B335" s="83">
        <v>115</v>
      </c>
      <c r="C335" s="74" t="s">
        <v>141</v>
      </c>
      <c r="D335" s="74" t="s">
        <v>123</v>
      </c>
      <c r="E335" s="74" t="s">
        <v>53</v>
      </c>
      <c r="F335" s="74"/>
      <c r="G335" s="68">
        <f>G336</f>
        <v>422.4</v>
      </c>
      <c r="H335" s="68">
        <f t="shared" si="162"/>
        <v>0</v>
      </c>
      <c r="I335" s="68">
        <f t="shared" si="162"/>
        <v>422.4</v>
      </c>
      <c r="J335" s="68">
        <f t="shared" si="162"/>
        <v>0</v>
      </c>
      <c r="K335" s="68">
        <f t="shared" si="162"/>
        <v>454.5</v>
      </c>
      <c r="L335" s="68">
        <f t="shared" si="162"/>
        <v>0</v>
      </c>
      <c r="M335" s="68">
        <f t="shared" si="162"/>
        <v>454.5</v>
      </c>
      <c r="N335" s="68">
        <f t="shared" si="162"/>
        <v>0</v>
      </c>
      <c r="O335" s="68">
        <f t="shared" si="162"/>
        <v>456.2</v>
      </c>
      <c r="P335" s="68">
        <f t="shared" si="162"/>
        <v>0</v>
      </c>
      <c r="Q335" s="68">
        <f t="shared" si="162"/>
        <v>456.2</v>
      </c>
      <c r="R335" s="68">
        <f t="shared" si="162"/>
        <v>0</v>
      </c>
    </row>
    <row r="336" spans="1:18" ht="27" customHeight="1">
      <c r="A336" s="70" t="s">
        <v>148</v>
      </c>
      <c r="B336" s="83">
        <v>115</v>
      </c>
      <c r="C336" s="74" t="s">
        <v>141</v>
      </c>
      <c r="D336" s="74" t="s">
        <v>123</v>
      </c>
      <c r="E336" s="74" t="s">
        <v>54</v>
      </c>
      <c r="F336" s="74"/>
      <c r="G336" s="68">
        <f>G337</f>
        <v>422.4</v>
      </c>
      <c r="H336" s="68">
        <f t="shared" si="162"/>
        <v>0</v>
      </c>
      <c r="I336" s="68">
        <f t="shared" si="162"/>
        <v>422.4</v>
      </c>
      <c r="J336" s="68">
        <f t="shared" si="162"/>
        <v>0</v>
      </c>
      <c r="K336" s="68">
        <f t="shared" si="162"/>
        <v>454.5</v>
      </c>
      <c r="L336" s="68">
        <f t="shared" si="162"/>
        <v>0</v>
      </c>
      <c r="M336" s="68">
        <f t="shared" si="162"/>
        <v>454.5</v>
      </c>
      <c r="N336" s="68">
        <f t="shared" si="162"/>
        <v>0</v>
      </c>
      <c r="O336" s="68">
        <f t="shared" si="162"/>
        <v>456.2</v>
      </c>
      <c r="P336" s="68">
        <f t="shared" si="162"/>
        <v>0</v>
      </c>
      <c r="Q336" s="68">
        <f t="shared" si="162"/>
        <v>456.2</v>
      </c>
      <c r="R336" s="68">
        <f t="shared" si="162"/>
        <v>0</v>
      </c>
    </row>
    <row r="337" spans="1:18" ht="18.75">
      <c r="A337" s="70" t="s">
        <v>188</v>
      </c>
      <c r="B337" s="83">
        <v>115</v>
      </c>
      <c r="C337" s="74" t="s">
        <v>141</v>
      </c>
      <c r="D337" s="74" t="s">
        <v>123</v>
      </c>
      <c r="E337" s="74" t="s">
        <v>54</v>
      </c>
      <c r="F337" s="74" t="s">
        <v>187</v>
      </c>
      <c r="G337" s="68">
        <f>H337+I337+J337</f>
        <v>422.4</v>
      </c>
      <c r="H337" s="68"/>
      <c r="I337" s="68">
        <v>422.4</v>
      </c>
      <c r="J337" s="68"/>
      <c r="K337" s="68">
        <f>L337+M337+N337</f>
        <v>454.5</v>
      </c>
      <c r="L337" s="68"/>
      <c r="M337" s="68">
        <v>454.5</v>
      </c>
      <c r="N337" s="68"/>
      <c r="O337" s="68">
        <f>P337+Q337+R337</f>
        <v>456.2</v>
      </c>
      <c r="P337" s="88"/>
      <c r="Q337" s="68">
        <v>456.2</v>
      </c>
      <c r="R337" s="88"/>
    </row>
    <row r="338" spans="1:18" ht="18.75">
      <c r="A338" s="69" t="s">
        <v>171</v>
      </c>
      <c r="B338" s="133">
        <v>546</v>
      </c>
      <c r="C338" s="75"/>
      <c r="D338" s="75"/>
      <c r="E338" s="133"/>
      <c r="F338" s="75"/>
      <c r="G338" s="71">
        <f aca="true" t="shared" si="163" ref="G338:R338">G339+G452+G490+G535+G564+G580+G629+G644+G676+G620</f>
        <v>212233.30000000005</v>
      </c>
      <c r="H338" s="71">
        <f t="shared" si="163"/>
        <v>65730.9</v>
      </c>
      <c r="I338" s="71">
        <f t="shared" si="163"/>
        <v>142865</v>
      </c>
      <c r="J338" s="71">
        <f t="shared" si="163"/>
        <v>3637.3999999999996</v>
      </c>
      <c r="K338" s="71">
        <f t="shared" si="163"/>
        <v>201444.5</v>
      </c>
      <c r="L338" s="71">
        <f t="shared" si="163"/>
        <v>55082.09999999999</v>
      </c>
      <c r="M338" s="71">
        <f t="shared" si="163"/>
        <v>143059.5</v>
      </c>
      <c r="N338" s="71">
        <f t="shared" si="163"/>
        <v>3302.8999999999996</v>
      </c>
      <c r="O338" s="71">
        <f t="shared" si="163"/>
        <v>199833.8</v>
      </c>
      <c r="P338" s="71">
        <f t="shared" si="163"/>
        <v>52189.2</v>
      </c>
      <c r="Q338" s="71">
        <f t="shared" si="163"/>
        <v>144327.69999999998</v>
      </c>
      <c r="R338" s="71">
        <f t="shared" si="163"/>
        <v>3316.8999999999996</v>
      </c>
    </row>
    <row r="339" spans="1:18" ht="18.75">
      <c r="A339" s="70" t="s">
        <v>211</v>
      </c>
      <c r="B339" s="83">
        <v>546</v>
      </c>
      <c r="C339" s="74" t="s">
        <v>119</v>
      </c>
      <c r="D339" s="74" t="s">
        <v>395</v>
      </c>
      <c r="E339" s="83"/>
      <c r="F339" s="74"/>
      <c r="G339" s="68">
        <f aca="true" t="shared" si="164" ref="G339:R339">G340+G412+G416+G408</f>
        <v>68108.20000000001</v>
      </c>
      <c r="H339" s="68">
        <f t="shared" si="164"/>
        <v>8497.1</v>
      </c>
      <c r="I339" s="68">
        <f t="shared" si="164"/>
        <v>56922.4</v>
      </c>
      <c r="J339" s="68">
        <f t="shared" si="164"/>
        <v>2688.7</v>
      </c>
      <c r="K339" s="68">
        <f t="shared" si="164"/>
        <v>68764.9</v>
      </c>
      <c r="L339" s="68">
        <f t="shared" si="164"/>
        <v>8472.4</v>
      </c>
      <c r="M339" s="68">
        <f t="shared" si="164"/>
        <v>57603.8</v>
      </c>
      <c r="N339" s="68">
        <f t="shared" si="164"/>
        <v>2688.7</v>
      </c>
      <c r="O339" s="68">
        <f t="shared" si="164"/>
        <v>69460.70000000001</v>
      </c>
      <c r="P339" s="68">
        <f t="shared" si="164"/>
        <v>8472.300000000001</v>
      </c>
      <c r="Q339" s="68">
        <f t="shared" si="164"/>
        <v>58299.700000000004</v>
      </c>
      <c r="R339" s="68">
        <f t="shared" si="164"/>
        <v>2688.7</v>
      </c>
    </row>
    <row r="340" spans="1:18" ht="63" customHeight="1">
      <c r="A340" s="70" t="s">
        <v>95</v>
      </c>
      <c r="B340" s="83">
        <v>546</v>
      </c>
      <c r="C340" s="74" t="s">
        <v>119</v>
      </c>
      <c r="D340" s="74" t="s">
        <v>120</v>
      </c>
      <c r="E340" s="83"/>
      <c r="F340" s="74"/>
      <c r="G340" s="68">
        <f>G388+G392+G349+G341+G368+G359+G374</f>
        <v>39056.6</v>
      </c>
      <c r="H340" s="68">
        <f aca="true" t="shared" si="165" ref="H340:R340">H388+H392+H349+H341+H368+H359+H374</f>
        <v>3379.3999999999996</v>
      </c>
      <c r="I340" s="68">
        <f t="shared" si="165"/>
        <v>35188.9</v>
      </c>
      <c r="J340" s="68">
        <f t="shared" si="165"/>
        <v>488.3</v>
      </c>
      <c r="K340" s="68">
        <f t="shared" si="165"/>
        <v>38568.9</v>
      </c>
      <c r="L340" s="68">
        <f t="shared" si="165"/>
        <v>3380.2999999999997</v>
      </c>
      <c r="M340" s="68">
        <f t="shared" si="165"/>
        <v>34700.3</v>
      </c>
      <c r="N340" s="68">
        <f t="shared" si="165"/>
        <v>488.3</v>
      </c>
      <c r="O340" s="68">
        <f t="shared" si="165"/>
        <v>39203.600000000006</v>
      </c>
      <c r="P340" s="68">
        <f t="shared" si="165"/>
        <v>3380.6</v>
      </c>
      <c r="Q340" s="68">
        <f t="shared" si="165"/>
        <v>35334.700000000004</v>
      </c>
      <c r="R340" s="68">
        <f t="shared" si="165"/>
        <v>488.3</v>
      </c>
    </row>
    <row r="341" spans="1:18" ht="60.75" customHeight="1">
      <c r="A341" s="70" t="s">
        <v>459</v>
      </c>
      <c r="B341" s="83">
        <v>546</v>
      </c>
      <c r="C341" s="74" t="s">
        <v>119</v>
      </c>
      <c r="D341" s="74" t="s">
        <v>120</v>
      </c>
      <c r="E341" s="74" t="s">
        <v>249</v>
      </c>
      <c r="F341" s="74"/>
      <c r="G341" s="68">
        <f>G342</f>
        <v>1169</v>
      </c>
      <c r="H341" s="68">
        <f aca="true" t="shared" si="166" ref="H341:R341">H342</f>
        <v>0</v>
      </c>
      <c r="I341" s="68">
        <f t="shared" si="166"/>
        <v>1169</v>
      </c>
      <c r="J341" s="68">
        <f t="shared" si="166"/>
        <v>0</v>
      </c>
      <c r="K341" s="68">
        <f t="shared" si="166"/>
        <v>169</v>
      </c>
      <c r="L341" s="68">
        <f t="shared" si="166"/>
        <v>0</v>
      </c>
      <c r="M341" s="68">
        <f t="shared" si="166"/>
        <v>169</v>
      </c>
      <c r="N341" s="68">
        <f t="shared" si="166"/>
        <v>0</v>
      </c>
      <c r="O341" s="68">
        <f t="shared" si="166"/>
        <v>169</v>
      </c>
      <c r="P341" s="68">
        <f t="shared" si="166"/>
        <v>0</v>
      </c>
      <c r="Q341" s="68">
        <f t="shared" si="166"/>
        <v>169</v>
      </c>
      <c r="R341" s="68">
        <f t="shared" si="166"/>
        <v>0</v>
      </c>
    </row>
    <row r="342" spans="1:18" ht="37.5">
      <c r="A342" s="70" t="s">
        <v>460</v>
      </c>
      <c r="B342" s="83">
        <v>546</v>
      </c>
      <c r="C342" s="74" t="s">
        <v>119</v>
      </c>
      <c r="D342" s="74" t="s">
        <v>120</v>
      </c>
      <c r="E342" s="74" t="s">
        <v>250</v>
      </c>
      <c r="F342" s="74"/>
      <c r="G342" s="68">
        <f>G343+G346</f>
        <v>1169</v>
      </c>
      <c r="H342" s="68">
        <f aca="true" t="shared" si="167" ref="H342:R342">H343+H346</f>
        <v>0</v>
      </c>
      <c r="I342" s="68">
        <f t="shared" si="167"/>
        <v>1169</v>
      </c>
      <c r="J342" s="68">
        <f t="shared" si="167"/>
        <v>0</v>
      </c>
      <c r="K342" s="68">
        <f t="shared" si="167"/>
        <v>169</v>
      </c>
      <c r="L342" s="68">
        <f t="shared" si="167"/>
        <v>0</v>
      </c>
      <c r="M342" s="68">
        <f t="shared" si="167"/>
        <v>169</v>
      </c>
      <c r="N342" s="68">
        <f t="shared" si="167"/>
        <v>0</v>
      </c>
      <c r="O342" s="68">
        <f t="shared" si="167"/>
        <v>169</v>
      </c>
      <c r="P342" s="68">
        <f t="shared" si="167"/>
        <v>0</v>
      </c>
      <c r="Q342" s="68">
        <f t="shared" si="167"/>
        <v>169</v>
      </c>
      <c r="R342" s="68">
        <f t="shared" si="167"/>
        <v>0</v>
      </c>
    </row>
    <row r="343" spans="1:18" ht="37.5">
      <c r="A343" s="70" t="s">
        <v>373</v>
      </c>
      <c r="B343" s="83">
        <v>546</v>
      </c>
      <c r="C343" s="74" t="s">
        <v>119</v>
      </c>
      <c r="D343" s="74" t="s">
        <v>120</v>
      </c>
      <c r="E343" s="74" t="s">
        <v>374</v>
      </c>
      <c r="F343" s="74"/>
      <c r="G343" s="68">
        <f>G344</f>
        <v>23</v>
      </c>
      <c r="H343" s="68">
        <f aca="true" t="shared" si="168" ref="H343:R344">H344</f>
        <v>0</v>
      </c>
      <c r="I343" s="68">
        <f t="shared" si="168"/>
        <v>23</v>
      </c>
      <c r="J343" s="68">
        <f t="shared" si="168"/>
        <v>0</v>
      </c>
      <c r="K343" s="68">
        <f t="shared" si="168"/>
        <v>23</v>
      </c>
      <c r="L343" s="68">
        <f t="shared" si="168"/>
        <v>0</v>
      </c>
      <c r="M343" s="68">
        <f t="shared" si="168"/>
        <v>23</v>
      </c>
      <c r="N343" s="68">
        <f t="shared" si="168"/>
        <v>0</v>
      </c>
      <c r="O343" s="68">
        <f t="shared" si="168"/>
        <v>23</v>
      </c>
      <c r="P343" s="68">
        <f t="shared" si="168"/>
        <v>0</v>
      </c>
      <c r="Q343" s="68">
        <f t="shared" si="168"/>
        <v>23</v>
      </c>
      <c r="R343" s="68">
        <f t="shared" si="168"/>
        <v>0</v>
      </c>
    </row>
    <row r="344" spans="1:18" ht="18.75">
      <c r="A344" s="70" t="s">
        <v>220</v>
      </c>
      <c r="B344" s="83">
        <v>546</v>
      </c>
      <c r="C344" s="74" t="s">
        <v>119</v>
      </c>
      <c r="D344" s="74" t="s">
        <v>120</v>
      </c>
      <c r="E344" s="74" t="s">
        <v>375</v>
      </c>
      <c r="F344" s="74"/>
      <c r="G344" s="68">
        <f>G345</f>
        <v>23</v>
      </c>
      <c r="H344" s="68">
        <f t="shared" si="168"/>
        <v>0</v>
      </c>
      <c r="I344" s="68">
        <f t="shared" si="168"/>
        <v>23</v>
      </c>
      <c r="J344" s="68">
        <f t="shared" si="168"/>
        <v>0</v>
      </c>
      <c r="K344" s="68">
        <f t="shared" si="168"/>
        <v>23</v>
      </c>
      <c r="L344" s="68">
        <f t="shared" si="168"/>
        <v>0</v>
      </c>
      <c r="M344" s="68">
        <f t="shared" si="168"/>
        <v>23</v>
      </c>
      <c r="N344" s="68">
        <f t="shared" si="168"/>
        <v>0</v>
      </c>
      <c r="O344" s="68">
        <f t="shared" si="168"/>
        <v>23</v>
      </c>
      <c r="P344" s="68">
        <f t="shared" si="168"/>
        <v>0</v>
      </c>
      <c r="Q344" s="68">
        <f t="shared" si="168"/>
        <v>23</v>
      </c>
      <c r="R344" s="68">
        <f t="shared" si="168"/>
        <v>0</v>
      </c>
    </row>
    <row r="345" spans="1:18" ht="37.5">
      <c r="A345" s="70" t="s">
        <v>92</v>
      </c>
      <c r="B345" s="83">
        <v>546</v>
      </c>
      <c r="C345" s="74" t="s">
        <v>119</v>
      </c>
      <c r="D345" s="74" t="s">
        <v>120</v>
      </c>
      <c r="E345" s="74" t="s">
        <v>375</v>
      </c>
      <c r="F345" s="74" t="s">
        <v>176</v>
      </c>
      <c r="G345" s="68">
        <f>H345+I345+J345</f>
        <v>23</v>
      </c>
      <c r="H345" s="68"/>
      <c r="I345" s="68">
        <v>23</v>
      </c>
      <c r="J345" s="68"/>
      <c r="K345" s="68">
        <f>L345+M345+N345</f>
        <v>23</v>
      </c>
      <c r="L345" s="68"/>
      <c r="M345" s="68">
        <v>23</v>
      </c>
      <c r="N345" s="68"/>
      <c r="O345" s="68">
        <f>P345+Q345+R345</f>
        <v>23</v>
      </c>
      <c r="P345" s="68"/>
      <c r="Q345" s="68">
        <v>23</v>
      </c>
      <c r="R345" s="68"/>
    </row>
    <row r="346" spans="1:18" ht="48.75" customHeight="1">
      <c r="A346" s="70" t="s">
        <v>407</v>
      </c>
      <c r="B346" s="83">
        <v>546</v>
      </c>
      <c r="C346" s="74" t="s">
        <v>119</v>
      </c>
      <c r="D346" s="74" t="s">
        <v>120</v>
      </c>
      <c r="E346" s="74" t="s">
        <v>371</v>
      </c>
      <c r="F346" s="74"/>
      <c r="G346" s="68">
        <f>G347</f>
        <v>1146</v>
      </c>
      <c r="H346" s="68">
        <f aca="true" t="shared" si="169" ref="H346:R347">H347</f>
        <v>0</v>
      </c>
      <c r="I346" s="68">
        <f t="shared" si="169"/>
        <v>1146</v>
      </c>
      <c r="J346" s="68">
        <f t="shared" si="169"/>
        <v>0</v>
      </c>
      <c r="K346" s="68">
        <f t="shared" si="169"/>
        <v>146</v>
      </c>
      <c r="L346" s="68">
        <f t="shared" si="169"/>
        <v>0</v>
      </c>
      <c r="M346" s="68">
        <f t="shared" si="169"/>
        <v>146</v>
      </c>
      <c r="N346" s="68">
        <f t="shared" si="169"/>
        <v>0</v>
      </c>
      <c r="O346" s="68">
        <f t="shared" si="169"/>
        <v>146</v>
      </c>
      <c r="P346" s="68">
        <f t="shared" si="169"/>
        <v>0</v>
      </c>
      <c r="Q346" s="68">
        <f t="shared" si="169"/>
        <v>146</v>
      </c>
      <c r="R346" s="68">
        <f t="shared" si="169"/>
        <v>0</v>
      </c>
    </row>
    <row r="347" spans="1:18" ht="27" customHeight="1">
      <c r="A347" s="70" t="s">
        <v>220</v>
      </c>
      <c r="B347" s="83">
        <v>546</v>
      </c>
      <c r="C347" s="74" t="s">
        <v>119</v>
      </c>
      <c r="D347" s="74" t="s">
        <v>120</v>
      </c>
      <c r="E347" s="74" t="s">
        <v>383</v>
      </c>
      <c r="F347" s="74"/>
      <c r="G347" s="68">
        <f>G348</f>
        <v>1146</v>
      </c>
      <c r="H347" s="68">
        <f t="shared" si="169"/>
        <v>0</v>
      </c>
      <c r="I347" s="68">
        <f t="shared" si="169"/>
        <v>1146</v>
      </c>
      <c r="J347" s="68">
        <f t="shared" si="169"/>
        <v>0</v>
      </c>
      <c r="K347" s="68">
        <f t="shared" si="169"/>
        <v>146</v>
      </c>
      <c r="L347" s="68">
        <f t="shared" si="169"/>
        <v>0</v>
      </c>
      <c r="M347" s="68">
        <f t="shared" si="169"/>
        <v>146</v>
      </c>
      <c r="N347" s="68">
        <f t="shared" si="169"/>
        <v>0</v>
      </c>
      <c r="O347" s="68">
        <f t="shared" si="169"/>
        <v>146</v>
      </c>
      <c r="P347" s="68">
        <f t="shared" si="169"/>
        <v>0</v>
      </c>
      <c r="Q347" s="68">
        <f t="shared" si="169"/>
        <v>146</v>
      </c>
      <c r="R347" s="68">
        <f t="shared" si="169"/>
        <v>0</v>
      </c>
    </row>
    <row r="348" spans="1:18" ht="37.5">
      <c r="A348" s="70" t="s">
        <v>92</v>
      </c>
      <c r="B348" s="83">
        <v>546</v>
      </c>
      <c r="C348" s="74" t="s">
        <v>119</v>
      </c>
      <c r="D348" s="74" t="s">
        <v>120</v>
      </c>
      <c r="E348" s="74" t="s">
        <v>383</v>
      </c>
      <c r="F348" s="74" t="s">
        <v>176</v>
      </c>
      <c r="G348" s="68">
        <f>H348+I348+J348</f>
        <v>1146</v>
      </c>
      <c r="H348" s="68"/>
      <c r="I348" s="68">
        <v>1146</v>
      </c>
      <c r="J348" s="68"/>
      <c r="K348" s="68">
        <f>L348+M348+N348</f>
        <v>146</v>
      </c>
      <c r="L348" s="68"/>
      <c r="M348" s="68">
        <v>146</v>
      </c>
      <c r="N348" s="68"/>
      <c r="O348" s="68">
        <f>P348+Q348+R348</f>
        <v>146</v>
      </c>
      <c r="P348" s="68"/>
      <c r="Q348" s="68">
        <v>146</v>
      </c>
      <c r="R348" s="68"/>
    </row>
    <row r="349" spans="1:18" ht="47.25" customHeight="1">
      <c r="A349" s="70" t="s">
        <v>513</v>
      </c>
      <c r="B349" s="83">
        <v>546</v>
      </c>
      <c r="C349" s="74" t="s">
        <v>119</v>
      </c>
      <c r="D349" s="74" t="s">
        <v>120</v>
      </c>
      <c r="E349" s="74" t="s">
        <v>9</v>
      </c>
      <c r="F349" s="74"/>
      <c r="G349" s="68">
        <f>G354+G350</f>
        <v>1766.7</v>
      </c>
      <c r="H349" s="68">
        <f aca="true" t="shared" si="170" ref="H349:R349">H354+H350</f>
        <v>1766.7</v>
      </c>
      <c r="I349" s="68">
        <f t="shared" si="170"/>
        <v>0</v>
      </c>
      <c r="J349" s="68">
        <f t="shared" si="170"/>
        <v>0</v>
      </c>
      <c r="K349" s="68">
        <f t="shared" si="170"/>
        <v>1766.7</v>
      </c>
      <c r="L349" s="68">
        <f t="shared" si="170"/>
        <v>1766.7</v>
      </c>
      <c r="M349" s="68">
        <f t="shared" si="170"/>
        <v>0</v>
      </c>
      <c r="N349" s="68">
        <f t="shared" si="170"/>
        <v>0</v>
      </c>
      <c r="O349" s="68">
        <f t="shared" si="170"/>
        <v>1766.7</v>
      </c>
      <c r="P349" s="68">
        <f t="shared" si="170"/>
        <v>1766.7</v>
      </c>
      <c r="Q349" s="68">
        <f t="shared" si="170"/>
        <v>0</v>
      </c>
      <c r="R349" s="68">
        <f t="shared" si="170"/>
        <v>0</v>
      </c>
    </row>
    <row r="350" spans="1:18" ht="44.25" customHeight="1">
      <c r="A350" s="70" t="s">
        <v>40</v>
      </c>
      <c r="B350" s="83">
        <v>546</v>
      </c>
      <c r="C350" s="74" t="s">
        <v>119</v>
      </c>
      <c r="D350" s="74" t="s">
        <v>120</v>
      </c>
      <c r="E350" s="74" t="s">
        <v>41</v>
      </c>
      <c r="F350" s="74"/>
      <c r="G350" s="68">
        <f>G351</f>
        <v>331.7</v>
      </c>
      <c r="H350" s="68">
        <f aca="true" t="shared" si="171" ref="H350:R352">H351</f>
        <v>331.7</v>
      </c>
      <c r="I350" s="68">
        <f t="shared" si="171"/>
        <v>0</v>
      </c>
      <c r="J350" s="68">
        <f t="shared" si="171"/>
        <v>0</v>
      </c>
      <c r="K350" s="68">
        <f t="shared" si="171"/>
        <v>331.7</v>
      </c>
      <c r="L350" s="68">
        <f t="shared" si="171"/>
        <v>331.7</v>
      </c>
      <c r="M350" s="68">
        <f t="shared" si="171"/>
        <v>0</v>
      </c>
      <c r="N350" s="68">
        <f t="shared" si="171"/>
        <v>0</v>
      </c>
      <c r="O350" s="68">
        <f t="shared" si="171"/>
        <v>331.7</v>
      </c>
      <c r="P350" s="68">
        <f t="shared" si="171"/>
        <v>331.7</v>
      </c>
      <c r="Q350" s="68">
        <f t="shared" si="171"/>
        <v>0</v>
      </c>
      <c r="R350" s="68">
        <f t="shared" si="171"/>
        <v>0</v>
      </c>
    </row>
    <row r="351" spans="1:18" ht="84" customHeight="1">
      <c r="A351" s="70" t="s">
        <v>426</v>
      </c>
      <c r="B351" s="83">
        <v>546</v>
      </c>
      <c r="C351" s="74" t="s">
        <v>119</v>
      </c>
      <c r="D351" s="74" t="s">
        <v>120</v>
      </c>
      <c r="E351" s="74" t="s">
        <v>424</v>
      </c>
      <c r="F351" s="74"/>
      <c r="G351" s="68">
        <f>G352</f>
        <v>331.7</v>
      </c>
      <c r="H351" s="68">
        <f t="shared" si="171"/>
        <v>331.7</v>
      </c>
      <c r="I351" s="68">
        <f t="shared" si="171"/>
        <v>0</v>
      </c>
      <c r="J351" s="68">
        <f t="shared" si="171"/>
        <v>0</v>
      </c>
      <c r="K351" s="68">
        <f t="shared" si="171"/>
        <v>331.7</v>
      </c>
      <c r="L351" s="68">
        <f t="shared" si="171"/>
        <v>331.7</v>
      </c>
      <c r="M351" s="68">
        <f t="shared" si="171"/>
        <v>0</v>
      </c>
      <c r="N351" s="68">
        <f t="shared" si="171"/>
        <v>0</v>
      </c>
      <c r="O351" s="68">
        <f t="shared" si="171"/>
        <v>331.7</v>
      </c>
      <c r="P351" s="68">
        <f t="shared" si="171"/>
        <v>331.7</v>
      </c>
      <c r="Q351" s="68">
        <f t="shared" si="171"/>
        <v>0</v>
      </c>
      <c r="R351" s="68">
        <f t="shared" si="171"/>
        <v>0</v>
      </c>
    </row>
    <row r="352" spans="1:18" ht="99.75" customHeight="1">
      <c r="A352" s="120" t="s">
        <v>427</v>
      </c>
      <c r="B352" s="83">
        <v>546</v>
      </c>
      <c r="C352" s="74" t="s">
        <v>119</v>
      </c>
      <c r="D352" s="74" t="s">
        <v>120</v>
      </c>
      <c r="E352" s="74" t="s">
        <v>423</v>
      </c>
      <c r="F352" s="74"/>
      <c r="G352" s="68">
        <f>G353</f>
        <v>331.7</v>
      </c>
      <c r="H352" s="68">
        <f t="shared" si="171"/>
        <v>331.7</v>
      </c>
      <c r="I352" s="68">
        <f t="shared" si="171"/>
        <v>0</v>
      </c>
      <c r="J352" s="68">
        <f t="shared" si="171"/>
        <v>0</v>
      </c>
      <c r="K352" s="68">
        <f t="shared" si="171"/>
        <v>331.7</v>
      </c>
      <c r="L352" s="68">
        <f t="shared" si="171"/>
        <v>331.7</v>
      </c>
      <c r="M352" s="68">
        <f t="shared" si="171"/>
        <v>0</v>
      </c>
      <c r="N352" s="68">
        <f t="shared" si="171"/>
        <v>0</v>
      </c>
      <c r="O352" s="68">
        <f t="shared" si="171"/>
        <v>331.7</v>
      </c>
      <c r="P352" s="68">
        <f t="shared" si="171"/>
        <v>331.7</v>
      </c>
      <c r="Q352" s="68">
        <f t="shared" si="171"/>
        <v>0</v>
      </c>
      <c r="R352" s="68">
        <f t="shared" si="171"/>
        <v>0</v>
      </c>
    </row>
    <row r="353" spans="1:18" ht="47.25" customHeight="1">
      <c r="A353" s="70" t="s">
        <v>92</v>
      </c>
      <c r="B353" s="83">
        <v>546</v>
      </c>
      <c r="C353" s="74" t="s">
        <v>119</v>
      </c>
      <c r="D353" s="74" t="s">
        <v>120</v>
      </c>
      <c r="E353" s="74" t="s">
        <v>423</v>
      </c>
      <c r="F353" s="74" t="s">
        <v>176</v>
      </c>
      <c r="G353" s="68">
        <f>H353+I353+J353</f>
        <v>331.7</v>
      </c>
      <c r="H353" s="68">
        <v>331.7</v>
      </c>
      <c r="I353" s="68"/>
      <c r="J353" s="68"/>
      <c r="K353" s="68">
        <f>M353+N353+L353</f>
        <v>331.7</v>
      </c>
      <c r="L353" s="68">
        <v>331.7</v>
      </c>
      <c r="M353" s="68"/>
      <c r="N353" s="68"/>
      <c r="O353" s="68">
        <f>P353+Q353+R353</f>
        <v>331.7</v>
      </c>
      <c r="P353" s="68">
        <v>331.7</v>
      </c>
      <c r="Q353" s="68"/>
      <c r="R353" s="68"/>
    </row>
    <row r="354" spans="1:18" ht="30" customHeight="1">
      <c r="A354" s="70" t="s">
        <v>46</v>
      </c>
      <c r="B354" s="83">
        <v>546</v>
      </c>
      <c r="C354" s="74" t="s">
        <v>119</v>
      </c>
      <c r="D354" s="74" t="s">
        <v>120</v>
      </c>
      <c r="E354" s="74" t="s">
        <v>45</v>
      </c>
      <c r="F354" s="74"/>
      <c r="G354" s="68">
        <f>G355</f>
        <v>1435</v>
      </c>
      <c r="H354" s="68">
        <f aca="true" t="shared" si="172" ref="H354:R355">H355</f>
        <v>1435</v>
      </c>
      <c r="I354" s="68">
        <f t="shared" si="172"/>
        <v>0</v>
      </c>
      <c r="J354" s="68">
        <f t="shared" si="172"/>
        <v>0</v>
      </c>
      <c r="K354" s="68">
        <f t="shared" si="172"/>
        <v>1435</v>
      </c>
      <c r="L354" s="68">
        <f t="shared" si="172"/>
        <v>1435</v>
      </c>
      <c r="M354" s="68">
        <f t="shared" si="172"/>
        <v>0</v>
      </c>
      <c r="N354" s="68">
        <f t="shared" si="172"/>
        <v>0</v>
      </c>
      <c r="O354" s="68">
        <f t="shared" si="172"/>
        <v>1435</v>
      </c>
      <c r="P354" s="68">
        <f t="shared" si="172"/>
        <v>1435</v>
      </c>
      <c r="Q354" s="68">
        <f t="shared" si="172"/>
        <v>0</v>
      </c>
      <c r="R354" s="68">
        <f t="shared" si="172"/>
        <v>0</v>
      </c>
    </row>
    <row r="355" spans="1:18" ht="64.5" customHeight="1">
      <c r="A355" s="70" t="s">
        <v>316</v>
      </c>
      <c r="B355" s="83">
        <v>546</v>
      </c>
      <c r="C355" s="74" t="s">
        <v>119</v>
      </c>
      <c r="D355" s="74" t="s">
        <v>120</v>
      </c>
      <c r="E355" s="74" t="s">
        <v>520</v>
      </c>
      <c r="F355" s="74"/>
      <c r="G355" s="68">
        <f>G356</f>
        <v>1435</v>
      </c>
      <c r="H355" s="68">
        <f t="shared" si="172"/>
        <v>1435</v>
      </c>
      <c r="I355" s="68">
        <f t="shared" si="172"/>
        <v>0</v>
      </c>
      <c r="J355" s="68">
        <f t="shared" si="172"/>
        <v>0</v>
      </c>
      <c r="K355" s="68">
        <f t="shared" si="172"/>
        <v>1435</v>
      </c>
      <c r="L355" s="68">
        <f t="shared" si="172"/>
        <v>1435</v>
      </c>
      <c r="M355" s="68">
        <f t="shared" si="172"/>
        <v>0</v>
      </c>
      <c r="N355" s="68">
        <f t="shared" si="172"/>
        <v>0</v>
      </c>
      <c r="O355" s="68">
        <f t="shared" si="172"/>
        <v>1435</v>
      </c>
      <c r="P355" s="68">
        <f t="shared" si="172"/>
        <v>1435</v>
      </c>
      <c r="Q355" s="68">
        <f t="shared" si="172"/>
        <v>0</v>
      </c>
      <c r="R355" s="68">
        <f t="shared" si="172"/>
        <v>0</v>
      </c>
    </row>
    <row r="356" spans="1:18" ht="154.5" customHeight="1">
      <c r="A356" s="70" t="s">
        <v>428</v>
      </c>
      <c r="B356" s="148">
        <v>546</v>
      </c>
      <c r="C356" s="74" t="s">
        <v>119</v>
      </c>
      <c r="D356" s="74" t="s">
        <v>120</v>
      </c>
      <c r="E356" s="74" t="s">
        <v>521</v>
      </c>
      <c r="F356" s="74"/>
      <c r="G356" s="68">
        <f>G357+G358</f>
        <v>1435</v>
      </c>
      <c r="H356" s="68">
        <f aca="true" t="shared" si="173" ref="H356:R356">H357+H358</f>
        <v>1435</v>
      </c>
      <c r="I356" s="68">
        <f t="shared" si="173"/>
        <v>0</v>
      </c>
      <c r="J356" s="68">
        <f t="shared" si="173"/>
        <v>0</v>
      </c>
      <c r="K356" s="68">
        <f t="shared" si="173"/>
        <v>1435</v>
      </c>
      <c r="L356" s="68">
        <f t="shared" si="173"/>
        <v>1435</v>
      </c>
      <c r="M356" s="68">
        <f t="shared" si="173"/>
        <v>0</v>
      </c>
      <c r="N356" s="68">
        <f t="shared" si="173"/>
        <v>0</v>
      </c>
      <c r="O356" s="68">
        <f t="shared" si="173"/>
        <v>1435</v>
      </c>
      <c r="P356" s="68">
        <f t="shared" si="173"/>
        <v>1435</v>
      </c>
      <c r="Q356" s="68">
        <f t="shared" si="173"/>
        <v>0</v>
      </c>
      <c r="R356" s="68">
        <f t="shared" si="173"/>
        <v>0</v>
      </c>
    </row>
    <row r="357" spans="1:18" ht="30.75" customHeight="1">
      <c r="A357" s="129" t="s">
        <v>172</v>
      </c>
      <c r="B357" s="83">
        <v>546</v>
      </c>
      <c r="C357" s="74" t="s">
        <v>119</v>
      </c>
      <c r="D357" s="74" t="s">
        <v>120</v>
      </c>
      <c r="E357" s="74" t="s">
        <v>521</v>
      </c>
      <c r="F357" s="74" t="s">
        <v>173</v>
      </c>
      <c r="G357" s="68">
        <f>H357+I357+J357</f>
        <v>1075</v>
      </c>
      <c r="H357" s="68">
        <v>1075</v>
      </c>
      <c r="I357" s="68"/>
      <c r="J357" s="68"/>
      <c r="K357" s="68">
        <f>L357+M357+N357</f>
        <v>1075</v>
      </c>
      <c r="L357" s="68">
        <v>1075</v>
      </c>
      <c r="M357" s="68"/>
      <c r="N357" s="68"/>
      <c r="O357" s="68">
        <f>P357+Q357+R357</f>
        <v>1075</v>
      </c>
      <c r="P357" s="68">
        <v>1075</v>
      </c>
      <c r="Q357" s="76"/>
      <c r="R357" s="76"/>
    </row>
    <row r="358" spans="1:18" ht="45.75" customHeight="1">
      <c r="A358" s="70" t="s">
        <v>92</v>
      </c>
      <c r="B358" s="83">
        <v>546</v>
      </c>
      <c r="C358" s="74" t="s">
        <v>119</v>
      </c>
      <c r="D358" s="74" t="s">
        <v>120</v>
      </c>
      <c r="E358" s="74" t="s">
        <v>521</v>
      </c>
      <c r="F358" s="74" t="s">
        <v>176</v>
      </c>
      <c r="G358" s="68">
        <f>H358+I358+J358</f>
        <v>360</v>
      </c>
      <c r="H358" s="68">
        <v>360</v>
      </c>
      <c r="I358" s="68"/>
      <c r="J358" s="68"/>
      <c r="K358" s="68">
        <f>L358+M358+N358</f>
        <v>360</v>
      </c>
      <c r="L358" s="68">
        <v>360</v>
      </c>
      <c r="M358" s="68"/>
      <c r="N358" s="68"/>
      <c r="O358" s="68">
        <f>P358+Q358+R358</f>
        <v>360</v>
      </c>
      <c r="P358" s="68">
        <v>360</v>
      </c>
      <c r="Q358" s="76"/>
      <c r="R358" s="76"/>
    </row>
    <row r="359" spans="1:18" ht="46.5" customHeight="1">
      <c r="A359" s="70" t="s">
        <v>604</v>
      </c>
      <c r="B359" s="148">
        <v>546</v>
      </c>
      <c r="C359" s="74" t="s">
        <v>119</v>
      </c>
      <c r="D359" s="74" t="s">
        <v>120</v>
      </c>
      <c r="E359" s="74" t="s">
        <v>260</v>
      </c>
      <c r="F359" s="74"/>
      <c r="G359" s="68">
        <f>G360</f>
        <v>1677.2</v>
      </c>
      <c r="H359" s="68">
        <f aca="true" t="shared" si="174" ref="H359:R360">H360</f>
        <v>300.20000000000005</v>
      </c>
      <c r="I359" s="68">
        <f t="shared" si="174"/>
        <v>1377</v>
      </c>
      <c r="J359" s="68">
        <f t="shared" si="174"/>
        <v>0</v>
      </c>
      <c r="K359" s="68">
        <f t="shared" si="174"/>
        <v>1678.1</v>
      </c>
      <c r="L359" s="68">
        <f t="shared" si="174"/>
        <v>301.1</v>
      </c>
      <c r="M359" s="68">
        <f t="shared" si="174"/>
        <v>1377</v>
      </c>
      <c r="N359" s="68">
        <f t="shared" si="174"/>
        <v>0</v>
      </c>
      <c r="O359" s="68">
        <f t="shared" si="174"/>
        <v>1678.4</v>
      </c>
      <c r="P359" s="68">
        <f t="shared" si="174"/>
        <v>301.4</v>
      </c>
      <c r="Q359" s="68">
        <f t="shared" si="174"/>
        <v>1377</v>
      </c>
      <c r="R359" s="68">
        <f t="shared" si="174"/>
        <v>0</v>
      </c>
    </row>
    <row r="360" spans="1:18" ht="44.25" customHeight="1">
      <c r="A360" s="70" t="s">
        <v>605</v>
      </c>
      <c r="B360" s="83">
        <v>546</v>
      </c>
      <c r="C360" s="74" t="s">
        <v>119</v>
      </c>
      <c r="D360" s="74" t="s">
        <v>120</v>
      </c>
      <c r="E360" s="74" t="s">
        <v>601</v>
      </c>
      <c r="F360" s="74"/>
      <c r="G360" s="68">
        <f>G361</f>
        <v>1677.2</v>
      </c>
      <c r="H360" s="68">
        <f t="shared" si="174"/>
        <v>300.20000000000005</v>
      </c>
      <c r="I360" s="68">
        <f t="shared" si="174"/>
        <v>1377</v>
      </c>
      <c r="J360" s="68">
        <f t="shared" si="174"/>
        <v>0</v>
      </c>
      <c r="K360" s="68">
        <f t="shared" si="174"/>
        <v>1678.1</v>
      </c>
      <c r="L360" s="68">
        <f t="shared" si="174"/>
        <v>301.1</v>
      </c>
      <c r="M360" s="68">
        <f t="shared" si="174"/>
        <v>1377</v>
      </c>
      <c r="N360" s="68">
        <f t="shared" si="174"/>
        <v>0</v>
      </c>
      <c r="O360" s="68">
        <f t="shared" si="174"/>
        <v>1678.4</v>
      </c>
      <c r="P360" s="68">
        <f t="shared" si="174"/>
        <v>301.4</v>
      </c>
      <c r="Q360" s="68">
        <f t="shared" si="174"/>
        <v>1377</v>
      </c>
      <c r="R360" s="68">
        <f t="shared" si="174"/>
        <v>0</v>
      </c>
    </row>
    <row r="361" spans="1:18" ht="37.5">
      <c r="A361" s="70" t="s">
        <v>606</v>
      </c>
      <c r="B361" s="83">
        <v>546</v>
      </c>
      <c r="C361" s="74" t="s">
        <v>119</v>
      </c>
      <c r="D361" s="74" t="s">
        <v>120</v>
      </c>
      <c r="E361" s="74" t="s">
        <v>602</v>
      </c>
      <c r="F361" s="74"/>
      <c r="G361" s="68">
        <f>G365+G362</f>
        <v>1677.2</v>
      </c>
      <c r="H361" s="68">
        <f aca="true" t="shared" si="175" ref="H361:R361">H365+H362</f>
        <v>300.20000000000005</v>
      </c>
      <c r="I361" s="68">
        <f t="shared" si="175"/>
        <v>1377</v>
      </c>
      <c r="J361" s="68">
        <f t="shared" si="175"/>
        <v>0</v>
      </c>
      <c r="K361" s="68">
        <f t="shared" si="175"/>
        <v>1678.1</v>
      </c>
      <c r="L361" s="68">
        <f t="shared" si="175"/>
        <v>301.1</v>
      </c>
      <c r="M361" s="68">
        <f t="shared" si="175"/>
        <v>1377</v>
      </c>
      <c r="N361" s="68">
        <f t="shared" si="175"/>
        <v>0</v>
      </c>
      <c r="O361" s="68">
        <f t="shared" si="175"/>
        <v>1678.4</v>
      </c>
      <c r="P361" s="68">
        <f t="shared" si="175"/>
        <v>301.4</v>
      </c>
      <c r="Q361" s="68">
        <f t="shared" si="175"/>
        <v>1377</v>
      </c>
      <c r="R361" s="68">
        <f t="shared" si="175"/>
        <v>0</v>
      </c>
    </row>
    <row r="362" spans="1:18" ht="27.75" customHeight="1">
      <c r="A362" s="70" t="s">
        <v>186</v>
      </c>
      <c r="B362" s="83">
        <v>546</v>
      </c>
      <c r="C362" s="74" t="s">
        <v>119</v>
      </c>
      <c r="D362" s="74" t="s">
        <v>120</v>
      </c>
      <c r="E362" s="74" t="s">
        <v>610</v>
      </c>
      <c r="F362" s="74"/>
      <c r="G362" s="68">
        <f>G363+G364</f>
        <v>1377</v>
      </c>
      <c r="H362" s="68">
        <f aca="true" t="shared" si="176" ref="H362:R362">H363+H364</f>
        <v>0</v>
      </c>
      <c r="I362" s="68">
        <f t="shared" si="176"/>
        <v>1377</v>
      </c>
      <c r="J362" s="68">
        <f t="shared" si="176"/>
        <v>0</v>
      </c>
      <c r="K362" s="68">
        <f t="shared" si="176"/>
        <v>1377</v>
      </c>
      <c r="L362" s="68">
        <f t="shared" si="176"/>
        <v>0</v>
      </c>
      <c r="M362" s="68">
        <f t="shared" si="176"/>
        <v>1377</v>
      </c>
      <c r="N362" s="68">
        <f t="shared" si="176"/>
        <v>0</v>
      </c>
      <c r="O362" s="68">
        <f t="shared" si="176"/>
        <v>1377</v>
      </c>
      <c r="P362" s="68">
        <f t="shared" si="176"/>
        <v>0</v>
      </c>
      <c r="Q362" s="68">
        <f t="shared" si="176"/>
        <v>1377</v>
      </c>
      <c r="R362" s="68">
        <f t="shared" si="176"/>
        <v>0</v>
      </c>
    </row>
    <row r="363" spans="1:18" ht="27.75" customHeight="1">
      <c r="A363" s="70" t="s">
        <v>172</v>
      </c>
      <c r="B363" s="83">
        <v>546</v>
      </c>
      <c r="C363" s="74" t="s">
        <v>119</v>
      </c>
      <c r="D363" s="74" t="s">
        <v>120</v>
      </c>
      <c r="E363" s="74" t="s">
        <v>610</v>
      </c>
      <c r="F363" s="74" t="s">
        <v>173</v>
      </c>
      <c r="G363" s="68">
        <f>H363+I363+J363</f>
        <v>1227</v>
      </c>
      <c r="H363" s="68"/>
      <c r="I363" s="68">
        <v>1227</v>
      </c>
      <c r="J363" s="68"/>
      <c r="K363" s="68">
        <f>L363+M363+N363</f>
        <v>1227</v>
      </c>
      <c r="L363" s="68"/>
      <c r="M363" s="68">
        <v>1227</v>
      </c>
      <c r="N363" s="68"/>
      <c r="O363" s="68">
        <f>P363+Q363+R363</f>
        <v>1227</v>
      </c>
      <c r="P363" s="68"/>
      <c r="Q363" s="68">
        <v>1227</v>
      </c>
      <c r="R363" s="68"/>
    </row>
    <row r="364" spans="1:18" ht="45.75" customHeight="1">
      <c r="A364" s="70" t="s">
        <v>92</v>
      </c>
      <c r="B364" s="83">
        <v>546</v>
      </c>
      <c r="C364" s="74" t="s">
        <v>119</v>
      </c>
      <c r="D364" s="74" t="s">
        <v>120</v>
      </c>
      <c r="E364" s="74" t="s">
        <v>610</v>
      </c>
      <c r="F364" s="74" t="s">
        <v>176</v>
      </c>
      <c r="G364" s="68">
        <f>H364+I364+J364</f>
        <v>150</v>
      </c>
      <c r="H364" s="68"/>
      <c r="I364" s="68">
        <v>150</v>
      </c>
      <c r="J364" s="68"/>
      <c r="K364" s="68">
        <f>L364+M364+N364</f>
        <v>150</v>
      </c>
      <c r="L364" s="68"/>
      <c r="M364" s="68">
        <v>150</v>
      </c>
      <c r="N364" s="68"/>
      <c r="O364" s="68">
        <f>P364+Q364+R364</f>
        <v>150</v>
      </c>
      <c r="P364" s="68"/>
      <c r="Q364" s="68">
        <v>150</v>
      </c>
      <c r="R364" s="68"/>
    </row>
    <row r="365" spans="1:18" ht="102" customHeight="1">
      <c r="A365" s="120" t="s">
        <v>216</v>
      </c>
      <c r="B365" s="148">
        <v>546</v>
      </c>
      <c r="C365" s="74" t="s">
        <v>119</v>
      </c>
      <c r="D365" s="74" t="s">
        <v>120</v>
      </c>
      <c r="E365" s="74" t="s">
        <v>603</v>
      </c>
      <c r="F365" s="74"/>
      <c r="G365" s="68">
        <f>G366+G367</f>
        <v>300.20000000000005</v>
      </c>
      <c r="H365" s="68">
        <f aca="true" t="shared" si="177" ref="H365:R365">H366+H367</f>
        <v>300.20000000000005</v>
      </c>
      <c r="I365" s="68">
        <f t="shared" si="177"/>
        <v>0</v>
      </c>
      <c r="J365" s="68">
        <f t="shared" si="177"/>
        <v>0</v>
      </c>
      <c r="K365" s="68">
        <f t="shared" si="177"/>
        <v>301.1</v>
      </c>
      <c r="L365" s="68">
        <f t="shared" si="177"/>
        <v>301.1</v>
      </c>
      <c r="M365" s="68">
        <f t="shared" si="177"/>
        <v>0</v>
      </c>
      <c r="N365" s="68">
        <f t="shared" si="177"/>
        <v>0</v>
      </c>
      <c r="O365" s="68">
        <f t="shared" si="177"/>
        <v>301.4</v>
      </c>
      <c r="P365" s="68">
        <f t="shared" si="177"/>
        <v>301.4</v>
      </c>
      <c r="Q365" s="68">
        <f t="shared" si="177"/>
        <v>0</v>
      </c>
      <c r="R365" s="68">
        <f t="shared" si="177"/>
        <v>0</v>
      </c>
    </row>
    <row r="366" spans="1:18" ht="26.25" customHeight="1">
      <c r="A366" s="129" t="s">
        <v>172</v>
      </c>
      <c r="B366" s="83">
        <v>546</v>
      </c>
      <c r="C366" s="74" t="s">
        <v>119</v>
      </c>
      <c r="D366" s="74" t="s">
        <v>120</v>
      </c>
      <c r="E366" s="74" t="s">
        <v>603</v>
      </c>
      <c r="F366" s="74" t="s">
        <v>173</v>
      </c>
      <c r="G366" s="68">
        <f>H366+I366+J366</f>
        <v>149.8</v>
      </c>
      <c r="H366" s="68">
        <v>149.8</v>
      </c>
      <c r="I366" s="68"/>
      <c r="J366" s="68"/>
      <c r="K366" s="68">
        <f>L366+M365+N366</f>
        <v>149.8</v>
      </c>
      <c r="L366" s="68">
        <v>149.8</v>
      </c>
      <c r="M366" s="68"/>
      <c r="N366" s="68"/>
      <c r="O366" s="68">
        <f>P366+Q365+R366</f>
        <v>149.8</v>
      </c>
      <c r="P366" s="68">
        <v>149.8</v>
      </c>
      <c r="Q366" s="88"/>
      <c r="R366" s="88"/>
    </row>
    <row r="367" spans="1:18" ht="37.5">
      <c r="A367" s="70" t="s">
        <v>92</v>
      </c>
      <c r="B367" s="83">
        <v>546</v>
      </c>
      <c r="C367" s="74" t="s">
        <v>119</v>
      </c>
      <c r="D367" s="74" t="s">
        <v>120</v>
      </c>
      <c r="E367" s="74" t="s">
        <v>603</v>
      </c>
      <c r="F367" s="74" t="s">
        <v>176</v>
      </c>
      <c r="G367" s="68">
        <f>H367+I367+J367</f>
        <v>150.4</v>
      </c>
      <c r="H367" s="68">
        <v>150.4</v>
      </c>
      <c r="I367" s="68"/>
      <c r="J367" s="68"/>
      <c r="K367" s="68">
        <f>L367+M366+N367</f>
        <v>151.3</v>
      </c>
      <c r="L367" s="68">
        <v>151.3</v>
      </c>
      <c r="M367" s="68"/>
      <c r="N367" s="68"/>
      <c r="O367" s="68">
        <f>P367+Q366+R367</f>
        <v>151.6</v>
      </c>
      <c r="P367" s="68">
        <v>151.6</v>
      </c>
      <c r="Q367" s="88"/>
      <c r="R367" s="88"/>
    </row>
    <row r="368" spans="1:18" ht="61.5" customHeight="1">
      <c r="A368" s="70" t="s">
        <v>567</v>
      </c>
      <c r="B368" s="83">
        <v>546</v>
      </c>
      <c r="C368" s="74" t="s">
        <v>119</v>
      </c>
      <c r="D368" s="74" t="s">
        <v>120</v>
      </c>
      <c r="E368" s="83" t="s">
        <v>243</v>
      </c>
      <c r="F368" s="74"/>
      <c r="G368" s="68">
        <f>G369</f>
        <v>1290.5</v>
      </c>
      <c r="H368" s="68">
        <f aca="true" t="shared" si="178" ref="H368:R370">H369</f>
        <v>1290.5</v>
      </c>
      <c r="I368" s="68">
        <f t="shared" si="178"/>
        <v>0</v>
      </c>
      <c r="J368" s="68">
        <f t="shared" si="178"/>
        <v>0</v>
      </c>
      <c r="K368" s="68">
        <f t="shared" si="178"/>
        <v>1290.5</v>
      </c>
      <c r="L368" s="68">
        <f t="shared" si="178"/>
        <v>1290.5</v>
      </c>
      <c r="M368" s="68">
        <f t="shared" si="178"/>
        <v>0</v>
      </c>
      <c r="N368" s="68">
        <f t="shared" si="178"/>
        <v>0</v>
      </c>
      <c r="O368" s="68">
        <f t="shared" si="178"/>
        <v>1290.5</v>
      </c>
      <c r="P368" s="68">
        <f t="shared" si="178"/>
        <v>1290.5</v>
      </c>
      <c r="Q368" s="68">
        <f t="shared" si="178"/>
        <v>0</v>
      </c>
      <c r="R368" s="68">
        <f t="shared" si="178"/>
        <v>0</v>
      </c>
    </row>
    <row r="369" spans="1:18" ht="28.5" customHeight="1">
      <c r="A369" s="70" t="s">
        <v>193</v>
      </c>
      <c r="B369" s="83">
        <v>546</v>
      </c>
      <c r="C369" s="74" t="s">
        <v>119</v>
      </c>
      <c r="D369" s="74" t="s">
        <v>120</v>
      </c>
      <c r="E369" s="83" t="s">
        <v>61</v>
      </c>
      <c r="F369" s="74"/>
      <c r="G369" s="68">
        <f>G370</f>
        <v>1290.5</v>
      </c>
      <c r="H369" s="68">
        <f t="shared" si="178"/>
        <v>1290.5</v>
      </c>
      <c r="I369" s="68">
        <f t="shared" si="178"/>
        <v>0</v>
      </c>
      <c r="J369" s="68">
        <f t="shared" si="178"/>
        <v>0</v>
      </c>
      <c r="K369" s="68">
        <f t="shared" si="178"/>
        <v>1290.5</v>
      </c>
      <c r="L369" s="68">
        <f t="shared" si="178"/>
        <v>1290.5</v>
      </c>
      <c r="M369" s="68">
        <f t="shared" si="178"/>
        <v>0</v>
      </c>
      <c r="N369" s="68">
        <f t="shared" si="178"/>
        <v>0</v>
      </c>
      <c r="O369" s="68">
        <f t="shared" si="178"/>
        <v>1290.5</v>
      </c>
      <c r="P369" s="68">
        <f t="shared" si="178"/>
        <v>1290.5</v>
      </c>
      <c r="Q369" s="68">
        <f t="shared" si="178"/>
        <v>0</v>
      </c>
      <c r="R369" s="68">
        <f t="shared" si="178"/>
        <v>0</v>
      </c>
    </row>
    <row r="370" spans="1:18" ht="45.75" customHeight="1">
      <c r="A370" s="70" t="s">
        <v>400</v>
      </c>
      <c r="B370" s="83">
        <v>546</v>
      </c>
      <c r="C370" s="74" t="s">
        <v>119</v>
      </c>
      <c r="D370" s="74" t="s">
        <v>120</v>
      </c>
      <c r="E370" s="83" t="s">
        <v>399</v>
      </c>
      <c r="F370" s="74"/>
      <c r="G370" s="68">
        <f>G371</f>
        <v>1290.5</v>
      </c>
      <c r="H370" s="68">
        <f t="shared" si="178"/>
        <v>1290.5</v>
      </c>
      <c r="I370" s="68">
        <f t="shared" si="178"/>
        <v>0</v>
      </c>
      <c r="J370" s="68">
        <f t="shared" si="178"/>
        <v>0</v>
      </c>
      <c r="K370" s="68">
        <f t="shared" si="178"/>
        <v>1290.5</v>
      </c>
      <c r="L370" s="68">
        <f t="shared" si="178"/>
        <v>1290.5</v>
      </c>
      <c r="M370" s="68">
        <f t="shared" si="178"/>
        <v>0</v>
      </c>
      <c r="N370" s="68">
        <f t="shared" si="178"/>
        <v>0</v>
      </c>
      <c r="O370" s="68">
        <f t="shared" si="178"/>
        <v>1290.5</v>
      </c>
      <c r="P370" s="68">
        <f t="shared" si="178"/>
        <v>1290.5</v>
      </c>
      <c r="Q370" s="68">
        <f t="shared" si="178"/>
        <v>0</v>
      </c>
      <c r="R370" s="68">
        <f t="shared" si="178"/>
        <v>0</v>
      </c>
    </row>
    <row r="371" spans="1:18" ht="101.25" customHeight="1">
      <c r="A371" s="70" t="s">
        <v>429</v>
      </c>
      <c r="B371" s="83">
        <v>546</v>
      </c>
      <c r="C371" s="74" t="s">
        <v>119</v>
      </c>
      <c r="D371" s="74" t="s">
        <v>120</v>
      </c>
      <c r="E371" s="83" t="s">
        <v>430</v>
      </c>
      <c r="F371" s="74"/>
      <c r="G371" s="68">
        <f>G372+G373</f>
        <v>1290.5</v>
      </c>
      <c r="H371" s="68">
        <f aca="true" t="shared" si="179" ref="H371:R371">H372+H373</f>
        <v>1290.5</v>
      </c>
      <c r="I371" s="68">
        <f t="shared" si="179"/>
        <v>0</v>
      </c>
      <c r="J371" s="68">
        <f t="shared" si="179"/>
        <v>0</v>
      </c>
      <c r="K371" s="68">
        <f t="shared" si="179"/>
        <v>1290.5</v>
      </c>
      <c r="L371" s="68">
        <f t="shared" si="179"/>
        <v>1290.5</v>
      </c>
      <c r="M371" s="68">
        <f t="shared" si="179"/>
        <v>0</v>
      </c>
      <c r="N371" s="68">
        <f t="shared" si="179"/>
        <v>0</v>
      </c>
      <c r="O371" s="68">
        <f t="shared" si="179"/>
        <v>1290.5</v>
      </c>
      <c r="P371" s="68">
        <f t="shared" si="179"/>
        <v>1290.5</v>
      </c>
      <c r="Q371" s="68">
        <f t="shared" si="179"/>
        <v>0</v>
      </c>
      <c r="R371" s="68">
        <f t="shared" si="179"/>
        <v>0</v>
      </c>
    </row>
    <row r="372" spans="1:18" ht="26.25" customHeight="1">
      <c r="A372" s="70" t="s">
        <v>172</v>
      </c>
      <c r="B372" s="83">
        <v>546</v>
      </c>
      <c r="C372" s="74" t="s">
        <v>119</v>
      </c>
      <c r="D372" s="74" t="s">
        <v>120</v>
      </c>
      <c r="E372" s="83" t="s">
        <v>430</v>
      </c>
      <c r="F372" s="74" t="s">
        <v>173</v>
      </c>
      <c r="G372" s="68">
        <f>H372+I372+J372</f>
        <v>918.5</v>
      </c>
      <c r="H372" s="68">
        <v>918.5</v>
      </c>
      <c r="I372" s="68"/>
      <c r="J372" s="68"/>
      <c r="K372" s="68">
        <f>L372+M372+N372</f>
        <v>918.5</v>
      </c>
      <c r="L372" s="68">
        <v>918.5</v>
      </c>
      <c r="M372" s="68"/>
      <c r="N372" s="68"/>
      <c r="O372" s="68">
        <f>P372+Q372+R372</f>
        <v>918.5</v>
      </c>
      <c r="P372" s="68">
        <v>918.5</v>
      </c>
      <c r="Q372" s="76"/>
      <c r="R372" s="76"/>
    </row>
    <row r="373" spans="1:18" ht="37.5">
      <c r="A373" s="70" t="s">
        <v>92</v>
      </c>
      <c r="B373" s="83">
        <v>546</v>
      </c>
      <c r="C373" s="74" t="s">
        <v>119</v>
      </c>
      <c r="D373" s="74" t="s">
        <v>120</v>
      </c>
      <c r="E373" s="83" t="s">
        <v>430</v>
      </c>
      <c r="F373" s="74" t="s">
        <v>176</v>
      </c>
      <c r="G373" s="68">
        <f>H373+I373+J373</f>
        <v>372</v>
      </c>
      <c r="H373" s="68">
        <v>372</v>
      </c>
      <c r="I373" s="68"/>
      <c r="J373" s="68"/>
      <c r="K373" s="68">
        <f>L373+M373+N373</f>
        <v>372</v>
      </c>
      <c r="L373" s="68">
        <v>372</v>
      </c>
      <c r="M373" s="68"/>
      <c r="N373" s="68"/>
      <c r="O373" s="68">
        <f>P373+Q373+R373</f>
        <v>372</v>
      </c>
      <c r="P373" s="68">
        <v>372</v>
      </c>
      <c r="Q373" s="76"/>
      <c r="R373" s="76"/>
    </row>
    <row r="374" spans="1:18" ht="63" customHeight="1">
      <c r="A374" s="70" t="s">
        <v>657</v>
      </c>
      <c r="B374" s="83">
        <v>546</v>
      </c>
      <c r="C374" s="74" t="s">
        <v>119</v>
      </c>
      <c r="D374" s="74" t="s">
        <v>120</v>
      </c>
      <c r="E374" s="83" t="s">
        <v>658</v>
      </c>
      <c r="F374" s="74"/>
      <c r="G374" s="68">
        <f>G375+G378+G385</f>
        <v>32400.1</v>
      </c>
      <c r="H374" s="68">
        <f aca="true" t="shared" si="180" ref="H374:R374">H375+H378+H385</f>
        <v>0</v>
      </c>
      <c r="I374" s="68">
        <f t="shared" si="180"/>
        <v>32400.1</v>
      </c>
      <c r="J374" s="68">
        <f t="shared" si="180"/>
        <v>0</v>
      </c>
      <c r="K374" s="68">
        <f t="shared" si="180"/>
        <v>32911.5</v>
      </c>
      <c r="L374" s="68">
        <f t="shared" si="180"/>
        <v>0</v>
      </c>
      <c r="M374" s="68">
        <f t="shared" si="180"/>
        <v>32911.5</v>
      </c>
      <c r="N374" s="68">
        <f t="shared" si="180"/>
        <v>0</v>
      </c>
      <c r="O374" s="68">
        <f t="shared" si="180"/>
        <v>33545.9</v>
      </c>
      <c r="P374" s="68">
        <f t="shared" si="180"/>
        <v>0</v>
      </c>
      <c r="Q374" s="68">
        <f t="shared" si="180"/>
        <v>33545.9</v>
      </c>
      <c r="R374" s="68">
        <f t="shared" si="180"/>
        <v>0</v>
      </c>
    </row>
    <row r="375" spans="1:18" ht="43.5" customHeight="1">
      <c r="A375" s="70" t="s">
        <v>659</v>
      </c>
      <c r="B375" s="83">
        <v>546</v>
      </c>
      <c r="C375" s="74" t="s">
        <v>119</v>
      </c>
      <c r="D375" s="74" t="s">
        <v>120</v>
      </c>
      <c r="E375" s="83" t="s">
        <v>660</v>
      </c>
      <c r="F375" s="74"/>
      <c r="G375" s="68">
        <f>G376</f>
        <v>65</v>
      </c>
      <c r="H375" s="68">
        <f aca="true" t="shared" si="181" ref="H375:R376">H376</f>
        <v>0</v>
      </c>
      <c r="I375" s="68">
        <f t="shared" si="181"/>
        <v>65</v>
      </c>
      <c r="J375" s="68">
        <f t="shared" si="181"/>
        <v>0</v>
      </c>
      <c r="K375" s="68">
        <f t="shared" si="181"/>
        <v>65</v>
      </c>
      <c r="L375" s="68">
        <f t="shared" si="181"/>
        <v>0</v>
      </c>
      <c r="M375" s="68">
        <f t="shared" si="181"/>
        <v>65</v>
      </c>
      <c r="N375" s="68">
        <f t="shared" si="181"/>
        <v>0</v>
      </c>
      <c r="O375" s="68">
        <f t="shared" si="181"/>
        <v>65</v>
      </c>
      <c r="P375" s="68">
        <f t="shared" si="181"/>
        <v>0</v>
      </c>
      <c r="Q375" s="68">
        <f t="shared" si="181"/>
        <v>65</v>
      </c>
      <c r="R375" s="68">
        <f t="shared" si="181"/>
        <v>0</v>
      </c>
    </row>
    <row r="376" spans="1:18" ht="27.75" customHeight="1">
      <c r="A376" s="70" t="s">
        <v>186</v>
      </c>
      <c r="B376" s="83">
        <v>546</v>
      </c>
      <c r="C376" s="74" t="s">
        <v>119</v>
      </c>
      <c r="D376" s="74" t="s">
        <v>120</v>
      </c>
      <c r="E376" s="83" t="s">
        <v>661</v>
      </c>
      <c r="F376" s="74"/>
      <c r="G376" s="68">
        <f>G377</f>
        <v>65</v>
      </c>
      <c r="H376" s="68">
        <f t="shared" si="181"/>
        <v>0</v>
      </c>
      <c r="I376" s="68">
        <f t="shared" si="181"/>
        <v>65</v>
      </c>
      <c r="J376" s="68">
        <f t="shared" si="181"/>
        <v>0</v>
      </c>
      <c r="K376" s="68">
        <f t="shared" si="181"/>
        <v>65</v>
      </c>
      <c r="L376" s="68">
        <f t="shared" si="181"/>
        <v>0</v>
      </c>
      <c r="M376" s="68">
        <f t="shared" si="181"/>
        <v>65</v>
      </c>
      <c r="N376" s="68">
        <f t="shared" si="181"/>
        <v>0</v>
      </c>
      <c r="O376" s="68">
        <f t="shared" si="181"/>
        <v>65</v>
      </c>
      <c r="P376" s="68">
        <f t="shared" si="181"/>
        <v>0</v>
      </c>
      <c r="Q376" s="68">
        <f t="shared" si="181"/>
        <v>65</v>
      </c>
      <c r="R376" s="68">
        <f t="shared" si="181"/>
        <v>0</v>
      </c>
    </row>
    <row r="377" spans="1:18" ht="44.25" customHeight="1">
      <c r="A377" s="70" t="s">
        <v>92</v>
      </c>
      <c r="B377" s="83">
        <v>546</v>
      </c>
      <c r="C377" s="74" t="s">
        <v>119</v>
      </c>
      <c r="D377" s="74" t="s">
        <v>120</v>
      </c>
      <c r="E377" s="83" t="s">
        <v>661</v>
      </c>
      <c r="F377" s="74" t="s">
        <v>176</v>
      </c>
      <c r="G377" s="68">
        <f>H377+I377+J377</f>
        <v>65</v>
      </c>
      <c r="H377" s="68"/>
      <c r="I377" s="68">
        <v>65</v>
      </c>
      <c r="J377" s="68"/>
      <c r="K377" s="68">
        <f>L377+M377+N377</f>
        <v>65</v>
      </c>
      <c r="L377" s="68"/>
      <c r="M377" s="68">
        <v>65</v>
      </c>
      <c r="N377" s="68"/>
      <c r="O377" s="68">
        <f>P377+Q377+R377</f>
        <v>65</v>
      </c>
      <c r="P377" s="68"/>
      <c r="Q377" s="76">
        <v>65</v>
      </c>
      <c r="R377" s="76"/>
    </row>
    <row r="378" spans="1:18" ht="42" customHeight="1">
      <c r="A378" s="70" t="s">
        <v>662</v>
      </c>
      <c r="B378" s="83">
        <v>546</v>
      </c>
      <c r="C378" s="74" t="s">
        <v>119</v>
      </c>
      <c r="D378" s="74" t="s">
        <v>120</v>
      </c>
      <c r="E378" s="83" t="s">
        <v>663</v>
      </c>
      <c r="F378" s="74"/>
      <c r="G378" s="68">
        <f>G379+G383</f>
        <v>31885.1</v>
      </c>
      <c r="H378" s="68">
        <f aca="true" t="shared" si="182" ref="H378:R378">H379+H383</f>
        <v>0</v>
      </c>
      <c r="I378" s="68">
        <f t="shared" si="182"/>
        <v>31885.1</v>
      </c>
      <c r="J378" s="68">
        <f t="shared" si="182"/>
        <v>0</v>
      </c>
      <c r="K378" s="68">
        <f t="shared" si="182"/>
        <v>32396.499999999996</v>
      </c>
      <c r="L378" s="68">
        <f t="shared" si="182"/>
        <v>0</v>
      </c>
      <c r="M378" s="68">
        <f t="shared" si="182"/>
        <v>32396.499999999996</v>
      </c>
      <c r="N378" s="68">
        <f t="shared" si="182"/>
        <v>0</v>
      </c>
      <c r="O378" s="68">
        <f t="shared" si="182"/>
        <v>33030.9</v>
      </c>
      <c r="P378" s="68">
        <f t="shared" si="182"/>
        <v>0</v>
      </c>
      <c r="Q378" s="68">
        <f t="shared" si="182"/>
        <v>33030.9</v>
      </c>
      <c r="R378" s="68">
        <f t="shared" si="182"/>
        <v>0</v>
      </c>
    </row>
    <row r="379" spans="1:18" ht="27" customHeight="1">
      <c r="A379" s="70" t="s">
        <v>186</v>
      </c>
      <c r="B379" s="83">
        <v>546</v>
      </c>
      <c r="C379" s="74" t="s">
        <v>119</v>
      </c>
      <c r="D379" s="74" t="s">
        <v>120</v>
      </c>
      <c r="E379" s="83" t="s">
        <v>664</v>
      </c>
      <c r="F379" s="74"/>
      <c r="G379" s="68">
        <f>G380+G381+G382</f>
        <v>25501.8</v>
      </c>
      <c r="H379" s="68">
        <f aca="true" t="shared" si="183" ref="H379:R379">H380+H381+H382</f>
        <v>0</v>
      </c>
      <c r="I379" s="68">
        <f t="shared" si="183"/>
        <v>25501.8</v>
      </c>
      <c r="J379" s="68">
        <f t="shared" si="183"/>
        <v>0</v>
      </c>
      <c r="K379" s="68">
        <f t="shared" si="183"/>
        <v>26013.199999999997</v>
      </c>
      <c r="L379" s="68">
        <f t="shared" si="183"/>
        <v>0</v>
      </c>
      <c r="M379" s="68">
        <f t="shared" si="183"/>
        <v>26013.199999999997</v>
      </c>
      <c r="N379" s="68">
        <f t="shared" si="183"/>
        <v>0</v>
      </c>
      <c r="O379" s="68">
        <f t="shared" si="183"/>
        <v>26647.6</v>
      </c>
      <c r="P379" s="68">
        <f t="shared" si="183"/>
        <v>0</v>
      </c>
      <c r="Q379" s="68">
        <f t="shared" si="183"/>
        <v>26647.6</v>
      </c>
      <c r="R379" s="68">
        <f t="shared" si="183"/>
        <v>0</v>
      </c>
    </row>
    <row r="380" spans="1:18" ht="27.75" customHeight="1">
      <c r="A380" s="70" t="s">
        <v>172</v>
      </c>
      <c r="B380" s="83">
        <v>546</v>
      </c>
      <c r="C380" s="74" t="s">
        <v>119</v>
      </c>
      <c r="D380" s="74" t="s">
        <v>120</v>
      </c>
      <c r="E380" s="83" t="s">
        <v>664</v>
      </c>
      <c r="F380" s="74" t="s">
        <v>173</v>
      </c>
      <c r="G380" s="68">
        <f>H380+I380+J380</f>
        <v>21344.3</v>
      </c>
      <c r="H380" s="68"/>
      <c r="I380" s="68">
        <v>21344.3</v>
      </c>
      <c r="J380" s="68"/>
      <c r="K380" s="68">
        <f>L380+M380+N380</f>
        <v>21344.3</v>
      </c>
      <c r="L380" s="68"/>
      <c r="M380" s="68">
        <v>21344.3</v>
      </c>
      <c r="N380" s="68"/>
      <c r="O380" s="68">
        <f>P380+Q380+R380</f>
        <v>21344.3</v>
      </c>
      <c r="P380" s="68"/>
      <c r="Q380" s="76">
        <v>21344.3</v>
      </c>
      <c r="R380" s="76"/>
    </row>
    <row r="381" spans="1:18" ht="37.5">
      <c r="A381" s="70" t="s">
        <v>92</v>
      </c>
      <c r="B381" s="83">
        <v>546</v>
      </c>
      <c r="C381" s="74" t="s">
        <v>119</v>
      </c>
      <c r="D381" s="74" t="s">
        <v>120</v>
      </c>
      <c r="E381" s="83" t="s">
        <v>664</v>
      </c>
      <c r="F381" s="74" t="s">
        <v>176</v>
      </c>
      <c r="G381" s="68">
        <f>H381+I381+J381</f>
        <v>4057.5</v>
      </c>
      <c r="H381" s="68"/>
      <c r="I381" s="68">
        <v>4057.5</v>
      </c>
      <c r="J381" s="68"/>
      <c r="K381" s="68">
        <f>L381+M381+N381</f>
        <v>4568.9</v>
      </c>
      <c r="L381" s="68"/>
      <c r="M381" s="68">
        <v>4568.9</v>
      </c>
      <c r="N381" s="68"/>
      <c r="O381" s="68">
        <f>P381+Q381+R381</f>
        <v>5203.3</v>
      </c>
      <c r="P381" s="68"/>
      <c r="Q381" s="76">
        <v>5203.3</v>
      </c>
      <c r="R381" s="76"/>
    </row>
    <row r="382" spans="1:18" ht="18.75">
      <c r="A382" s="70" t="s">
        <v>174</v>
      </c>
      <c r="B382" s="83">
        <v>546</v>
      </c>
      <c r="C382" s="74" t="s">
        <v>119</v>
      </c>
      <c r="D382" s="74" t="s">
        <v>120</v>
      </c>
      <c r="E382" s="83" t="s">
        <v>664</v>
      </c>
      <c r="F382" s="74" t="s">
        <v>175</v>
      </c>
      <c r="G382" s="68">
        <f>H382+I382+J382</f>
        <v>100</v>
      </c>
      <c r="H382" s="68"/>
      <c r="I382" s="68">
        <v>100</v>
      </c>
      <c r="J382" s="68"/>
      <c r="K382" s="68">
        <f>L382+M382+N382</f>
        <v>100</v>
      </c>
      <c r="L382" s="68"/>
      <c r="M382" s="68">
        <v>100</v>
      </c>
      <c r="N382" s="68"/>
      <c r="O382" s="68">
        <f>P382+Q382+R382</f>
        <v>100</v>
      </c>
      <c r="P382" s="68"/>
      <c r="Q382" s="76">
        <v>100</v>
      </c>
      <c r="R382" s="76"/>
    </row>
    <row r="383" spans="1:18" ht="62.25" customHeight="1">
      <c r="A383" s="142" t="s">
        <v>446</v>
      </c>
      <c r="B383" s="83">
        <v>546</v>
      </c>
      <c r="C383" s="74" t="s">
        <v>119</v>
      </c>
      <c r="D383" s="74" t="s">
        <v>120</v>
      </c>
      <c r="E383" s="83" t="s">
        <v>665</v>
      </c>
      <c r="F383" s="74"/>
      <c r="G383" s="68">
        <f>G384</f>
        <v>6383.3</v>
      </c>
      <c r="H383" s="68">
        <f aca="true" t="shared" si="184" ref="H383:R383">H384</f>
        <v>0</v>
      </c>
      <c r="I383" s="68">
        <f t="shared" si="184"/>
        <v>6383.3</v>
      </c>
      <c r="J383" s="68">
        <f t="shared" si="184"/>
        <v>0</v>
      </c>
      <c r="K383" s="68">
        <f t="shared" si="184"/>
        <v>6383.3</v>
      </c>
      <c r="L383" s="68">
        <f t="shared" si="184"/>
        <v>0</v>
      </c>
      <c r="M383" s="68">
        <f t="shared" si="184"/>
        <v>6383.3</v>
      </c>
      <c r="N383" s="68">
        <f t="shared" si="184"/>
        <v>0</v>
      </c>
      <c r="O383" s="68">
        <f t="shared" si="184"/>
        <v>6383.3</v>
      </c>
      <c r="P383" s="68">
        <f t="shared" si="184"/>
        <v>0</v>
      </c>
      <c r="Q383" s="68">
        <f t="shared" si="184"/>
        <v>6383.3</v>
      </c>
      <c r="R383" s="68">
        <f t="shared" si="184"/>
        <v>0</v>
      </c>
    </row>
    <row r="384" spans="1:18" ht="27" customHeight="1">
      <c r="A384" s="70" t="s">
        <v>172</v>
      </c>
      <c r="B384" s="83">
        <v>546</v>
      </c>
      <c r="C384" s="74" t="s">
        <v>119</v>
      </c>
      <c r="D384" s="74" t="s">
        <v>120</v>
      </c>
      <c r="E384" s="83" t="s">
        <v>665</v>
      </c>
      <c r="F384" s="74" t="s">
        <v>173</v>
      </c>
      <c r="G384" s="68">
        <f>H384+I384+J384</f>
        <v>6383.3</v>
      </c>
      <c r="H384" s="68"/>
      <c r="I384" s="68">
        <v>6383.3</v>
      </c>
      <c r="J384" s="68"/>
      <c r="K384" s="68">
        <f>L384+M384+N384</f>
        <v>6383.3</v>
      </c>
      <c r="L384" s="68"/>
      <c r="M384" s="68">
        <v>6383.3</v>
      </c>
      <c r="N384" s="68"/>
      <c r="O384" s="68">
        <f>P384+Q384+R384</f>
        <v>6383.3</v>
      </c>
      <c r="P384" s="68"/>
      <c r="Q384" s="76">
        <v>6383.3</v>
      </c>
      <c r="R384" s="76"/>
    </row>
    <row r="385" spans="1:18" ht="45.75" customHeight="1">
      <c r="A385" s="70" t="s">
        <v>666</v>
      </c>
      <c r="B385" s="83">
        <v>546</v>
      </c>
      <c r="C385" s="74" t="s">
        <v>119</v>
      </c>
      <c r="D385" s="74" t="s">
        <v>120</v>
      </c>
      <c r="E385" s="83" t="s">
        <v>667</v>
      </c>
      <c r="F385" s="74"/>
      <c r="G385" s="68">
        <f>G386</f>
        <v>450</v>
      </c>
      <c r="H385" s="68">
        <f aca="true" t="shared" si="185" ref="H385:R386">H386</f>
        <v>0</v>
      </c>
      <c r="I385" s="68">
        <f t="shared" si="185"/>
        <v>450</v>
      </c>
      <c r="J385" s="68">
        <f t="shared" si="185"/>
        <v>0</v>
      </c>
      <c r="K385" s="68">
        <f t="shared" si="185"/>
        <v>450</v>
      </c>
      <c r="L385" s="68">
        <f t="shared" si="185"/>
        <v>0</v>
      </c>
      <c r="M385" s="68">
        <f t="shared" si="185"/>
        <v>450</v>
      </c>
      <c r="N385" s="68">
        <f t="shared" si="185"/>
        <v>0</v>
      </c>
      <c r="O385" s="68">
        <f t="shared" si="185"/>
        <v>450</v>
      </c>
      <c r="P385" s="68">
        <f t="shared" si="185"/>
        <v>0</v>
      </c>
      <c r="Q385" s="68">
        <f t="shared" si="185"/>
        <v>450</v>
      </c>
      <c r="R385" s="68">
        <f t="shared" si="185"/>
        <v>0</v>
      </c>
    </row>
    <row r="386" spans="1:18" ht="24.75" customHeight="1">
      <c r="A386" s="70" t="s">
        <v>186</v>
      </c>
      <c r="B386" s="83">
        <v>546</v>
      </c>
      <c r="C386" s="74" t="s">
        <v>119</v>
      </c>
      <c r="D386" s="74" t="s">
        <v>120</v>
      </c>
      <c r="E386" s="83" t="s">
        <v>668</v>
      </c>
      <c r="F386" s="74"/>
      <c r="G386" s="68">
        <f>G387</f>
        <v>450</v>
      </c>
      <c r="H386" s="68">
        <f t="shared" si="185"/>
        <v>0</v>
      </c>
      <c r="I386" s="68">
        <f t="shared" si="185"/>
        <v>450</v>
      </c>
      <c r="J386" s="68">
        <f t="shared" si="185"/>
        <v>0</v>
      </c>
      <c r="K386" s="68">
        <f t="shared" si="185"/>
        <v>450</v>
      </c>
      <c r="L386" s="68">
        <f t="shared" si="185"/>
        <v>0</v>
      </c>
      <c r="M386" s="68">
        <f t="shared" si="185"/>
        <v>450</v>
      </c>
      <c r="N386" s="68">
        <f t="shared" si="185"/>
        <v>0</v>
      </c>
      <c r="O386" s="68">
        <f t="shared" si="185"/>
        <v>450</v>
      </c>
      <c r="P386" s="68">
        <f t="shared" si="185"/>
        <v>0</v>
      </c>
      <c r="Q386" s="68">
        <f t="shared" si="185"/>
        <v>450</v>
      </c>
      <c r="R386" s="68">
        <f t="shared" si="185"/>
        <v>0</v>
      </c>
    </row>
    <row r="387" spans="1:18" ht="40.5" customHeight="1">
      <c r="A387" s="70" t="s">
        <v>92</v>
      </c>
      <c r="B387" s="83">
        <v>546</v>
      </c>
      <c r="C387" s="74" t="s">
        <v>119</v>
      </c>
      <c r="D387" s="74" t="s">
        <v>120</v>
      </c>
      <c r="E387" s="83" t="s">
        <v>668</v>
      </c>
      <c r="F387" s="74" t="s">
        <v>176</v>
      </c>
      <c r="G387" s="68">
        <f>H387+I387+J387</f>
        <v>450</v>
      </c>
      <c r="H387" s="68"/>
      <c r="I387" s="68">
        <v>450</v>
      </c>
      <c r="J387" s="68"/>
      <c r="K387" s="68">
        <f>L387+M387+N387</f>
        <v>450</v>
      </c>
      <c r="L387" s="68"/>
      <c r="M387" s="68">
        <v>450</v>
      </c>
      <c r="N387" s="68"/>
      <c r="O387" s="68">
        <f>P387+Q387+R387</f>
        <v>450</v>
      </c>
      <c r="P387" s="68"/>
      <c r="Q387" s="76">
        <v>450</v>
      </c>
      <c r="R387" s="76"/>
    </row>
    <row r="388" spans="1:18" ht="27.75" customHeight="1">
      <c r="A388" s="70" t="s">
        <v>212</v>
      </c>
      <c r="B388" s="83">
        <v>546</v>
      </c>
      <c r="C388" s="74" t="s">
        <v>119</v>
      </c>
      <c r="D388" s="74" t="s">
        <v>120</v>
      </c>
      <c r="E388" s="83" t="s">
        <v>232</v>
      </c>
      <c r="F388" s="74"/>
      <c r="G388" s="68">
        <f>G389</f>
        <v>22</v>
      </c>
      <c r="H388" s="68">
        <f aca="true" t="shared" si="186" ref="H388:R388">H389</f>
        <v>22</v>
      </c>
      <c r="I388" s="68">
        <f t="shared" si="186"/>
        <v>0</v>
      </c>
      <c r="J388" s="68">
        <f t="shared" si="186"/>
        <v>0</v>
      </c>
      <c r="K388" s="68">
        <f t="shared" si="186"/>
        <v>22</v>
      </c>
      <c r="L388" s="68">
        <f t="shared" si="186"/>
        <v>22</v>
      </c>
      <c r="M388" s="68">
        <f t="shared" si="186"/>
        <v>0</v>
      </c>
      <c r="N388" s="68">
        <f t="shared" si="186"/>
        <v>0</v>
      </c>
      <c r="O388" s="68">
        <f t="shared" si="186"/>
        <v>22</v>
      </c>
      <c r="P388" s="68">
        <f t="shared" si="186"/>
        <v>22</v>
      </c>
      <c r="Q388" s="68">
        <f t="shared" si="186"/>
        <v>0</v>
      </c>
      <c r="R388" s="68">
        <f t="shared" si="186"/>
        <v>0</v>
      </c>
    </row>
    <row r="389" spans="1:18" ht="106.5" customHeight="1">
      <c r="A389" s="70" t="s">
        <v>431</v>
      </c>
      <c r="B389" s="83">
        <v>546</v>
      </c>
      <c r="C389" s="74" t="s">
        <v>119</v>
      </c>
      <c r="D389" s="74" t="s">
        <v>120</v>
      </c>
      <c r="E389" s="74" t="s">
        <v>432</v>
      </c>
      <c r="F389" s="74"/>
      <c r="G389" s="68">
        <f>G390+G391</f>
        <v>22</v>
      </c>
      <c r="H389" s="68">
        <f aca="true" t="shared" si="187" ref="H389:R389">H390+H391</f>
        <v>22</v>
      </c>
      <c r="I389" s="68">
        <f t="shared" si="187"/>
        <v>0</v>
      </c>
      <c r="J389" s="68">
        <f t="shared" si="187"/>
        <v>0</v>
      </c>
      <c r="K389" s="68">
        <f t="shared" si="187"/>
        <v>22</v>
      </c>
      <c r="L389" s="68">
        <f t="shared" si="187"/>
        <v>22</v>
      </c>
      <c r="M389" s="68">
        <f t="shared" si="187"/>
        <v>0</v>
      </c>
      <c r="N389" s="68">
        <f t="shared" si="187"/>
        <v>0</v>
      </c>
      <c r="O389" s="68">
        <f t="shared" si="187"/>
        <v>22</v>
      </c>
      <c r="P389" s="68">
        <f t="shared" si="187"/>
        <v>22</v>
      </c>
      <c r="Q389" s="68">
        <f t="shared" si="187"/>
        <v>0</v>
      </c>
      <c r="R389" s="68">
        <f t="shared" si="187"/>
        <v>0</v>
      </c>
    </row>
    <row r="390" spans="1:18" ht="35.25" customHeight="1">
      <c r="A390" s="70" t="s">
        <v>172</v>
      </c>
      <c r="B390" s="83">
        <v>546</v>
      </c>
      <c r="C390" s="74" t="s">
        <v>119</v>
      </c>
      <c r="D390" s="74" t="s">
        <v>120</v>
      </c>
      <c r="E390" s="74" t="s">
        <v>432</v>
      </c>
      <c r="F390" s="74" t="s">
        <v>173</v>
      </c>
      <c r="G390" s="68">
        <f>H390+I390+J390</f>
        <v>16.3</v>
      </c>
      <c r="H390" s="68">
        <v>16.3</v>
      </c>
      <c r="I390" s="68"/>
      <c r="J390" s="68"/>
      <c r="K390" s="68">
        <f>L390+M390+N390</f>
        <v>16.3</v>
      </c>
      <c r="L390" s="68">
        <v>16.3</v>
      </c>
      <c r="M390" s="68"/>
      <c r="N390" s="68"/>
      <c r="O390" s="68">
        <f>P390+Q390+R390</f>
        <v>16.3</v>
      </c>
      <c r="P390" s="68">
        <v>16.3</v>
      </c>
      <c r="Q390" s="76"/>
      <c r="R390" s="76"/>
    </row>
    <row r="391" spans="1:18" ht="45.75" customHeight="1">
      <c r="A391" s="70" t="s">
        <v>92</v>
      </c>
      <c r="B391" s="83">
        <v>546</v>
      </c>
      <c r="C391" s="74" t="s">
        <v>119</v>
      </c>
      <c r="D391" s="74" t="s">
        <v>120</v>
      </c>
      <c r="E391" s="74" t="s">
        <v>432</v>
      </c>
      <c r="F391" s="74" t="s">
        <v>176</v>
      </c>
      <c r="G391" s="68">
        <f>H391+I391+J391</f>
        <v>5.7</v>
      </c>
      <c r="H391" s="68">
        <v>5.7</v>
      </c>
      <c r="I391" s="68"/>
      <c r="J391" s="68"/>
      <c r="K391" s="68">
        <f>L391+M391+N391</f>
        <v>5.7</v>
      </c>
      <c r="L391" s="68">
        <v>5.7</v>
      </c>
      <c r="M391" s="68"/>
      <c r="N391" s="68"/>
      <c r="O391" s="68">
        <f>P391+Q391+R391</f>
        <v>5.7</v>
      </c>
      <c r="P391" s="68">
        <v>5.7</v>
      </c>
      <c r="Q391" s="76"/>
      <c r="R391" s="76"/>
    </row>
    <row r="392" spans="1:18" ht="27" customHeight="1">
      <c r="A392" s="70" t="s">
        <v>336</v>
      </c>
      <c r="B392" s="83">
        <v>546</v>
      </c>
      <c r="C392" s="74" t="s">
        <v>119</v>
      </c>
      <c r="D392" s="74" t="s">
        <v>120</v>
      </c>
      <c r="E392" s="83" t="s">
        <v>233</v>
      </c>
      <c r="F392" s="74"/>
      <c r="G392" s="68">
        <f>G393+G405</f>
        <v>731.1</v>
      </c>
      <c r="H392" s="68">
        <f aca="true" t="shared" si="188" ref="H392:R392">H393+H405</f>
        <v>0</v>
      </c>
      <c r="I392" s="68">
        <f t="shared" si="188"/>
        <v>242.8</v>
      </c>
      <c r="J392" s="68">
        <f t="shared" si="188"/>
        <v>488.3</v>
      </c>
      <c r="K392" s="68">
        <f t="shared" si="188"/>
        <v>731.1</v>
      </c>
      <c r="L392" s="68">
        <f t="shared" si="188"/>
        <v>0</v>
      </c>
      <c r="M392" s="68">
        <f t="shared" si="188"/>
        <v>242.8</v>
      </c>
      <c r="N392" s="68">
        <f t="shared" si="188"/>
        <v>488.3</v>
      </c>
      <c r="O392" s="68">
        <f t="shared" si="188"/>
        <v>731.1</v>
      </c>
      <c r="P392" s="68">
        <f t="shared" si="188"/>
        <v>0</v>
      </c>
      <c r="Q392" s="68">
        <f t="shared" si="188"/>
        <v>242.8</v>
      </c>
      <c r="R392" s="68">
        <f t="shared" si="188"/>
        <v>488.3</v>
      </c>
    </row>
    <row r="393" spans="1:18" ht="37.5">
      <c r="A393" s="70" t="s">
        <v>228</v>
      </c>
      <c r="B393" s="83">
        <v>546</v>
      </c>
      <c r="C393" s="74" t="s">
        <v>119</v>
      </c>
      <c r="D393" s="74" t="s">
        <v>120</v>
      </c>
      <c r="E393" s="83" t="s">
        <v>234</v>
      </c>
      <c r="F393" s="74"/>
      <c r="G393" s="68">
        <f>G394+G397+G400+G403</f>
        <v>488.3</v>
      </c>
      <c r="H393" s="68">
        <f aca="true" t="shared" si="189" ref="H393:R393">H394+H397+H400+H403</f>
        <v>0</v>
      </c>
      <c r="I393" s="68">
        <f t="shared" si="189"/>
        <v>0</v>
      </c>
      <c r="J393" s="68">
        <f t="shared" si="189"/>
        <v>488.3</v>
      </c>
      <c r="K393" s="68">
        <f t="shared" si="189"/>
        <v>488.3</v>
      </c>
      <c r="L393" s="68">
        <f t="shared" si="189"/>
        <v>0</v>
      </c>
      <c r="M393" s="68">
        <f t="shared" si="189"/>
        <v>0</v>
      </c>
      <c r="N393" s="68">
        <f t="shared" si="189"/>
        <v>488.3</v>
      </c>
      <c r="O393" s="68">
        <f t="shared" si="189"/>
        <v>488.3</v>
      </c>
      <c r="P393" s="68">
        <f t="shared" si="189"/>
        <v>0</v>
      </c>
      <c r="Q393" s="68">
        <f t="shared" si="189"/>
        <v>0</v>
      </c>
      <c r="R393" s="68">
        <f t="shared" si="189"/>
        <v>488.3</v>
      </c>
    </row>
    <row r="394" spans="1:18" ht="44.25" customHeight="1">
      <c r="A394" s="70" t="s">
        <v>384</v>
      </c>
      <c r="B394" s="83">
        <v>546</v>
      </c>
      <c r="C394" s="74" t="s">
        <v>119</v>
      </c>
      <c r="D394" s="74" t="s">
        <v>120</v>
      </c>
      <c r="E394" s="83" t="s">
        <v>235</v>
      </c>
      <c r="F394" s="74"/>
      <c r="G394" s="68">
        <f>G395+G396</f>
        <v>52.1</v>
      </c>
      <c r="H394" s="68">
        <f aca="true" t="shared" si="190" ref="H394:R394">H395+H396</f>
        <v>0</v>
      </c>
      <c r="I394" s="68">
        <f t="shared" si="190"/>
        <v>0</v>
      </c>
      <c r="J394" s="68">
        <f t="shared" si="190"/>
        <v>52.1</v>
      </c>
      <c r="K394" s="68">
        <f t="shared" si="190"/>
        <v>52.1</v>
      </c>
      <c r="L394" s="68">
        <f t="shared" si="190"/>
        <v>0</v>
      </c>
      <c r="M394" s="68">
        <f t="shared" si="190"/>
        <v>0</v>
      </c>
      <c r="N394" s="68">
        <f t="shared" si="190"/>
        <v>52.1</v>
      </c>
      <c r="O394" s="68">
        <f t="shared" si="190"/>
        <v>52.1</v>
      </c>
      <c r="P394" s="68">
        <f t="shared" si="190"/>
        <v>0</v>
      </c>
      <c r="Q394" s="68">
        <f t="shared" si="190"/>
        <v>0</v>
      </c>
      <c r="R394" s="68">
        <f t="shared" si="190"/>
        <v>52.1</v>
      </c>
    </row>
    <row r="395" spans="1:18" ht="28.5" customHeight="1">
      <c r="A395" s="70" t="s">
        <v>172</v>
      </c>
      <c r="B395" s="83">
        <v>546</v>
      </c>
      <c r="C395" s="74" t="s">
        <v>119</v>
      </c>
      <c r="D395" s="74" t="s">
        <v>120</v>
      </c>
      <c r="E395" s="83" t="s">
        <v>235</v>
      </c>
      <c r="F395" s="74" t="s">
        <v>173</v>
      </c>
      <c r="G395" s="68">
        <f>H395+I395+J395</f>
        <v>0</v>
      </c>
      <c r="H395" s="68"/>
      <c r="I395" s="68"/>
      <c r="J395" s="68">
        <v>0</v>
      </c>
      <c r="K395" s="68">
        <f>L395+M395+N395</f>
        <v>0</v>
      </c>
      <c r="L395" s="68"/>
      <c r="M395" s="68"/>
      <c r="N395" s="68">
        <v>0</v>
      </c>
      <c r="O395" s="68">
        <f>P395+Q395+R395</f>
        <v>0</v>
      </c>
      <c r="P395" s="76"/>
      <c r="Q395" s="76"/>
      <c r="R395" s="68">
        <v>0</v>
      </c>
    </row>
    <row r="396" spans="1:18" ht="37.5">
      <c r="A396" s="70" t="s">
        <v>92</v>
      </c>
      <c r="B396" s="83">
        <v>546</v>
      </c>
      <c r="C396" s="74" t="s">
        <v>119</v>
      </c>
      <c r="D396" s="74" t="s">
        <v>120</v>
      </c>
      <c r="E396" s="83" t="s">
        <v>235</v>
      </c>
      <c r="F396" s="74" t="s">
        <v>176</v>
      </c>
      <c r="G396" s="68">
        <f>H396+I396+J396</f>
        <v>52.1</v>
      </c>
      <c r="H396" s="68"/>
      <c r="I396" s="68"/>
      <c r="J396" s="68">
        <v>52.1</v>
      </c>
      <c r="K396" s="68">
        <f>L396+M396+N396</f>
        <v>52.1</v>
      </c>
      <c r="L396" s="68"/>
      <c r="M396" s="68"/>
      <c r="N396" s="68">
        <v>52.1</v>
      </c>
      <c r="O396" s="68">
        <f>P396+Q396+R396</f>
        <v>52.1</v>
      </c>
      <c r="P396" s="76"/>
      <c r="Q396" s="76"/>
      <c r="R396" s="68">
        <v>52.1</v>
      </c>
    </row>
    <row r="397" spans="1:18" ht="41.25" customHeight="1">
      <c r="A397" s="70" t="s">
        <v>621</v>
      </c>
      <c r="B397" s="83">
        <v>546</v>
      </c>
      <c r="C397" s="74" t="s">
        <v>119</v>
      </c>
      <c r="D397" s="74" t="s">
        <v>120</v>
      </c>
      <c r="E397" s="83" t="s">
        <v>236</v>
      </c>
      <c r="F397" s="74"/>
      <c r="G397" s="68">
        <f>G398+G399</f>
        <v>177.4</v>
      </c>
      <c r="H397" s="68">
        <f aca="true" t="shared" si="191" ref="H397:R397">H398+H399</f>
        <v>0</v>
      </c>
      <c r="I397" s="68">
        <f t="shared" si="191"/>
        <v>0</v>
      </c>
      <c r="J397" s="68">
        <f t="shared" si="191"/>
        <v>177.4</v>
      </c>
      <c r="K397" s="68">
        <f t="shared" si="191"/>
        <v>177.4</v>
      </c>
      <c r="L397" s="68">
        <f t="shared" si="191"/>
        <v>0</v>
      </c>
      <c r="M397" s="68">
        <f t="shared" si="191"/>
        <v>0</v>
      </c>
      <c r="N397" s="68">
        <f t="shared" si="191"/>
        <v>177.4</v>
      </c>
      <c r="O397" s="68">
        <f t="shared" si="191"/>
        <v>177.4</v>
      </c>
      <c r="P397" s="68">
        <f t="shared" si="191"/>
        <v>0</v>
      </c>
      <c r="Q397" s="68">
        <f t="shared" si="191"/>
        <v>0</v>
      </c>
      <c r="R397" s="68">
        <f t="shared" si="191"/>
        <v>177.4</v>
      </c>
    </row>
    <row r="398" spans="1:18" ht="27.75" customHeight="1">
      <c r="A398" s="70" t="s">
        <v>172</v>
      </c>
      <c r="B398" s="83">
        <v>546</v>
      </c>
      <c r="C398" s="74" t="s">
        <v>119</v>
      </c>
      <c r="D398" s="74" t="s">
        <v>120</v>
      </c>
      <c r="E398" s="83" t="s">
        <v>236</v>
      </c>
      <c r="F398" s="74" t="s">
        <v>173</v>
      </c>
      <c r="G398" s="68">
        <f>H398+I398+J398</f>
        <v>124.2</v>
      </c>
      <c r="H398" s="68"/>
      <c r="I398" s="68"/>
      <c r="J398" s="68">
        <v>124.2</v>
      </c>
      <c r="K398" s="68">
        <f>L398+M398+N398</f>
        <v>124.2</v>
      </c>
      <c r="L398" s="68"/>
      <c r="M398" s="68"/>
      <c r="N398" s="68">
        <v>124.2</v>
      </c>
      <c r="O398" s="68">
        <f>P398+Q398+R398</f>
        <v>124.2</v>
      </c>
      <c r="P398" s="76"/>
      <c r="Q398" s="76"/>
      <c r="R398" s="68">
        <v>124.2</v>
      </c>
    </row>
    <row r="399" spans="1:18" ht="45.75" customHeight="1">
      <c r="A399" s="70" t="s">
        <v>92</v>
      </c>
      <c r="B399" s="83">
        <v>546</v>
      </c>
      <c r="C399" s="74" t="s">
        <v>119</v>
      </c>
      <c r="D399" s="74" t="s">
        <v>120</v>
      </c>
      <c r="E399" s="83" t="s">
        <v>236</v>
      </c>
      <c r="F399" s="74" t="s">
        <v>176</v>
      </c>
      <c r="G399" s="68">
        <f>H399+I398+J399</f>
        <v>53.2</v>
      </c>
      <c r="H399" s="68"/>
      <c r="I399" s="68"/>
      <c r="J399" s="68">
        <v>53.2</v>
      </c>
      <c r="K399" s="68">
        <f>L399+M399+N399</f>
        <v>53.2</v>
      </c>
      <c r="L399" s="68"/>
      <c r="M399" s="68"/>
      <c r="N399" s="68">
        <v>53.2</v>
      </c>
      <c r="O399" s="68">
        <f>P399+Q399+R399</f>
        <v>53.2</v>
      </c>
      <c r="P399" s="88"/>
      <c r="Q399" s="88"/>
      <c r="R399" s="87">
        <v>53.2</v>
      </c>
    </row>
    <row r="400" spans="1:18" ht="50.25" customHeight="1">
      <c r="A400" s="70" t="s">
        <v>620</v>
      </c>
      <c r="B400" s="83">
        <v>546</v>
      </c>
      <c r="C400" s="74" t="s">
        <v>119</v>
      </c>
      <c r="D400" s="74" t="s">
        <v>120</v>
      </c>
      <c r="E400" s="83" t="s">
        <v>237</v>
      </c>
      <c r="F400" s="74"/>
      <c r="G400" s="68">
        <f>G401+G402</f>
        <v>250.8</v>
      </c>
      <c r="H400" s="68">
        <f aca="true" t="shared" si="192" ref="H400:R400">H401+H402</f>
        <v>0</v>
      </c>
      <c r="I400" s="68">
        <f t="shared" si="192"/>
        <v>0</v>
      </c>
      <c r="J400" s="68">
        <f t="shared" si="192"/>
        <v>250.8</v>
      </c>
      <c r="K400" s="68">
        <f t="shared" si="192"/>
        <v>250.8</v>
      </c>
      <c r="L400" s="68">
        <f t="shared" si="192"/>
        <v>0</v>
      </c>
      <c r="M400" s="68">
        <f t="shared" si="192"/>
        <v>0</v>
      </c>
      <c r="N400" s="68">
        <f t="shared" si="192"/>
        <v>250.8</v>
      </c>
      <c r="O400" s="68">
        <f t="shared" si="192"/>
        <v>250.8</v>
      </c>
      <c r="P400" s="68">
        <f t="shared" si="192"/>
        <v>0</v>
      </c>
      <c r="Q400" s="68">
        <f t="shared" si="192"/>
        <v>0</v>
      </c>
      <c r="R400" s="68">
        <f t="shared" si="192"/>
        <v>250.8</v>
      </c>
    </row>
    <row r="401" spans="1:18" ht="27" customHeight="1">
      <c r="A401" s="70" t="s">
        <v>172</v>
      </c>
      <c r="B401" s="83">
        <v>546</v>
      </c>
      <c r="C401" s="74" t="s">
        <v>119</v>
      </c>
      <c r="D401" s="74" t="s">
        <v>120</v>
      </c>
      <c r="E401" s="83" t="s">
        <v>237</v>
      </c>
      <c r="F401" s="74" t="s">
        <v>173</v>
      </c>
      <c r="G401" s="68">
        <f>H401+I401+J401</f>
        <v>175.5</v>
      </c>
      <c r="H401" s="68"/>
      <c r="I401" s="68"/>
      <c r="J401" s="68">
        <v>175.5</v>
      </c>
      <c r="K401" s="68">
        <f>L401+M401+N401</f>
        <v>175.5</v>
      </c>
      <c r="L401" s="68"/>
      <c r="M401" s="68"/>
      <c r="N401" s="68">
        <v>175.5</v>
      </c>
      <c r="O401" s="68">
        <f>P401+Q401+R401</f>
        <v>175.5</v>
      </c>
      <c r="P401" s="76"/>
      <c r="Q401" s="76"/>
      <c r="R401" s="68">
        <v>175.5</v>
      </c>
    </row>
    <row r="402" spans="1:18" ht="37.5">
      <c r="A402" s="70" t="s">
        <v>92</v>
      </c>
      <c r="B402" s="83">
        <v>546</v>
      </c>
      <c r="C402" s="74" t="s">
        <v>119</v>
      </c>
      <c r="D402" s="74" t="s">
        <v>120</v>
      </c>
      <c r="E402" s="83" t="s">
        <v>237</v>
      </c>
      <c r="F402" s="74" t="s">
        <v>176</v>
      </c>
      <c r="G402" s="68">
        <f>H402+I402+J402</f>
        <v>75.3</v>
      </c>
      <c r="H402" s="68"/>
      <c r="I402" s="68"/>
      <c r="J402" s="68">
        <v>75.3</v>
      </c>
      <c r="K402" s="68">
        <f>L402+M402+N402</f>
        <v>75.3</v>
      </c>
      <c r="L402" s="68"/>
      <c r="M402" s="68"/>
      <c r="N402" s="68">
        <v>75.3</v>
      </c>
      <c r="O402" s="68">
        <f>P402+Q402+R402</f>
        <v>75.3</v>
      </c>
      <c r="P402" s="76"/>
      <c r="Q402" s="76"/>
      <c r="R402" s="68">
        <v>75.3</v>
      </c>
    </row>
    <row r="403" spans="1:18" ht="63" customHeight="1">
      <c r="A403" s="70" t="s">
        <v>624</v>
      </c>
      <c r="B403" s="83">
        <v>546</v>
      </c>
      <c r="C403" s="74" t="s">
        <v>119</v>
      </c>
      <c r="D403" s="74" t="s">
        <v>120</v>
      </c>
      <c r="E403" s="83" t="s">
        <v>340</v>
      </c>
      <c r="F403" s="74"/>
      <c r="G403" s="68">
        <f>G404</f>
        <v>8</v>
      </c>
      <c r="H403" s="68">
        <f aca="true" t="shared" si="193" ref="H403:R403">H404</f>
        <v>0</v>
      </c>
      <c r="I403" s="68">
        <f t="shared" si="193"/>
        <v>0</v>
      </c>
      <c r="J403" s="68">
        <f t="shared" si="193"/>
        <v>8</v>
      </c>
      <c r="K403" s="68">
        <f t="shared" si="193"/>
        <v>8</v>
      </c>
      <c r="L403" s="68">
        <f t="shared" si="193"/>
        <v>0</v>
      </c>
      <c r="M403" s="68">
        <f t="shared" si="193"/>
        <v>0</v>
      </c>
      <c r="N403" s="68">
        <f t="shared" si="193"/>
        <v>8</v>
      </c>
      <c r="O403" s="68">
        <f t="shared" si="193"/>
        <v>8</v>
      </c>
      <c r="P403" s="68">
        <f t="shared" si="193"/>
        <v>0</v>
      </c>
      <c r="Q403" s="68">
        <f t="shared" si="193"/>
        <v>0</v>
      </c>
      <c r="R403" s="68">
        <f t="shared" si="193"/>
        <v>8</v>
      </c>
    </row>
    <row r="404" spans="1:18" ht="37.5">
      <c r="A404" s="70" t="s">
        <v>92</v>
      </c>
      <c r="B404" s="83">
        <v>546</v>
      </c>
      <c r="C404" s="74" t="s">
        <v>119</v>
      </c>
      <c r="D404" s="74" t="s">
        <v>120</v>
      </c>
      <c r="E404" s="83" t="s">
        <v>340</v>
      </c>
      <c r="F404" s="74" t="s">
        <v>176</v>
      </c>
      <c r="G404" s="68">
        <f>H404+I403+J404</f>
        <v>8</v>
      </c>
      <c r="H404" s="68"/>
      <c r="I404" s="68"/>
      <c r="J404" s="68">
        <v>8</v>
      </c>
      <c r="K404" s="68">
        <f>L404+M404+N404</f>
        <v>8</v>
      </c>
      <c r="L404" s="68"/>
      <c r="M404" s="68"/>
      <c r="N404" s="68">
        <v>8</v>
      </c>
      <c r="O404" s="68">
        <f>P404+Q404+R404</f>
        <v>8</v>
      </c>
      <c r="P404" s="88"/>
      <c r="Q404" s="88"/>
      <c r="R404" s="90">
        <v>8</v>
      </c>
    </row>
    <row r="405" spans="1:18" ht="42" customHeight="1">
      <c r="A405" s="70" t="s">
        <v>229</v>
      </c>
      <c r="B405" s="83">
        <v>546</v>
      </c>
      <c r="C405" s="74" t="s">
        <v>119</v>
      </c>
      <c r="D405" s="74" t="s">
        <v>120</v>
      </c>
      <c r="E405" s="83" t="s">
        <v>66</v>
      </c>
      <c r="F405" s="74"/>
      <c r="G405" s="68">
        <f>G406</f>
        <v>242.8</v>
      </c>
      <c r="H405" s="68">
        <f aca="true" t="shared" si="194" ref="H405:R405">H406</f>
        <v>0</v>
      </c>
      <c r="I405" s="68">
        <f t="shared" si="194"/>
        <v>242.8</v>
      </c>
      <c r="J405" s="68">
        <f t="shared" si="194"/>
        <v>0</v>
      </c>
      <c r="K405" s="68">
        <f t="shared" si="194"/>
        <v>242.8</v>
      </c>
      <c r="L405" s="68">
        <f t="shared" si="194"/>
        <v>0</v>
      </c>
      <c r="M405" s="68">
        <f t="shared" si="194"/>
        <v>242.8</v>
      </c>
      <c r="N405" s="68">
        <f t="shared" si="194"/>
        <v>0</v>
      </c>
      <c r="O405" s="68">
        <f t="shared" si="194"/>
        <v>242.8</v>
      </c>
      <c r="P405" s="68">
        <f t="shared" si="194"/>
        <v>0</v>
      </c>
      <c r="Q405" s="68">
        <f t="shared" si="194"/>
        <v>242.8</v>
      </c>
      <c r="R405" s="68">
        <f t="shared" si="194"/>
        <v>0</v>
      </c>
    </row>
    <row r="406" spans="1:18" ht="125.25" customHeight="1">
      <c r="A406" s="70" t="s">
        <v>721</v>
      </c>
      <c r="B406" s="83">
        <v>546</v>
      </c>
      <c r="C406" s="74" t="s">
        <v>119</v>
      </c>
      <c r="D406" s="74" t="s">
        <v>120</v>
      </c>
      <c r="E406" s="83" t="s">
        <v>69</v>
      </c>
      <c r="F406" s="74"/>
      <c r="G406" s="68">
        <f>G407</f>
        <v>242.8</v>
      </c>
      <c r="H406" s="68">
        <f aca="true" t="shared" si="195" ref="H406:R406">H407</f>
        <v>0</v>
      </c>
      <c r="I406" s="68">
        <f t="shared" si="195"/>
        <v>242.8</v>
      </c>
      <c r="J406" s="68">
        <f t="shared" si="195"/>
        <v>0</v>
      </c>
      <c r="K406" s="68">
        <f t="shared" si="195"/>
        <v>242.8</v>
      </c>
      <c r="L406" s="68">
        <f t="shared" si="195"/>
        <v>0</v>
      </c>
      <c r="M406" s="68">
        <f t="shared" si="195"/>
        <v>242.8</v>
      </c>
      <c r="N406" s="68">
        <f t="shared" si="195"/>
        <v>0</v>
      </c>
      <c r="O406" s="68">
        <f t="shared" si="195"/>
        <v>242.8</v>
      </c>
      <c r="P406" s="68">
        <f t="shared" si="195"/>
        <v>0</v>
      </c>
      <c r="Q406" s="68">
        <f t="shared" si="195"/>
        <v>242.8</v>
      </c>
      <c r="R406" s="68">
        <f t="shared" si="195"/>
        <v>0</v>
      </c>
    </row>
    <row r="407" spans="1:18" ht="18.75">
      <c r="A407" s="70" t="s">
        <v>223</v>
      </c>
      <c r="B407" s="83">
        <v>546</v>
      </c>
      <c r="C407" s="74" t="s">
        <v>119</v>
      </c>
      <c r="D407" s="74" t="s">
        <v>120</v>
      </c>
      <c r="E407" s="83" t="s">
        <v>69</v>
      </c>
      <c r="F407" s="74" t="s">
        <v>222</v>
      </c>
      <c r="G407" s="68">
        <f>H407+I407+J407</f>
        <v>242.8</v>
      </c>
      <c r="H407" s="68"/>
      <c r="I407" s="68">
        <v>242.8</v>
      </c>
      <c r="J407" s="68"/>
      <c r="K407" s="68">
        <f>L407+M407+N407</f>
        <v>242.8</v>
      </c>
      <c r="L407" s="68"/>
      <c r="M407" s="68">
        <v>242.8</v>
      </c>
      <c r="N407" s="68"/>
      <c r="O407" s="68">
        <f>P407+Q407+R407</f>
        <v>242.8</v>
      </c>
      <c r="P407" s="68"/>
      <c r="Q407" s="68">
        <v>242.8</v>
      </c>
      <c r="R407" s="76"/>
    </row>
    <row r="408" spans="1:18" ht="18.75">
      <c r="A408" s="70" t="s">
        <v>165</v>
      </c>
      <c r="B408" s="83">
        <v>546</v>
      </c>
      <c r="C408" s="74" t="s">
        <v>119</v>
      </c>
      <c r="D408" s="74" t="s">
        <v>127</v>
      </c>
      <c r="E408" s="83"/>
      <c r="F408" s="74"/>
      <c r="G408" s="68">
        <f>G409</f>
        <v>29.1</v>
      </c>
      <c r="H408" s="68">
        <f aca="true" t="shared" si="196" ref="H408:R410">H409</f>
        <v>29.1</v>
      </c>
      <c r="I408" s="68">
        <f t="shared" si="196"/>
        <v>0</v>
      </c>
      <c r="J408" s="68">
        <f t="shared" si="196"/>
        <v>0</v>
      </c>
      <c r="K408" s="68">
        <f t="shared" si="196"/>
        <v>3.5</v>
      </c>
      <c r="L408" s="68">
        <f t="shared" si="196"/>
        <v>3.5</v>
      </c>
      <c r="M408" s="68">
        <f t="shared" si="196"/>
        <v>0</v>
      </c>
      <c r="N408" s="68">
        <f t="shared" si="196"/>
        <v>0</v>
      </c>
      <c r="O408" s="68">
        <f t="shared" si="196"/>
        <v>3.1</v>
      </c>
      <c r="P408" s="68">
        <f t="shared" si="196"/>
        <v>3.1</v>
      </c>
      <c r="Q408" s="68">
        <f t="shared" si="196"/>
        <v>0</v>
      </c>
      <c r="R408" s="68">
        <f t="shared" si="196"/>
        <v>0</v>
      </c>
    </row>
    <row r="409" spans="1:18" ht="21.75" customHeight="1">
      <c r="A409" s="70" t="s">
        <v>212</v>
      </c>
      <c r="B409" s="83">
        <v>546</v>
      </c>
      <c r="C409" s="74" t="s">
        <v>119</v>
      </c>
      <c r="D409" s="74" t="s">
        <v>127</v>
      </c>
      <c r="E409" s="83" t="s">
        <v>232</v>
      </c>
      <c r="F409" s="74"/>
      <c r="G409" s="68">
        <f>G410</f>
        <v>29.1</v>
      </c>
      <c r="H409" s="68">
        <f t="shared" si="196"/>
        <v>29.1</v>
      </c>
      <c r="I409" s="68">
        <f t="shared" si="196"/>
        <v>0</v>
      </c>
      <c r="J409" s="68">
        <f t="shared" si="196"/>
        <v>0</v>
      </c>
      <c r="K409" s="68">
        <f t="shared" si="196"/>
        <v>3.5</v>
      </c>
      <c r="L409" s="68">
        <f t="shared" si="196"/>
        <v>3.5</v>
      </c>
      <c r="M409" s="68">
        <f t="shared" si="196"/>
        <v>0</v>
      </c>
      <c r="N409" s="68">
        <f t="shared" si="196"/>
        <v>0</v>
      </c>
      <c r="O409" s="68">
        <f t="shared" si="196"/>
        <v>3.1</v>
      </c>
      <c r="P409" s="68">
        <f t="shared" si="196"/>
        <v>3.1</v>
      </c>
      <c r="Q409" s="68">
        <f t="shared" si="196"/>
        <v>0</v>
      </c>
      <c r="R409" s="68">
        <f t="shared" si="196"/>
        <v>0</v>
      </c>
    </row>
    <row r="410" spans="1:18" ht="65.25" customHeight="1">
      <c r="A410" s="70" t="s">
        <v>670</v>
      </c>
      <c r="B410" s="83">
        <v>546</v>
      </c>
      <c r="C410" s="74" t="s">
        <v>119</v>
      </c>
      <c r="D410" s="74" t="s">
        <v>127</v>
      </c>
      <c r="E410" s="83" t="s">
        <v>240</v>
      </c>
      <c r="F410" s="74"/>
      <c r="G410" s="68">
        <f>G411</f>
        <v>29.1</v>
      </c>
      <c r="H410" s="68">
        <f t="shared" si="196"/>
        <v>29.1</v>
      </c>
      <c r="I410" s="68">
        <f t="shared" si="196"/>
        <v>0</v>
      </c>
      <c r="J410" s="68">
        <f t="shared" si="196"/>
        <v>0</v>
      </c>
      <c r="K410" s="68">
        <f t="shared" si="196"/>
        <v>3.5</v>
      </c>
      <c r="L410" s="68">
        <f t="shared" si="196"/>
        <v>3.5</v>
      </c>
      <c r="M410" s="68">
        <f t="shared" si="196"/>
        <v>0</v>
      </c>
      <c r="N410" s="68">
        <f t="shared" si="196"/>
        <v>0</v>
      </c>
      <c r="O410" s="68">
        <f t="shared" si="196"/>
        <v>3.1</v>
      </c>
      <c r="P410" s="68">
        <f t="shared" si="196"/>
        <v>3.1</v>
      </c>
      <c r="Q410" s="68">
        <f t="shared" si="196"/>
        <v>0</v>
      </c>
      <c r="R410" s="68">
        <f t="shared" si="196"/>
        <v>0</v>
      </c>
    </row>
    <row r="411" spans="1:18" ht="37.5">
      <c r="A411" s="70" t="s">
        <v>92</v>
      </c>
      <c r="B411" s="83">
        <v>546</v>
      </c>
      <c r="C411" s="74" t="s">
        <v>119</v>
      </c>
      <c r="D411" s="74" t="s">
        <v>127</v>
      </c>
      <c r="E411" s="83" t="s">
        <v>240</v>
      </c>
      <c r="F411" s="74" t="s">
        <v>176</v>
      </c>
      <c r="G411" s="68">
        <f>H411+I410+J411</f>
        <v>29.1</v>
      </c>
      <c r="H411" s="68">
        <v>29.1</v>
      </c>
      <c r="I411" s="68"/>
      <c r="J411" s="68"/>
      <c r="K411" s="68">
        <f>L411+M411+N411</f>
        <v>3.5</v>
      </c>
      <c r="L411" s="68">
        <v>3.5</v>
      </c>
      <c r="M411" s="68"/>
      <c r="N411" s="68"/>
      <c r="O411" s="68">
        <f>P411+Q411+R411</f>
        <v>3.1</v>
      </c>
      <c r="P411" s="88">
        <v>3.1</v>
      </c>
      <c r="Q411" s="88"/>
      <c r="R411" s="88"/>
    </row>
    <row r="412" spans="1:18" ht="18.75">
      <c r="A412" s="70" t="s">
        <v>121</v>
      </c>
      <c r="B412" s="83">
        <v>546</v>
      </c>
      <c r="C412" s="74" t="s">
        <v>119</v>
      </c>
      <c r="D412" s="74" t="s">
        <v>141</v>
      </c>
      <c r="E412" s="83"/>
      <c r="F412" s="74"/>
      <c r="G412" s="68">
        <f>G413</f>
        <v>6000</v>
      </c>
      <c r="H412" s="68">
        <f aca="true" t="shared" si="197" ref="H412:R414">H413</f>
        <v>0</v>
      </c>
      <c r="I412" s="68">
        <f t="shared" si="197"/>
        <v>6000</v>
      </c>
      <c r="J412" s="68">
        <f t="shared" si="197"/>
        <v>0</v>
      </c>
      <c r="K412" s="68">
        <f t="shared" si="197"/>
        <v>6000</v>
      </c>
      <c r="L412" s="68">
        <f t="shared" si="197"/>
        <v>0</v>
      </c>
      <c r="M412" s="68">
        <f t="shared" si="197"/>
        <v>6000</v>
      </c>
      <c r="N412" s="68">
        <f t="shared" si="197"/>
        <v>0</v>
      </c>
      <c r="O412" s="68">
        <f t="shared" si="197"/>
        <v>6000</v>
      </c>
      <c r="P412" s="68">
        <f t="shared" si="197"/>
        <v>0</v>
      </c>
      <c r="Q412" s="68">
        <f t="shared" si="197"/>
        <v>6000</v>
      </c>
      <c r="R412" s="68">
        <f t="shared" si="197"/>
        <v>0</v>
      </c>
    </row>
    <row r="413" spans="1:18" ht="18.75">
      <c r="A413" s="70" t="s">
        <v>335</v>
      </c>
      <c r="B413" s="83">
        <v>546</v>
      </c>
      <c r="C413" s="74" t="s">
        <v>119</v>
      </c>
      <c r="D413" s="74" t="s">
        <v>141</v>
      </c>
      <c r="E413" s="83" t="s">
        <v>241</v>
      </c>
      <c r="F413" s="74"/>
      <c r="G413" s="68">
        <f>G414</f>
        <v>6000</v>
      </c>
      <c r="H413" s="68">
        <f t="shared" si="197"/>
        <v>0</v>
      </c>
      <c r="I413" s="68">
        <f t="shared" si="197"/>
        <v>6000</v>
      </c>
      <c r="J413" s="68">
        <f t="shared" si="197"/>
        <v>0</v>
      </c>
      <c r="K413" s="68">
        <f t="shared" si="197"/>
        <v>6000</v>
      </c>
      <c r="L413" s="68">
        <f t="shared" si="197"/>
        <v>0</v>
      </c>
      <c r="M413" s="68">
        <f t="shared" si="197"/>
        <v>6000</v>
      </c>
      <c r="N413" s="68">
        <f t="shared" si="197"/>
        <v>0</v>
      </c>
      <c r="O413" s="68">
        <f t="shared" si="197"/>
        <v>6000</v>
      </c>
      <c r="P413" s="68">
        <f t="shared" si="197"/>
        <v>0</v>
      </c>
      <c r="Q413" s="68">
        <f t="shared" si="197"/>
        <v>6000</v>
      </c>
      <c r="R413" s="68">
        <f t="shared" si="197"/>
        <v>0</v>
      </c>
    </row>
    <row r="414" spans="1:18" ht="18.75">
      <c r="A414" s="70" t="s">
        <v>146</v>
      </c>
      <c r="B414" s="83">
        <v>546</v>
      </c>
      <c r="C414" s="74" t="s">
        <v>119</v>
      </c>
      <c r="D414" s="74" t="s">
        <v>141</v>
      </c>
      <c r="E414" s="83" t="s">
        <v>242</v>
      </c>
      <c r="F414" s="74"/>
      <c r="G414" s="68">
        <f>G415</f>
        <v>6000</v>
      </c>
      <c r="H414" s="68">
        <f t="shared" si="197"/>
        <v>0</v>
      </c>
      <c r="I414" s="68">
        <f t="shared" si="197"/>
        <v>6000</v>
      </c>
      <c r="J414" s="68">
        <f t="shared" si="197"/>
        <v>0</v>
      </c>
      <c r="K414" s="68">
        <f t="shared" si="197"/>
        <v>6000</v>
      </c>
      <c r="L414" s="68">
        <f t="shared" si="197"/>
        <v>0</v>
      </c>
      <c r="M414" s="68">
        <f t="shared" si="197"/>
        <v>6000</v>
      </c>
      <c r="N414" s="68">
        <f t="shared" si="197"/>
        <v>0</v>
      </c>
      <c r="O414" s="68">
        <f t="shared" si="197"/>
        <v>6000</v>
      </c>
      <c r="P414" s="68">
        <f t="shared" si="197"/>
        <v>0</v>
      </c>
      <c r="Q414" s="68">
        <f t="shared" si="197"/>
        <v>6000</v>
      </c>
      <c r="R414" s="68">
        <f t="shared" si="197"/>
        <v>0</v>
      </c>
    </row>
    <row r="415" spans="1:18" ht="18.75">
      <c r="A415" s="70" t="s">
        <v>180</v>
      </c>
      <c r="B415" s="83">
        <v>546</v>
      </c>
      <c r="C415" s="74" t="s">
        <v>119</v>
      </c>
      <c r="D415" s="74" t="s">
        <v>141</v>
      </c>
      <c r="E415" s="83" t="s">
        <v>242</v>
      </c>
      <c r="F415" s="74" t="s">
        <v>179</v>
      </c>
      <c r="G415" s="68">
        <f>H415+I415+J415</f>
        <v>6000</v>
      </c>
      <c r="H415" s="68"/>
      <c r="I415" s="68">
        <v>6000</v>
      </c>
      <c r="J415" s="68"/>
      <c r="K415" s="68">
        <f>L415+M415+N415</f>
        <v>6000</v>
      </c>
      <c r="L415" s="68"/>
      <c r="M415" s="68">
        <v>6000</v>
      </c>
      <c r="N415" s="68"/>
      <c r="O415" s="68">
        <f>P415+Q415+R415</f>
        <v>6000</v>
      </c>
      <c r="P415" s="76"/>
      <c r="Q415" s="68">
        <v>6000</v>
      </c>
      <c r="R415" s="76"/>
    </row>
    <row r="416" spans="1:18" ht="18.75">
      <c r="A416" s="70" t="s">
        <v>142</v>
      </c>
      <c r="B416" s="83">
        <v>546</v>
      </c>
      <c r="C416" s="74" t="s">
        <v>119</v>
      </c>
      <c r="D416" s="74" t="s">
        <v>156</v>
      </c>
      <c r="E416" s="83"/>
      <c r="F416" s="74"/>
      <c r="G416" s="68">
        <f>G417+G422+G430+G441+G445+G448</f>
        <v>23022.5</v>
      </c>
      <c r="H416" s="68">
        <f aca="true" t="shared" si="198" ref="H416:R416">H417+H422+H430+H441+H445+H448</f>
        <v>5088.6</v>
      </c>
      <c r="I416" s="68">
        <f t="shared" si="198"/>
        <v>15733.5</v>
      </c>
      <c r="J416" s="68">
        <f t="shared" si="198"/>
        <v>2200.3999999999996</v>
      </c>
      <c r="K416" s="68">
        <f t="shared" si="198"/>
        <v>24192.5</v>
      </c>
      <c r="L416" s="68">
        <f t="shared" si="198"/>
        <v>5088.6</v>
      </c>
      <c r="M416" s="68">
        <f t="shared" si="198"/>
        <v>16903.5</v>
      </c>
      <c r="N416" s="68">
        <f t="shared" si="198"/>
        <v>2200.3999999999996</v>
      </c>
      <c r="O416" s="68">
        <f t="shared" si="198"/>
        <v>24254</v>
      </c>
      <c r="P416" s="68">
        <f t="shared" si="198"/>
        <v>5088.6</v>
      </c>
      <c r="Q416" s="68">
        <f t="shared" si="198"/>
        <v>16965</v>
      </c>
      <c r="R416" s="68">
        <f t="shared" si="198"/>
        <v>2200.3999999999996</v>
      </c>
    </row>
    <row r="417" spans="1:18" ht="56.25">
      <c r="A417" s="70" t="s">
        <v>527</v>
      </c>
      <c r="B417" s="83">
        <v>546</v>
      </c>
      <c r="C417" s="74" t="s">
        <v>119</v>
      </c>
      <c r="D417" s="74" t="s">
        <v>156</v>
      </c>
      <c r="E417" s="83" t="s">
        <v>243</v>
      </c>
      <c r="F417" s="74"/>
      <c r="G417" s="68">
        <f>G418</f>
        <v>2.5</v>
      </c>
      <c r="H417" s="68">
        <f aca="true" t="shared" si="199" ref="H417:R420">H418</f>
        <v>0</v>
      </c>
      <c r="I417" s="68">
        <f t="shared" si="199"/>
        <v>2.5</v>
      </c>
      <c r="J417" s="68">
        <f t="shared" si="199"/>
        <v>0</v>
      </c>
      <c r="K417" s="68">
        <f t="shared" si="199"/>
        <v>2.5</v>
      </c>
      <c r="L417" s="68">
        <f t="shared" si="199"/>
        <v>0</v>
      </c>
      <c r="M417" s="68">
        <f t="shared" si="199"/>
        <v>2.5</v>
      </c>
      <c r="N417" s="68">
        <f t="shared" si="199"/>
        <v>0</v>
      </c>
      <c r="O417" s="68">
        <f t="shared" si="199"/>
        <v>2.5</v>
      </c>
      <c r="P417" s="68">
        <f t="shared" si="199"/>
        <v>0</v>
      </c>
      <c r="Q417" s="68">
        <f t="shared" si="199"/>
        <v>2.5</v>
      </c>
      <c r="R417" s="68">
        <f t="shared" si="199"/>
        <v>0</v>
      </c>
    </row>
    <row r="418" spans="1:18" ht="37.5">
      <c r="A418" s="70" t="s">
        <v>406</v>
      </c>
      <c r="B418" s="83">
        <v>546</v>
      </c>
      <c r="C418" s="74" t="s">
        <v>119</v>
      </c>
      <c r="D418" s="74" t="s">
        <v>156</v>
      </c>
      <c r="E418" s="83" t="s">
        <v>63</v>
      </c>
      <c r="F418" s="74"/>
      <c r="G418" s="68">
        <f>G419</f>
        <v>2.5</v>
      </c>
      <c r="H418" s="68">
        <f t="shared" si="199"/>
        <v>0</v>
      </c>
      <c r="I418" s="68">
        <f t="shared" si="199"/>
        <v>2.5</v>
      </c>
      <c r="J418" s="68">
        <f t="shared" si="199"/>
        <v>0</v>
      </c>
      <c r="K418" s="68">
        <f t="shared" si="199"/>
        <v>2.5</v>
      </c>
      <c r="L418" s="68">
        <f t="shared" si="199"/>
        <v>0</v>
      </c>
      <c r="M418" s="68">
        <f t="shared" si="199"/>
        <v>2.5</v>
      </c>
      <c r="N418" s="68">
        <f t="shared" si="199"/>
        <v>0</v>
      </c>
      <c r="O418" s="68">
        <f t="shared" si="199"/>
        <v>2.5</v>
      </c>
      <c r="P418" s="68">
        <f t="shared" si="199"/>
        <v>0</v>
      </c>
      <c r="Q418" s="68">
        <f t="shared" si="199"/>
        <v>2.5</v>
      </c>
      <c r="R418" s="68">
        <f t="shared" si="199"/>
        <v>0</v>
      </c>
    </row>
    <row r="419" spans="1:18" ht="69" customHeight="1">
      <c r="A419" s="70" t="s">
        <v>64</v>
      </c>
      <c r="B419" s="83">
        <v>546</v>
      </c>
      <c r="C419" s="74" t="s">
        <v>119</v>
      </c>
      <c r="D419" s="74" t="s">
        <v>156</v>
      </c>
      <c r="E419" s="83" t="s">
        <v>535</v>
      </c>
      <c r="F419" s="74"/>
      <c r="G419" s="68">
        <f>G420</f>
        <v>2.5</v>
      </c>
      <c r="H419" s="68">
        <f t="shared" si="199"/>
        <v>0</v>
      </c>
      <c r="I419" s="68">
        <f t="shared" si="199"/>
        <v>2.5</v>
      </c>
      <c r="J419" s="68">
        <f t="shared" si="199"/>
        <v>0</v>
      </c>
      <c r="K419" s="68">
        <f t="shared" si="199"/>
        <v>2.5</v>
      </c>
      <c r="L419" s="68">
        <f t="shared" si="199"/>
        <v>0</v>
      </c>
      <c r="M419" s="68">
        <f t="shared" si="199"/>
        <v>2.5</v>
      </c>
      <c r="N419" s="68">
        <f t="shared" si="199"/>
        <v>0</v>
      </c>
      <c r="O419" s="68">
        <f t="shared" si="199"/>
        <v>2.5</v>
      </c>
      <c r="P419" s="68">
        <f t="shared" si="199"/>
        <v>0</v>
      </c>
      <c r="Q419" s="68">
        <f t="shared" si="199"/>
        <v>2.5</v>
      </c>
      <c r="R419" s="68">
        <f t="shared" si="199"/>
        <v>0</v>
      </c>
    </row>
    <row r="420" spans="1:18" ht="29.25" customHeight="1">
      <c r="A420" s="70" t="s">
        <v>209</v>
      </c>
      <c r="B420" s="83">
        <v>546</v>
      </c>
      <c r="C420" s="74" t="s">
        <v>119</v>
      </c>
      <c r="D420" s="74" t="s">
        <v>156</v>
      </c>
      <c r="E420" s="83" t="s">
        <v>536</v>
      </c>
      <c r="F420" s="74"/>
      <c r="G420" s="68">
        <f>G421</f>
        <v>2.5</v>
      </c>
      <c r="H420" s="68">
        <f t="shared" si="199"/>
        <v>0</v>
      </c>
      <c r="I420" s="68">
        <f t="shared" si="199"/>
        <v>2.5</v>
      </c>
      <c r="J420" s="68">
        <f t="shared" si="199"/>
        <v>0</v>
      </c>
      <c r="K420" s="68">
        <f t="shared" si="199"/>
        <v>2.5</v>
      </c>
      <c r="L420" s="68">
        <f t="shared" si="199"/>
        <v>0</v>
      </c>
      <c r="M420" s="68">
        <f t="shared" si="199"/>
        <v>2.5</v>
      </c>
      <c r="N420" s="68">
        <f t="shared" si="199"/>
        <v>0</v>
      </c>
      <c r="O420" s="68">
        <f t="shared" si="199"/>
        <v>2.5</v>
      </c>
      <c r="P420" s="68">
        <f t="shared" si="199"/>
        <v>0</v>
      </c>
      <c r="Q420" s="68">
        <f t="shared" si="199"/>
        <v>2.5</v>
      </c>
      <c r="R420" s="68">
        <f t="shared" si="199"/>
        <v>0</v>
      </c>
    </row>
    <row r="421" spans="1:18" ht="37.5">
      <c r="A421" s="70" t="s">
        <v>92</v>
      </c>
      <c r="B421" s="83">
        <v>546</v>
      </c>
      <c r="C421" s="74" t="s">
        <v>119</v>
      </c>
      <c r="D421" s="74" t="s">
        <v>156</v>
      </c>
      <c r="E421" s="83" t="s">
        <v>536</v>
      </c>
      <c r="F421" s="74" t="s">
        <v>176</v>
      </c>
      <c r="G421" s="68">
        <f>H421+I421+J421</f>
        <v>2.5</v>
      </c>
      <c r="H421" s="68"/>
      <c r="I421" s="68">
        <v>2.5</v>
      </c>
      <c r="J421" s="68"/>
      <c r="K421" s="68">
        <f>L421+M421+N421</f>
        <v>2.5</v>
      </c>
      <c r="L421" s="68"/>
      <c r="M421" s="68">
        <v>2.5</v>
      </c>
      <c r="N421" s="68"/>
      <c r="O421" s="68">
        <f>P421+Q421+R421</f>
        <v>2.5</v>
      </c>
      <c r="P421" s="76"/>
      <c r="Q421" s="76">
        <v>2.5</v>
      </c>
      <c r="R421" s="76"/>
    </row>
    <row r="422" spans="1:18" ht="42" customHeight="1">
      <c r="A422" s="70" t="s">
        <v>493</v>
      </c>
      <c r="B422" s="83">
        <v>546</v>
      </c>
      <c r="C422" s="74" t="s">
        <v>119</v>
      </c>
      <c r="D422" s="74" t="s">
        <v>156</v>
      </c>
      <c r="E422" s="83" t="s">
        <v>244</v>
      </c>
      <c r="F422" s="83"/>
      <c r="G422" s="68">
        <f>G423</f>
        <v>90</v>
      </c>
      <c r="H422" s="68">
        <f aca="true" t="shared" si="200" ref="H422:R422">H423</f>
        <v>0</v>
      </c>
      <c r="I422" s="68">
        <f t="shared" si="200"/>
        <v>90</v>
      </c>
      <c r="J422" s="68">
        <f t="shared" si="200"/>
        <v>0</v>
      </c>
      <c r="K422" s="68">
        <f t="shared" si="200"/>
        <v>90</v>
      </c>
      <c r="L422" s="68">
        <f t="shared" si="200"/>
        <v>0</v>
      </c>
      <c r="M422" s="68">
        <f t="shared" si="200"/>
        <v>90</v>
      </c>
      <c r="N422" s="68">
        <f t="shared" si="200"/>
        <v>0</v>
      </c>
      <c r="O422" s="68">
        <f t="shared" si="200"/>
        <v>90</v>
      </c>
      <c r="P422" s="68">
        <f t="shared" si="200"/>
        <v>0</v>
      </c>
      <c r="Q422" s="68">
        <f t="shared" si="200"/>
        <v>90</v>
      </c>
      <c r="R422" s="68">
        <f t="shared" si="200"/>
        <v>0</v>
      </c>
    </row>
    <row r="423" spans="1:18" ht="56.25">
      <c r="A423" s="70" t="s">
        <v>494</v>
      </c>
      <c r="B423" s="83">
        <v>546</v>
      </c>
      <c r="C423" s="74" t="s">
        <v>119</v>
      </c>
      <c r="D423" s="74" t="s">
        <v>156</v>
      </c>
      <c r="E423" s="83" t="s">
        <v>308</v>
      </c>
      <c r="F423" s="83"/>
      <c r="G423" s="68">
        <f>G424+G427</f>
        <v>90</v>
      </c>
      <c r="H423" s="68">
        <f aca="true" t="shared" si="201" ref="H423:R423">H424+H427</f>
        <v>0</v>
      </c>
      <c r="I423" s="68">
        <f t="shared" si="201"/>
        <v>90</v>
      </c>
      <c r="J423" s="68">
        <f t="shared" si="201"/>
        <v>0</v>
      </c>
      <c r="K423" s="68">
        <f t="shared" si="201"/>
        <v>90</v>
      </c>
      <c r="L423" s="68">
        <f t="shared" si="201"/>
        <v>0</v>
      </c>
      <c r="M423" s="68">
        <f t="shared" si="201"/>
        <v>90</v>
      </c>
      <c r="N423" s="68">
        <f t="shared" si="201"/>
        <v>0</v>
      </c>
      <c r="O423" s="68">
        <f t="shared" si="201"/>
        <v>90</v>
      </c>
      <c r="P423" s="68">
        <f t="shared" si="201"/>
        <v>0</v>
      </c>
      <c r="Q423" s="68">
        <f t="shared" si="201"/>
        <v>90</v>
      </c>
      <c r="R423" s="68">
        <f t="shared" si="201"/>
        <v>0</v>
      </c>
    </row>
    <row r="424" spans="1:18" ht="43.5" customHeight="1">
      <c r="A424" s="70" t="s">
        <v>32</v>
      </c>
      <c r="B424" s="83">
        <v>546</v>
      </c>
      <c r="C424" s="74" t="s">
        <v>119</v>
      </c>
      <c r="D424" s="74" t="s">
        <v>156</v>
      </c>
      <c r="E424" s="83" t="s">
        <v>311</v>
      </c>
      <c r="F424" s="83"/>
      <c r="G424" s="68">
        <f>G425</f>
        <v>10</v>
      </c>
      <c r="H424" s="68">
        <f aca="true" t="shared" si="202" ref="H424:R425">H425</f>
        <v>0</v>
      </c>
      <c r="I424" s="68">
        <f t="shared" si="202"/>
        <v>10</v>
      </c>
      <c r="J424" s="68">
        <f t="shared" si="202"/>
        <v>0</v>
      </c>
      <c r="K424" s="68">
        <f t="shared" si="202"/>
        <v>10</v>
      </c>
      <c r="L424" s="68">
        <f t="shared" si="202"/>
        <v>0</v>
      </c>
      <c r="M424" s="68">
        <f t="shared" si="202"/>
        <v>10</v>
      </c>
      <c r="N424" s="68">
        <f t="shared" si="202"/>
        <v>0</v>
      </c>
      <c r="O424" s="68">
        <f t="shared" si="202"/>
        <v>10</v>
      </c>
      <c r="P424" s="68">
        <f t="shared" si="202"/>
        <v>0</v>
      </c>
      <c r="Q424" s="68">
        <f t="shared" si="202"/>
        <v>10</v>
      </c>
      <c r="R424" s="68">
        <f t="shared" si="202"/>
        <v>0</v>
      </c>
    </row>
    <row r="425" spans="1:18" ht="45" customHeight="1">
      <c r="A425" s="70" t="s">
        <v>206</v>
      </c>
      <c r="B425" s="83">
        <v>546</v>
      </c>
      <c r="C425" s="74" t="s">
        <v>119</v>
      </c>
      <c r="D425" s="74" t="s">
        <v>156</v>
      </c>
      <c r="E425" s="83" t="s">
        <v>312</v>
      </c>
      <c r="F425" s="83"/>
      <c r="G425" s="68">
        <f>G426</f>
        <v>10</v>
      </c>
      <c r="H425" s="68">
        <f t="shared" si="202"/>
        <v>0</v>
      </c>
      <c r="I425" s="68">
        <f t="shared" si="202"/>
        <v>10</v>
      </c>
      <c r="J425" s="68">
        <f t="shared" si="202"/>
        <v>0</v>
      </c>
      <c r="K425" s="68">
        <f t="shared" si="202"/>
        <v>10</v>
      </c>
      <c r="L425" s="68">
        <f t="shared" si="202"/>
        <v>0</v>
      </c>
      <c r="M425" s="68">
        <f t="shared" si="202"/>
        <v>10</v>
      </c>
      <c r="N425" s="68">
        <f t="shared" si="202"/>
        <v>0</v>
      </c>
      <c r="O425" s="68">
        <f t="shared" si="202"/>
        <v>10</v>
      </c>
      <c r="P425" s="68">
        <f t="shared" si="202"/>
        <v>0</v>
      </c>
      <c r="Q425" s="68">
        <f t="shared" si="202"/>
        <v>10</v>
      </c>
      <c r="R425" s="68">
        <f t="shared" si="202"/>
        <v>0</v>
      </c>
    </row>
    <row r="426" spans="1:18" ht="37.5">
      <c r="A426" s="70" t="s">
        <v>92</v>
      </c>
      <c r="B426" s="83">
        <v>546</v>
      </c>
      <c r="C426" s="74" t="s">
        <v>119</v>
      </c>
      <c r="D426" s="74" t="s">
        <v>156</v>
      </c>
      <c r="E426" s="83" t="s">
        <v>312</v>
      </c>
      <c r="F426" s="83">
        <v>240</v>
      </c>
      <c r="G426" s="68">
        <f>H426+I426+J426</f>
        <v>10</v>
      </c>
      <c r="H426" s="68"/>
      <c r="I426" s="68">
        <v>10</v>
      </c>
      <c r="J426" s="68"/>
      <c r="K426" s="68">
        <f>L426+M426+N426</f>
        <v>10</v>
      </c>
      <c r="L426" s="68"/>
      <c r="M426" s="68">
        <v>10</v>
      </c>
      <c r="N426" s="68"/>
      <c r="O426" s="68">
        <f>P426+Q426+R426</f>
        <v>10</v>
      </c>
      <c r="P426" s="76"/>
      <c r="Q426" s="76">
        <v>10</v>
      </c>
      <c r="R426" s="76"/>
    </row>
    <row r="427" spans="1:18" ht="37.5">
      <c r="A427" s="70" t="s">
        <v>299</v>
      </c>
      <c r="B427" s="83">
        <v>546</v>
      </c>
      <c r="C427" s="74" t="s">
        <v>119</v>
      </c>
      <c r="D427" s="74" t="s">
        <v>156</v>
      </c>
      <c r="E427" s="83" t="s">
        <v>314</v>
      </c>
      <c r="F427" s="83"/>
      <c r="G427" s="68">
        <f>G428</f>
        <v>80</v>
      </c>
      <c r="H427" s="68">
        <f aca="true" t="shared" si="203" ref="H427:R428">H428</f>
        <v>0</v>
      </c>
      <c r="I427" s="68">
        <f t="shared" si="203"/>
        <v>80</v>
      </c>
      <c r="J427" s="68">
        <f t="shared" si="203"/>
        <v>0</v>
      </c>
      <c r="K427" s="68">
        <f t="shared" si="203"/>
        <v>80</v>
      </c>
      <c r="L427" s="68">
        <f t="shared" si="203"/>
        <v>0</v>
      </c>
      <c r="M427" s="68">
        <f t="shared" si="203"/>
        <v>80</v>
      </c>
      <c r="N427" s="68">
        <f t="shared" si="203"/>
        <v>0</v>
      </c>
      <c r="O427" s="68">
        <f t="shared" si="203"/>
        <v>80</v>
      </c>
      <c r="P427" s="68">
        <f t="shared" si="203"/>
        <v>0</v>
      </c>
      <c r="Q427" s="68">
        <f t="shared" si="203"/>
        <v>80</v>
      </c>
      <c r="R427" s="68">
        <f t="shared" si="203"/>
        <v>0</v>
      </c>
    </row>
    <row r="428" spans="1:18" ht="37.5">
      <c r="A428" s="70" t="s">
        <v>300</v>
      </c>
      <c r="B428" s="83">
        <v>546</v>
      </c>
      <c r="C428" s="74" t="s">
        <v>119</v>
      </c>
      <c r="D428" s="74" t="s">
        <v>156</v>
      </c>
      <c r="E428" s="83" t="s">
        <v>313</v>
      </c>
      <c r="F428" s="83"/>
      <c r="G428" s="68">
        <f>G429</f>
        <v>80</v>
      </c>
      <c r="H428" s="68">
        <f t="shared" si="203"/>
        <v>0</v>
      </c>
      <c r="I428" s="68">
        <f t="shared" si="203"/>
        <v>80</v>
      </c>
      <c r="J428" s="68">
        <f t="shared" si="203"/>
        <v>0</v>
      </c>
      <c r="K428" s="68">
        <f t="shared" si="203"/>
        <v>80</v>
      </c>
      <c r="L428" s="68">
        <f t="shared" si="203"/>
        <v>0</v>
      </c>
      <c r="M428" s="68">
        <f t="shared" si="203"/>
        <v>80</v>
      </c>
      <c r="N428" s="68">
        <f t="shared" si="203"/>
        <v>0</v>
      </c>
      <c r="O428" s="68">
        <f t="shared" si="203"/>
        <v>80</v>
      </c>
      <c r="P428" s="68">
        <f t="shared" si="203"/>
        <v>0</v>
      </c>
      <c r="Q428" s="68">
        <f t="shared" si="203"/>
        <v>80</v>
      </c>
      <c r="R428" s="68">
        <f t="shared" si="203"/>
        <v>0</v>
      </c>
    </row>
    <row r="429" spans="1:18" ht="45.75" customHeight="1">
      <c r="A429" s="70" t="s">
        <v>92</v>
      </c>
      <c r="B429" s="83">
        <v>546</v>
      </c>
      <c r="C429" s="74" t="s">
        <v>119</v>
      </c>
      <c r="D429" s="74" t="s">
        <v>156</v>
      </c>
      <c r="E429" s="83" t="s">
        <v>313</v>
      </c>
      <c r="F429" s="83">
        <v>240</v>
      </c>
      <c r="G429" s="68">
        <f>H429+I429+J429</f>
        <v>80</v>
      </c>
      <c r="H429" s="68"/>
      <c r="I429" s="68">
        <v>80</v>
      </c>
      <c r="J429" s="68"/>
      <c r="K429" s="68">
        <f>L429+M429+N429</f>
        <v>80</v>
      </c>
      <c r="L429" s="68"/>
      <c r="M429" s="68">
        <v>80</v>
      </c>
      <c r="N429" s="68"/>
      <c r="O429" s="68">
        <f>P429+Q429+R429</f>
        <v>80</v>
      </c>
      <c r="P429" s="76"/>
      <c r="Q429" s="76">
        <v>80</v>
      </c>
      <c r="R429" s="76"/>
    </row>
    <row r="430" spans="1:18" ht="45" customHeight="1">
      <c r="A430" s="70" t="s">
        <v>473</v>
      </c>
      <c r="B430" s="83">
        <v>546</v>
      </c>
      <c r="C430" s="74" t="s">
        <v>119</v>
      </c>
      <c r="D430" s="74" t="s">
        <v>156</v>
      </c>
      <c r="E430" s="83" t="s">
        <v>274</v>
      </c>
      <c r="F430" s="83"/>
      <c r="G430" s="68">
        <f>G431</f>
        <v>17594.899999999998</v>
      </c>
      <c r="H430" s="68">
        <f aca="true" t="shared" si="204" ref="H430:R430">H431</f>
        <v>0</v>
      </c>
      <c r="I430" s="68">
        <f t="shared" si="204"/>
        <v>15394.5</v>
      </c>
      <c r="J430" s="68">
        <f t="shared" si="204"/>
        <v>2200.3999999999996</v>
      </c>
      <c r="K430" s="68">
        <f t="shared" si="204"/>
        <v>18764.899999999998</v>
      </c>
      <c r="L430" s="68">
        <f t="shared" si="204"/>
        <v>0</v>
      </c>
      <c r="M430" s="68">
        <f t="shared" si="204"/>
        <v>16564.5</v>
      </c>
      <c r="N430" s="68">
        <f t="shared" si="204"/>
        <v>2200.3999999999996</v>
      </c>
      <c r="O430" s="68">
        <f t="shared" si="204"/>
        <v>18826.399999999998</v>
      </c>
      <c r="P430" s="68">
        <f t="shared" si="204"/>
        <v>0</v>
      </c>
      <c r="Q430" s="68">
        <f t="shared" si="204"/>
        <v>16626</v>
      </c>
      <c r="R430" s="68">
        <f t="shared" si="204"/>
        <v>2200.3999999999996</v>
      </c>
    </row>
    <row r="431" spans="1:18" ht="47.25" customHeight="1">
      <c r="A431" s="70" t="s">
        <v>562</v>
      </c>
      <c r="B431" s="83">
        <v>546</v>
      </c>
      <c r="C431" s="74" t="s">
        <v>119</v>
      </c>
      <c r="D431" s="74" t="s">
        <v>156</v>
      </c>
      <c r="E431" s="83" t="s">
        <v>275</v>
      </c>
      <c r="F431" s="83"/>
      <c r="G431" s="68">
        <f>G432+G436+G439</f>
        <v>17594.899999999998</v>
      </c>
      <c r="H431" s="68">
        <f aca="true" t="shared" si="205" ref="H431:R431">H432+H436+H439</f>
        <v>0</v>
      </c>
      <c r="I431" s="68">
        <f t="shared" si="205"/>
        <v>15394.5</v>
      </c>
      <c r="J431" s="68">
        <f t="shared" si="205"/>
        <v>2200.3999999999996</v>
      </c>
      <c r="K431" s="68">
        <f t="shared" si="205"/>
        <v>18764.899999999998</v>
      </c>
      <c r="L431" s="68">
        <f t="shared" si="205"/>
        <v>0</v>
      </c>
      <c r="M431" s="68">
        <f t="shared" si="205"/>
        <v>16564.5</v>
      </c>
      <c r="N431" s="68">
        <f t="shared" si="205"/>
        <v>2200.3999999999996</v>
      </c>
      <c r="O431" s="68">
        <f t="shared" si="205"/>
        <v>18826.399999999998</v>
      </c>
      <c r="P431" s="68">
        <f t="shared" si="205"/>
        <v>0</v>
      </c>
      <c r="Q431" s="68">
        <f t="shared" si="205"/>
        <v>16626</v>
      </c>
      <c r="R431" s="68">
        <f t="shared" si="205"/>
        <v>2200.3999999999996</v>
      </c>
    </row>
    <row r="432" spans="1:18" ht="25.5" customHeight="1">
      <c r="A432" s="122" t="s">
        <v>343</v>
      </c>
      <c r="B432" s="83">
        <v>546</v>
      </c>
      <c r="C432" s="74" t="s">
        <v>119</v>
      </c>
      <c r="D432" s="74" t="s">
        <v>156</v>
      </c>
      <c r="E432" s="83" t="s">
        <v>483</v>
      </c>
      <c r="F432" s="83"/>
      <c r="G432" s="68">
        <f>G433+G434+G435</f>
        <v>12762.4</v>
      </c>
      <c r="H432" s="68">
        <f aca="true" t="shared" si="206" ref="H432:R432">H433+H434+H435</f>
        <v>0</v>
      </c>
      <c r="I432" s="68">
        <f t="shared" si="206"/>
        <v>12762.4</v>
      </c>
      <c r="J432" s="68">
        <f t="shared" si="206"/>
        <v>0</v>
      </c>
      <c r="K432" s="68">
        <f t="shared" si="206"/>
        <v>13932.4</v>
      </c>
      <c r="L432" s="68">
        <f t="shared" si="206"/>
        <v>0</v>
      </c>
      <c r="M432" s="68">
        <f t="shared" si="206"/>
        <v>13932.4</v>
      </c>
      <c r="N432" s="68">
        <f t="shared" si="206"/>
        <v>0</v>
      </c>
      <c r="O432" s="68">
        <f t="shared" si="206"/>
        <v>13993.9</v>
      </c>
      <c r="P432" s="68">
        <f t="shared" si="206"/>
        <v>0</v>
      </c>
      <c r="Q432" s="68">
        <f t="shared" si="206"/>
        <v>13993.9</v>
      </c>
      <c r="R432" s="68">
        <f t="shared" si="206"/>
        <v>0</v>
      </c>
    </row>
    <row r="433" spans="1:18" ht="18.75">
      <c r="A433" s="70" t="s">
        <v>638</v>
      </c>
      <c r="B433" s="83">
        <v>546</v>
      </c>
      <c r="C433" s="74" t="s">
        <v>119</v>
      </c>
      <c r="D433" s="74" t="s">
        <v>156</v>
      </c>
      <c r="E433" s="83" t="s">
        <v>483</v>
      </c>
      <c r="F433" s="83">
        <v>110</v>
      </c>
      <c r="G433" s="68">
        <f>H433+I433+J433</f>
        <v>11910.4</v>
      </c>
      <c r="H433" s="68"/>
      <c r="I433" s="68">
        <v>11910.4</v>
      </c>
      <c r="J433" s="68"/>
      <c r="K433" s="68">
        <f>L433+M433+N433</f>
        <v>12580.4</v>
      </c>
      <c r="L433" s="68"/>
      <c r="M433" s="68">
        <v>12580.4</v>
      </c>
      <c r="N433" s="68"/>
      <c r="O433" s="68">
        <f>P433+Q433+R433</f>
        <v>12641.9</v>
      </c>
      <c r="P433" s="88"/>
      <c r="Q433" s="68">
        <v>12641.9</v>
      </c>
      <c r="R433" s="88"/>
    </row>
    <row r="434" spans="1:18" ht="37.5">
      <c r="A434" s="70" t="s">
        <v>92</v>
      </c>
      <c r="B434" s="83">
        <v>546</v>
      </c>
      <c r="C434" s="74" t="s">
        <v>119</v>
      </c>
      <c r="D434" s="74" t="s">
        <v>156</v>
      </c>
      <c r="E434" s="83" t="s">
        <v>483</v>
      </c>
      <c r="F434" s="83">
        <v>240</v>
      </c>
      <c r="G434" s="68">
        <f>H434+I434+J434</f>
        <v>851.9</v>
      </c>
      <c r="H434" s="68"/>
      <c r="I434" s="95">
        <v>851.9</v>
      </c>
      <c r="J434" s="68"/>
      <c r="K434" s="68">
        <f>L434+M434+N434</f>
        <v>1351.9</v>
      </c>
      <c r="L434" s="68"/>
      <c r="M434" s="95">
        <v>1351.9</v>
      </c>
      <c r="N434" s="68"/>
      <c r="O434" s="68">
        <f>P434+Q434+R434</f>
        <v>1351.9</v>
      </c>
      <c r="P434" s="88"/>
      <c r="Q434" s="95">
        <v>1351.9</v>
      </c>
      <c r="R434" s="88"/>
    </row>
    <row r="435" spans="1:18" ht="18.75">
      <c r="A435" s="70" t="s">
        <v>174</v>
      </c>
      <c r="B435" s="83">
        <v>546</v>
      </c>
      <c r="C435" s="74" t="s">
        <v>119</v>
      </c>
      <c r="D435" s="74" t="s">
        <v>156</v>
      </c>
      <c r="E435" s="83" t="s">
        <v>483</v>
      </c>
      <c r="F435" s="83">
        <v>850</v>
      </c>
      <c r="G435" s="68">
        <f>H435+I435+J435</f>
        <v>0.1</v>
      </c>
      <c r="H435" s="68"/>
      <c r="I435" s="68">
        <v>0.1</v>
      </c>
      <c r="J435" s="68"/>
      <c r="K435" s="68">
        <f>L435+M435+N435</f>
        <v>0.1</v>
      </c>
      <c r="L435" s="68"/>
      <c r="M435" s="68">
        <v>0.1</v>
      </c>
      <c r="N435" s="68"/>
      <c r="O435" s="68">
        <f>P435+Q435+R435</f>
        <v>0.1</v>
      </c>
      <c r="P435" s="88"/>
      <c r="Q435" s="68">
        <v>0.1</v>
      </c>
      <c r="R435" s="88"/>
    </row>
    <row r="436" spans="1:18" ht="40.5" customHeight="1">
      <c r="A436" s="70" t="s">
        <v>379</v>
      </c>
      <c r="B436" s="83">
        <v>546</v>
      </c>
      <c r="C436" s="74" t="s">
        <v>119</v>
      </c>
      <c r="D436" s="74" t="s">
        <v>156</v>
      </c>
      <c r="E436" s="83" t="s">
        <v>484</v>
      </c>
      <c r="F436" s="83"/>
      <c r="G436" s="68">
        <f>G437+G438</f>
        <v>2200.3999999999996</v>
      </c>
      <c r="H436" s="68">
        <f aca="true" t="shared" si="207" ref="H436:R436">H437+H438</f>
        <v>0</v>
      </c>
      <c r="I436" s="68">
        <f t="shared" si="207"/>
        <v>0</v>
      </c>
      <c r="J436" s="68">
        <f t="shared" si="207"/>
        <v>2200.3999999999996</v>
      </c>
      <c r="K436" s="68">
        <f t="shared" si="207"/>
        <v>2200.3999999999996</v>
      </c>
      <c r="L436" s="68">
        <f t="shared" si="207"/>
        <v>0</v>
      </c>
      <c r="M436" s="68">
        <f t="shared" si="207"/>
        <v>0</v>
      </c>
      <c r="N436" s="68">
        <f t="shared" si="207"/>
        <v>2200.3999999999996</v>
      </c>
      <c r="O436" s="68">
        <f t="shared" si="207"/>
        <v>2200.3999999999996</v>
      </c>
      <c r="P436" s="68">
        <f t="shared" si="207"/>
        <v>0</v>
      </c>
      <c r="Q436" s="68">
        <f t="shared" si="207"/>
        <v>0</v>
      </c>
      <c r="R436" s="68">
        <f t="shared" si="207"/>
        <v>2200.3999999999996</v>
      </c>
    </row>
    <row r="437" spans="1:18" ht="25.5" customHeight="1">
      <c r="A437" s="70" t="s">
        <v>638</v>
      </c>
      <c r="B437" s="83">
        <v>546</v>
      </c>
      <c r="C437" s="74" t="s">
        <v>119</v>
      </c>
      <c r="D437" s="74" t="s">
        <v>156</v>
      </c>
      <c r="E437" s="83" t="s">
        <v>484</v>
      </c>
      <c r="F437" s="83">
        <v>110</v>
      </c>
      <c r="G437" s="68">
        <f>H437+I437+J437</f>
        <v>2115.2</v>
      </c>
      <c r="H437" s="68"/>
      <c r="I437" s="68"/>
      <c r="J437" s="68">
        <v>2115.2</v>
      </c>
      <c r="K437" s="68">
        <f>L437+M437+N437</f>
        <v>2115.2</v>
      </c>
      <c r="L437" s="68"/>
      <c r="M437" s="68"/>
      <c r="N437" s="68">
        <v>2115.2</v>
      </c>
      <c r="O437" s="68">
        <f>P437+Q437+R437</f>
        <v>2115.2</v>
      </c>
      <c r="P437" s="68"/>
      <c r="Q437" s="68"/>
      <c r="R437" s="68">
        <v>2115.2</v>
      </c>
    </row>
    <row r="438" spans="1:18" ht="44.25" customHeight="1">
      <c r="A438" s="70" t="s">
        <v>92</v>
      </c>
      <c r="B438" s="83">
        <v>546</v>
      </c>
      <c r="C438" s="74" t="s">
        <v>119</v>
      </c>
      <c r="D438" s="74" t="s">
        <v>156</v>
      </c>
      <c r="E438" s="83" t="s">
        <v>484</v>
      </c>
      <c r="F438" s="83">
        <v>240</v>
      </c>
      <c r="G438" s="68">
        <f>H438+I438+J438</f>
        <v>85.2</v>
      </c>
      <c r="H438" s="68"/>
      <c r="I438" s="68"/>
      <c r="J438" s="68">
        <v>85.2</v>
      </c>
      <c r="K438" s="68">
        <f>L438+M438+N438</f>
        <v>85.2</v>
      </c>
      <c r="L438" s="68"/>
      <c r="M438" s="68"/>
      <c r="N438" s="68">
        <v>85.2</v>
      </c>
      <c r="O438" s="68">
        <f>P438+Q438+R438</f>
        <v>85.2</v>
      </c>
      <c r="P438" s="68"/>
      <c r="Q438" s="68"/>
      <c r="R438" s="68">
        <v>85.2</v>
      </c>
    </row>
    <row r="439" spans="1:18" ht="64.5" customHeight="1">
      <c r="A439" s="121" t="s">
        <v>446</v>
      </c>
      <c r="B439" s="83">
        <v>546</v>
      </c>
      <c r="C439" s="74" t="s">
        <v>119</v>
      </c>
      <c r="D439" s="74" t="s">
        <v>156</v>
      </c>
      <c r="E439" s="83" t="s">
        <v>585</v>
      </c>
      <c r="F439" s="83"/>
      <c r="G439" s="68">
        <f>G440</f>
        <v>2632.1</v>
      </c>
      <c r="H439" s="68">
        <f aca="true" t="shared" si="208" ref="H439:R439">H440</f>
        <v>0</v>
      </c>
      <c r="I439" s="68">
        <f t="shared" si="208"/>
        <v>2632.1</v>
      </c>
      <c r="J439" s="68">
        <f t="shared" si="208"/>
        <v>0</v>
      </c>
      <c r="K439" s="68">
        <f t="shared" si="208"/>
        <v>2632.1</v>
      </c>
      <c r="L439" s="68">
        <f t="shared" si="208"/>
        <v>0</v>
      </c>
      <c r="M439" s="68">
        <f t="shared" si="208"/>
        <v>2632.1</v>
      </c>
      <c r="N439" s="68">
        <f t="shared" si="208"/>
        <v>0</v>
      </c>
      <c r="O439" s="68">
        <f t="shared" si="208"/>
        <v>2632.1</v>
      </c>
      <c r="P439" s="68">
        <f t="shared" si="208"/>
        <v>0</v>
      </c>
      <c r="Q439" s="68">
        <f t="shared" si="208"/>
        <v>2632.1</v>
      </c>
      <c r="R439" s="68">
        <f t="shared" si="208"/>
        <v>0</v>
      </c>
    </row>
    <row r="440" spans="1:18" ht="25.5" customHeight="1">
      <c r="A440" s="70" t="s">
        <v>638</v>
      </c>
      <c r="B440" s="83">
        <v>546</v>
      </c>
      <c r="C440" s="74" t="s">
        <v>119</v>
      </c>
      <c r="D440" s="74" t="s">
        <v>156</v>
      </c>
      <c r="E440" s="83" t="s">
        <v>585</v>
      </c>
      <c r="F440" s="83">
        <v>110</v>
      </c>
      <c r="G440" s="68">
        <f>H440+I440+J440</f>
        <v>2632.1</v>
      </c>
      <c r="H440" s="68"/>
      <c r="I440" s="68">
        <v>2632.1</v>
      </c>
      <c r="J440" s="68"/>
      <c r="K440" s="68">
        <f>L440+M440+N440</f>
        <v>2632.1</v>
      </c>
      <c r="L440" s="68"/>
      <c r="M440" s="68">
        <v>2632.1</v>
      </c>
      <c r="N440" s="68"/>
      <c r="O440" s="68">
        <f>P440+Q440+R440</f>
        <v>2632.1</v>
      </c>
      <c r="P440" s="68"/>
      <c r="Q440" s="68">
        <v>2632.1</v>
      </c>
      <c r="R440" s="68"/>
    </row>
    <row r="441" spans="1:18" ht="44.25" customHeight="1">
      <c r="A441" s="123" t="s">
        <v>575</v>
      </c>
      <c r="B441" s="83">
        <v>546</v>
      </c>
      <c r="C441" s="74" t="s">
        <v>119</v>
      </c>
      <c r="D441" s="74" t="s">
        <v>156</v>
      </c>
      <c r="E441" s="148" t="s">
        <v>569</v>
      </c>
      <c r="F441" s="83"/>
      <c r="G441" s="68">
        <f>G442</f>
        <v>50</v>
      </c>
      <c r="H441" s="68">
        <f aca="true" t="shared" si="209" ref="H441:R443">H442</f>
        <v>0</v>
      </c>
      <c r="I441" s="68">
        <f t="shared" si="209"/>
        <v>50</v>
      </c>
      <c r="J441" s="68">
        <f t="shared" si="209"/>
        <v>0</v>
      </c>
      <c r="K441" s="68">
        <f t="shared" si="209"/>
        <v>50</v>
      </c>
      <c r="L441" s="68">
        <f t="shared" si="209"/>
        <v>0</v>
      </c>
      <c r="M441" s="68">
        <f t="shared" si="209"/>
        <v>50</v>
      </c>
      <c r="N441" s="68">
        <f t="shared" si="209"/>
        <v>0</v>
      </c>
      <c r="O441" s="68">
        <f t="shared" si="209"/>
        <v>50</v>
      </c>
      <c r="P441" s="68">
        <f t="shared" si="209"/>
        <v>0</v>
      </c>
      <c r="Q441" s="68">
        <f t="shared" si="209"/>
        <v>50</v>
      </c>
      <c r="R441" s="68">
        <f t="shared" si="209"/>
        <v>0</v>
      </c>
    </row>
    <row r="442" spans="1:18" ht="45.75" customHeight="1">
      <c r="A442" s="123" t="s">
        <v>576</v>
      </c>
      <c r="B442" s="83">
        <v>546</v>
      </c>
      <c r="C442" s="74" t="s">
        <v>119</v>
      </c>
      <c r="D442" s="74" t="s">
        <v>156</v>
      </c>
      <c r="E442" s="148" t="s">
        <v>570</v>
      </c>
      <c r="F442" s="83"/>
      <c r="G442" s="68">
        <f>G443</f>
        <v>50</v>
      </c>
      <c r="H442" s="68">
        <f t="shared" si="209"/>
        <v>0</v>
      </c>
      <c r="I442" s="68">
        <f t="shared" si="209"/>
        <v>50</v>
      </c>
      <c r="J442" s="68">
        <f t="shared" si="209"/>
        <v>0</v>
      </c>
      <c r="K442" s="68">
        <f t="shared" si="209"/>
        <v>50</v>
      </c>
      <c r="L442" s="68">
        <f t="shared" si="209"/>
        <v>0</v>
      </c>
      <c r="M442" s="68">
        <f t="shared" si="209"/>
        <v>50</v>
      </c>
      <c r="N442" s="68">
        <f t="shared" si="209"/>
        <v>0</v>
      </c>
      <c r="O442" s="68">
        <f t="shared" si="209"/>
        <v>50</v>
      </c>
      <c r="P442" s="68">
        <f t="shared" si="209"/>
        <v>0</v>
      </c>
      <c r="Q442" s="68">
        <f t="shared" si="209"/>
        <v>50</v>
      </c>
      <c r="R442" s="68">
        <f t="shared" si="209"/>
        <v>0</v>
      </c>
    </row>
    <row r="443" spans="1:18" ht="27.75" customHeight="1">
      <c r="A443" s="123" t="s">
        <v>628</v>
      </c>
      <c r="B443" s="83">
        <v>546</v>
      </c>
      <c r="C443" s="74" t="s">
        <v>119</v>
      </c>
      <c r="D443" s="74" t="s">
        <v>156</v>
      </c>
      <c r="E443" s="74" t="s">
        <v>627</v>
      </c>
      <c r="F443" s="83"/>
      <c r="G443" s="68">
        <f>G444</f>
        <v>50</v>
      </c>
      <c r="H443" s="68">
        <f t="shared" si="209"/>
        <v>0</v>
      </c>
      <c r="I443" s="68">
        <f t="shared" si="209"/>
        <v>50</v>
      </c>
      <c r="J443" s="68">
        <f t="shared" si="209"/>
        <v>0</v>
      </c>
      <c r="K443" s="68">
        <f t="shared" si="209"/>
        <v>50</v>
      </c>
      <c r="L443" s="68">
        <f t="shared" si="209"/>
        <v>0</v>
      </c>
      <c r="M443" s="68">
        <f t="shared" si="209"/>
        <v>50</v>
      </c>
      <c r="N443" s="68">
        <f t="shared" si="209"/>
        <v>0</v>
      </c>
      <c r="O443" s="68">
        <f t="shared" si="209"/>
        <v>50</v>
      </c>
      <c r="P443" s="68">
        <f t="shared" si="209"/>
        <v>0</v>
      </c>
      <c r="Q443" s="68">
        <f t="shared" si="209"/>
        <v>50</v>
      </c>
      <c r="R443" s="68">
        <f t="shared" si="209"/>
        <v>0</v>
      </c>
    </row>
    <row r="444" spans="1:18" ht="37.5">
      <c r="A444" s="70" t="s">
        <v>92</v>
      </c>
      <c r="B444" s="83">
        <v>546</v>
      </c>
      <c r="C444" s="74" t="s">
        <v>119</v>
      </c>
      <c r="D444" s="74" t="s">
        <v>156</v>
      </c>
      <c r="E444" s="74" t="s">
        <v>627</v>
      </c>
      <c r="F444" s="83">
        <v>240</v>
      </c>
      <c r="G444" s="68">
        <f>H444+I444+J444</f>
        <v>50</v>
      </c>
      <c r="H444" s="68"/>
      <c r="I444" s="68">
        <v>50</v>
      </c>
      <c r="J444" s="68"/>
      <c r="K444" s="68">
        <f>L444+M444+N444</f>
        <v>50</v>
      </c>
      <c r="L444" s="68"/>
      <c r="M444" s="68">
        <v>50</v>
      </c>
      <c r="N444" s="68"/>
      <c r="O444" s="68">
        <f>P444+Q444+R444</f>
        <v>50</v>
      </c>
      <c r="P444" s="68"/>
      <c r="Q444" s="68">
        <v>50</v>
      </c>
      <c r="R444" s="68"/>
    </row>
    <row r="445" spans="1:18" ht="27.75" customHeight="1">
      <c r="A445" s="70" t="s">
        <v>161</v>
      </c>
      <c r="B445" s="83">
        <v>546</v>
      </c>
      <c r="C445" s="74" t="s">
        <v>119</v>
      </c>
      <c r="D445" s="74" t="s">
        <v>156</v>
      </c>
      <c r="E445" s="99" t="s">
        <v>232</v>
      </c>
      <c r="F445" s="74"/>
      <c r="G445" s="68">
        <f>G446</f>
        <v>5088.6</v>
      </c>
      <c r="H445" s="68">
        <f aca="true" t="shared" si="210" ref="H445:R446">H446</f>
        <v>5088.6</v>
      </c>
      <c r="I445" s="68">
        <f t="shared" si="210"/>
        <v>0</v>
      </c>
      <c r="J445" s="68">
        <f t="shared" si="210"/>
        <v>0</v>
      </c>
      <c r="K445" s="68">
        <f t="shared" si="210"/>
        <v>5088.6</v>
      </c>
      <c r="L445" s="68">
        <f t="shared" si="210"/>
        <v>5088.6</v>
      </c>
      <c r="M445" s="68">
        <f t="shared" si="210"/>
        <v>0</v>
      </c>
      <c r="N445" s="68">
        <f t="shared" si="210"/>
        <v>0</v>
      </c>
      <c r="O445" s="68">
        <f t="shared" si="210"/>
        <v>5088.6</v>
      </c>
      <c r="P445" s="68">
        <f t="shared" si="210"/>
        <v>5088.6</v>
      </c>
      <c r="Q445" s="68">
        <f t="shared" si="210"/>
        <v>0</v>
      </c>
      <c r="R445" s="68">
        <f t="shared" si="210"/>
        <v>0</v>
      </c>
    </row>
    <row r="446" spans="1:18" ht="99" customHeight="1">
      <c r="A446" s="70" t="s">
        <v>96</v>
      </c>
      <c r="B446" s="83">
        <v>546</v>
      </c>
      <c r="C446" s="74" t="s">
        <v>119</v>
      </c>
      <c r="D446" s="74" t="s">
        <v>156</v>
      </c>
      <c r="E446" s="99" t="s">
        <v>245</v>
      </c>
      <c r="F446" s="74"/>
      <c r="G446" s="68">
        <f>G447</f>
        <v>5088.6</v>
      </c>
      <c r="H446" s="68">
        <f t="shared" si="210"/>
        <v>5088.6</v>
      </c>
      <c r="I446" s="68">
        <f t="shared" si="210"/>
        <v>0</v>
      </c>
      <c r="J446" s="68">
        <f t="shared" si="210"/>
        <v>0</v>
      </c>
      <c r="K446" s="68">
        <f t="shared" si="210"/>
        <v>5088.6</v>
      </c>
      <c r="L446" s="68">
        <f t="shared" si="210"/>
        <v>5088.6</v>
      </c>
      <c r="M446" s="68">
        <f t="shared" si="210"/>
        <v>0</v>
      </c>
      <c r="N446" s="68">
        <f t="shared" si="210"/>
        <v>0</v>
      </c>
      <c r="O446" s="68">
        <f t="shared" si="210"/>
        <v>5088.6</v>
      </c>
      <c r="P446" s="68">
        <f t="shared" si="210"/>
        <v>5088.6</v>
      </c>
      <c r="Q446" s="68">
        <f t="shared" si="210"/>
        <v>0</v>
      </c>
      <c r="R446" s="68">
        <f t="shared" si="210"/>
        <v>0</v>
      </c>
    </row>
    <row r="447" spans="1:18" ht="18.75">
      <c r="A447" s="70" t="s">
        <v>188</v>
      </c>
      <c r="B447" s="83">
        <v>546</v>
      </c>
      <c r="C447" s="74" t="s">
        <v>119</v>
      </c>
      <c r="D447" s="74" t="s">
        <v>156</v>
      </c>
      <c r="E447" s="99" t="s">
        <v>245</v>
      </c>
      <c r="F447" s="74" t="s">
        <v>187</v>
      </c>
      <c r="G447" s="68">
        <f>H447+I447+J447</f>
        <v>5088.6</v>
      </c>
      <c r="H447" s="68">
        <v>5088.6</v>
      </c>
      <c r="I447" s="68"/>
      <c r="J447" s="68"/>
      <c r="K447" s="68">
        <f>L447+M447+N447</f>
        <v>5088.6</v>
      </c>
      <c r="L447" s="68">
        <v>5088.6</v>
      </c>
      <c r="M447" s="68"/>
      <c r="N447" s="68"/>
      <c r="O447" s="68">
        <f>P447+Q447+R447</f>
        <v>5088.6</v>
      </c>
      <c r="P447" s="87">
        <v>5088.6</v>
      </c>
      <c r="Q447" s="88"/>
      <c r="R447" s="88"/>
    </row>
    <row r="448" spans="1:18" ht="37.5">
      <c r="A448" s="70" t="s">
        <v>202</v>
      </c>
      <c r="B448" s="83">
        <v>546</v>
      </c>
      <c r="C448" s="74" t="s">
        <v>119</v>
      </c>
      <c r="D448" s="74" t="s">
        <v>156</v>
      </c>
      <c r="E448" s="83" t="s">
        <v>246</v>
      </c>
      <c r="F448" s="74"/>
      <c r="G448" s="68">
        <f>G449</f>
        <v>196.5</v>
      </c>
      <c r="H448" s="68">
        <f aca="true" t="shared" si="211" ref="H448:R448">H449</f>
        <v>0</v>
      </c>
      <c r="I448" s="68">
        <f t="shared" si="211"/>
        <v>196.5</v>
      </c>
      <c r="J448" s="68">
        <f t="shared" si="211"/>
        <v>0</v>
      </c>
      <c r="K448" s="68">
        <f t="shared" si="211"/>
        <v>196.5</v>
      </c>
      <c r="L448" s="68">
        <f t="shared" si="211"/>
        <v>0</v>
      </c>
      <c r="M448" s="68">
        <f t="shared" si="211"/>
        <v>196.5</v>
      </c>
      <c r="N448" s="68">
        <f t="shared" si="211"/>
        <v>0</v>
      </c>
      <c r="O448" s="68">
        <f t="shared" si="211"/>
        <v>196.5</v>
      </c>
      <c r="P448" s="68">
        <f t="shared" si="211"/>
        <v>0</v>
      </c>
      <c r="Q448" s="68">
        <f t="shared" si="211"/>
        <v>196.5</v>
      </c>
      <c r="R448" s="68">
        <f t="shared" si="211"/>
        <v>0</v>
      </c>
    </row>
    <row r="449" spans="1:18" ht="18.75">
      <c r="A449" s="70" t="s">
        <v>147</v>
      </c>
      <c r="B449" s="83">
        <v>546</v>
      </c>
      <c r="C449" s="74" t="s">
        <v>119</v>
      </c>
      <c r="D449" s="74" t="s">
        <v>156</v>
      </c>
      <c r="E449" s="83" t="s">
        <v>273</v>
      </c>
      <c r="F449" s="74"/>
      <c r="G449" s="68">
        <f>G450+G451</f>
        <v>196.5</v>
      </c>
      <c r="H449" s="68">
        <f aca="true" t="shared" si="212" ref="H449:R449">H450+H451</f>
        <v>0</v>
      </c>
      <c r="I449" s="68">
        <f t="shared" si="212"/>
        <v>196.5</v>
      </c>
      <c r="J449" s="68">
        <f t="shared" si="212"/>
        <v>0</v>
      </c>
      <c r="K449" s="68">
        <f t="shared" si="212"/>
        <v>196.5</v>
      </c>
      <c r="L449" s="68">
        <f t="shared" si="212"/>
        <v>0</v>
      </c>
      <c r="M449" s="68">
        <f t="shared" si="212"/>
        <v>196.5</v>
      </c>
      <c r="N449" s="68">
        <f t="shared" si="212"/>
        <v>0</v>
      </c>
      <c r="O449" s="68">
        <f t="shared" si="212"/>
        <v>196.5</v>
      </c>
      <c r="P449" s="68">
        <f t="shared" si="212"/>
        <v>0</v>
      </c>
      <c r="Q449" s="68">
        <f t="shared" si="212"/>
        <v>196.5</v>
      </c>
      <c r="R449" s="68">
        <f t="shared" si="212"/>
        <v>0</v>
      </c>
    </row>
    <row r="450" spans="1:18" ht="37.5">
      <c r="A450" s="70" t="s">
        <v>92</v>
      </c>
      <c r="B450" s="83">
        <v>546</v>
      </c>
      <c r="C450" s="74" t="s">
        <v>119</v>
      </c>
      <c r="D450" s="74" t="s">
        <v>156</v>
      </c>
      <c r="E450" s="83" t="s">
        <v>273</v>
      </c>
      <c r="F450" s="74" t="s">
        <v>176</v>
      </c>
      <c r="G450" s="68">
        <f>H450+I450+J450</f>
        <v>105</v>
      </c>
      <c r="H450" s="68"/>
      <c r="I450" s="68">
        <v>105</v>
      </c>
      <c r="J450" s="68"/>
      <c r="K450" s="68">
        <f>L450+M450+N450</f>
        <v>105</v>
      </c>
      <c r="L450" s="68"/>
      <c r="M450" s="68">
        <v>105</v>
      </c>
      <c r="N450" s="68"/>
      <c r="O450" s="68">
        <f>P450+Q450+R450</f>
        <v>105</v>
      </c>
      <c r="P450" s="76"/>
      <c r="Q450" s="68">
        <v>105</v>
      </c>
      <c r="R450" s="76"/>
    </row>
    <row r="451" spans="1:18" ht="18.75">
      <c r="A451" s="70" t="s">
        <v>174</v>
      </c>
      <c r="B451" s="83">
        <v>546</v>
      </c>
      <c r="C451" s="74" t="s">
        <v>119</v>
      </c>
      <c r="D451" s="74" t="s">
        <v>156</v>
      </c>
      <c r="E451" s="83" t="s">
        <v>273</v>
      </c>
      <c r="F451" s="74" t="s">
        <v>175</v>
      </c>
      <c r="G451" s="68">
        <f>H451+I451+J451</f>
        <v>91.5</v>
      </c>
      <c r="H451" s="68"/>
      <c r="I451" s="68">
        <v>91.5</v>
      </c>
      <c r="J451" s="68"/>
      <c r="K451" s="68">
        <f>L451+M451+N451</f>
        <v>91.5</v>
      </c>
      <c r="L451" s="68"/>
      <c r="M451" s="68">
        <v>91.5</v>
      </c>
      <c r="N451" s="68"/>
      <c r="O451" s="68">
        <f>P451+Q451+R451</f>
        <v>91.5</v>
      </c>
      <c r="P451" s="76"/>
      <c r="Q451" s="68">
        <v>91.5</v>
      </c>
      <c r="R451" s="76"/>
    </row>
    <row r="452" spans="1:18" ht="37.5">
      <c r="A452" s="70" t="s">
        <v>203</v>
      </c>
      <c r="B452" s="83">
        <v>546</v>
      </c>
      <c r="C452" s="74" t="s">
        <v>122</v>
      </c>
      <c r="D452" s="74" t="s">
        <v>395</v>
      </c>
      <c r="E452" s="83"/>
      <c r="F452" s="74"/>
      <c r="G452" s="68">
        <f>G462+G471+G453</f>
        <v>625.8000000000001</v>
      </c>
      <c r="H452" s="68">
        <f aca="true" t="shared" si="213" ref="H452:R452">H462+H471+H453</f>
        <v>242.1</v>
      </c>
      <c r="I452" s="68">
        <f t="shared" si="213"/>
        <v>329</v>
      </c>
      <c r="J452" s="68">
        <f t="shared" si="213"/>
        <v>54.7</v>
      </c>
      <c r="K452" s="68">
        <f t="shared" si="213"/>
        <v>639.9</v>
      </c>
      <c r="L452" s="68">
        <f t="shared" si="213"/>
        <v>255.5</v>
      </c>
      <c r="M452" s="68">
        <f t="shared" si="213"/>
        <v>329.7</v>
      </c>
      <c r="N452" s="68">
        <f t="shared" si="213"/>
        <v>54.7</v>
      </c>
      <c r="O452" s="68">
        <f t="shared" si="213"/>
        <v>639.9</v>
      </c>
      <c r="P452" s="68">
        <f t="shared" si="213"/>
        <v>255.5</v>
      </c>
      <c r="Q452" s="68">
        <f t="shared" si="213"/>
        <v>329.7</v>
      </c>
      <c r="R452" s="68">
        <f t="shared" si="213"/>
        <v>54.7</v>
      </c>
    </row>
    <row r="453" spans="1:18" ht="18.75">
      <c r="A453" s="70" t="s">
        <v>617</v>
      </c>
      <c r="B453" s="83">
        <v>546</v>
      </c>
      <c r="C453" s="74" t="s">
        <v>122</v>
      </c>
      <c r="D453" s="74" t="s">
        <v>124</v>
      </c>
      <c r="E453" s="74"/>
      <c r="F453" s="68"/>
      <c r="G453" s="68">
        <f>G457+G454</f>
        <v>147.4</v>
      </c>
      <c r="H453" s="68">
        <f aca="true" t="shared" si="214" ref="H453:R453">H457+H454</f>
        <v>0</v>
      </c>
      <c r="I453" s="68">
        <f t="shared" si="214"/>
        <v>120</v>
      </c>
      <c r="J453" s="68">
        <f t="shared" si="214"/>
        <v>27.4</v>
      </c>
      <c r="K453" s="68">
        <f t="shared" si="214"/>
        <v>147.4</v>
      </c>
      <c r="L453" s="68">
        <f t="shared" si="214"/>
        <v>0</v>
      </c>
      <c r="M453" s="68">
        <f t="shared" si="214"/>
        <v>120</v>
      </c>
      <c r="N453" s="68">
        <f t="shared" si="214"/>
        <v>27.4</v>
      </c>
      <c r="O453" s="68">
        <f t="shared" si="214"/>
        <v>147.4</v>
      </c>
      <c r="P453" s="68">
        <f t="shared" si="214"/>
        <v>0</v>
      </c>
      <c r="Q453" s="68">
        <f t="shared" si="214"/>
        <v>120</v>
      </c>
      <c r="R453" s="68">
        <f t="shared" si="214"/>
        <v>27.4</v>
      </c>
    </row>
    <row r="454" spans="1:18" ht="43.5" customHeight="1">
      <c r="A454" s="70" t="s">
        <v>219</v>
      </c>
      <c r="B454" s="83">
        <v>546</v>
      </c>
      <c r="C454" s="74" t="s">
        <v>619</v>
      </c>
      <c r="D454" s="74" t="s">
        <v>124</v>
      </c>
      <c r="E454" s="83" t="s">
        <v>247</v>
      </c>
      <c r="F454" s="75"/>
      <c r="G454" s="68">
        <f>G455</f>
        <v>120</v>
      </c>
      <c r="H454" s="68">
        <f aca="true" t="shared" si="215" ref="H454:R455">H455</f>
        <v>0</v>
      </c>
      <c r="I454" s="68">
        <f t="shared" si="215"/>
        <v>120</v>
      </c>
      <c r="J454" s="68">
        <f t="shared" si="215"/>
        <v>0</v>
      </c>
      <c r="K454" s="68">
        <f t="shared" si="215"/>
        <v>120</v>
      </c>
      <c r="L454" s="68">
        <f t="shared" si="215"/>
        <v>0</v>
      </c>
      <c r="M454" s="68">
        <f t="shared" si="215"/>
        <v>120</v>
      </c>
      <c r="N454" s="68">
        <f t="shared" si="215"/>
        <v>0</v>
      </c>
      <c r="O454" s="68">
        <f t="shared" si="215"/>
        <v>120</v>
      </c>
      <c r="P454" s="68">
        <f t="shared" si="215"/>
        <v>0</v>
      </c>
      <c r="Q454" s="68">
        <f t="shared" si="215"/>
        <v>120</v>
      </c>
      <c r="R454" s="68">
        <f t="shared" si="215"/>
        <v>0</v>
      </c>
    </row>
    <row r="455" spans="1:18" ht="86.25" customHeight="1">
      <c r="A455" s="70" t="s">
        <v>618</v>
      </c>
      <c r="B455" s="83">
        <v>546</v>
      </c>
      <c r="C455" s="74" t="s">
        <v>122</v>
      </c>
      <c r="D455" s="74" t="s">
        <v>124</v>
      </c>
      <c r="E455" s="83" t="s">
        <v>88</v>
      </c>
      <c r="F455" s="75"/>
      <c r="G455" s="68">
        <f>G456</f>
        <v>120</v>
      </c>
      <c r="H455" s="68">
        <f t="shared" si="215"/>
        <v>0</v>
      </c>
      <c r="I455" s="68">
        <f t="shared" si="215"/>
        <v>120</v>
      </c>
      <c r="J455" s="68">
        <f t="shared" si="215"/>
        <v>0</v>
      </c>
      <c r="K455" s="68">
        <f t="shared" si="215"/>
        <v>120</v>
      </c>
      <c r="L455" s="68">
        <f t="shared" si="215"/>
        <v>0</v>
      </c>
      <c r="M455" s="68">
        <f t="shared" si="215"/>
        <v>120</v>
      </c>
      <c r="N455" s="68">
        <f t="shared" si="215"/>
        <v>0</v>
      </c>
      <c r="O455" s="68">
        <f t="shared" si="215"/>
        <v>120</v>
      </c>
      <c r="P455" s="68">
        <f t="shared" si="215"/>
        <v>0</v>
      </c>
      <c r="Q455" s="68">
        <f t="shared" si="215"/>
        <v>120</v>
      </c>
      <c r="R455" s="68">
        <f t="shared" si="215"/>
        <v>0</v>
      </c>
    </row>
    <row r="456" spans="1:18" ht="37.5">
      <c r="A456" s="70" t="s">
        <v>92</v>
      </c>
      <c r="B456" s="83">
        <v>546</v>
      </c>
      <c r="C456" s="74" t="s">
        <v>122</v>
      </c>
      <c r="D456" s="74" t="s">
        <v>124</v>
      </c>
      <c r="E456" s="83" t="s">
        <v>88</v>
      </c>
      <c r="F456" s="74" t="s">
        <v>176</v>
      </c>
      <c r="G456" s="68">
        <f>H456+I456+J456</f>
        <v>120</v>
      </c>
      <c r="H456" s="68"/>
      <c r="I456" s="68">
        <v>120</v>
      </c>
      <c r="J456" s="68"/>
      <c r="K456" s="68">
        <f>L456+M456+N456</f>
        <v>120</v>
      </c>
      <c r="L456" s="68"/>
      <c r="M456" s="68">
        <v>120</v>
      </c>
      <c r="N456" s="68"/>
      <c r="O456" s="68">
        <f>P456+Q456+R456</f>
        <v>120</v>
      </c>
      <c r="P456" s="76"/>
      <c r="Q456" s="96">
        <v>120</v>
      </c>
      <c r="R456" s="76"/>
    </row>
    <row r="457" spans="1:18" ht="18.75">
      <c r="A457" s="70" t="s">
        <v>336</v>
      </c>
      <c r="B457" s="83">
        <v>546</v>
      </c>
      <c r="C457" s="74" t="s">
        <v>122</v>
      </c>
      <c r="D457" s="74" t="s">
        <v>124</v>
      </c>
      <c r="E457" s="83" t="s">
        <v>233</v>
      </c>
      <c r="F457" s="75"/>
      <c r="G457" s="68">
        <f>G458</f>
        <v>27.4</v>
      </c>
      <c r="H457" s="68">
        <f aca="true" t="shared" si="216" ref="H457:R458">H458</f>
        <v>0</v>
      </c>
      <c r="I457" s="68">
        <f t="shared" si="216"/>
        <v>0</v>
      </c>
      <c r="J457" s="68">
        <f t="shared" si="216"/>
        <v>27.4</v>
      </c>
      <c r="K457" s="68">
        <f t="shared" si="216"/>
        <v>27.4</v>
      </c>
      <c r="L457" s="68">
        <f t="shared" si="216"/>
        <v>0</v>
      </c>
      <c r="M457" s="68">
        <f t="shared" si="216"/>
        <v>0</v>
      </c>
      <c r="N457" s="68">
        <f t="shared" si="216"/>
        <v>27.4</v>
      </c>
      <c r="O457" s="68">
        <f t="shared" si="216"/>
        <v>27.4</v>
      </c>
      <c r="P457" s="68">
        <f t="shared" si="216"/>
        <v>0</v>
      </c>
      <c r="Q457" s="68">
        <f t="shared" si="216"/>
        <v>0</v>
      </c>
      <c r="R457" s="68">
        <f t="shared" si="216"/>
        <v>27.4</v>
      </c>
    </row>
    <row r="458" spans="1:18" ht="42" customHeight="1">
      <c r="A458" s="70" t="s">
        <v>228</v>
      </c>
      <c r="B458" s="83">
        <v>546</v>
      </c>
      <c r="C458" s="74" t="s">
        <v>122</v>
      </c>
      <c r="D458" s="74" t="s">
        <v>124</v>
      </c>
      <c r="E458" s="83" t="s">
        <v>234</v>
      </c>
      <c r="F458" s="75"/>
      <c r="G458" s="68">
        <f>G459</f>
        <v>27.4</v>
      </c>
      <c r="H458" s="68">
        <f t="shared" si="216"/>
        <v>0</v>
      </c>
      <c r="I458" s="68">
        <f t="shared" si="216"/>
        <v>0</v>
      </c>
      <c r="J458" s="68">
        <f t="shared" si="216"/>
        <v>27.4</v>
      </c>
      <c r="K458" s="68">
        <f t="shared" si="216"/>
        <v>27.4</v>
      </c>
      <c r="L458" s="68">
        <f t="shared" si="216"/>
        <v>0</v>
      </c>
      <c r="M458" s="68">
        <f t="shared" si="216"/>
        <v>0</v>
      </c>
      <c r="N458" s="68">
        <f t="shared" si="216"/>
        <v>27.4</v>
      </c>
      <c r="O458" s="68">
        <f t="shared" si="216"/>
        <v>27.4</v>
      </c>
      <c r="P458" s="68">
        <f t="shared" si="216"/>
        <v>0</v>
      </c>
      <c r="Q458" s="68">
        <f t="shared" si="216"/>
        <v>0</v>
      </c>
      <c r="R458" s="68">
        <f t="shared" si="216"/>
        <v>27.4</v>
      </c>
    </row>
    <row r="459" spans="1:18" ht="141.75" customHeight="1">
      <c r="A459" s="70" t="s">
        <v>623</v>
      </c>
      <c r="B459" s="83">
        <v>546</v>
      </c>
      <c r="C459" s="74" t="s">
        <v>122</v>
      </c>
      <c r="D459" s="74" t="s">
        <v>124</v>
      </c>
      <c r="E459" s="83" t="s">
        <v>248</v>
      </c>
      <c r="F459" s="75"/>
      <c r="G459" s="68">
        <f>G460+G461</f>
        <v>27.4</v>
      </c>
      <c r="H459" s="68">
        <f aca="true" t="shared" si="217" ref="H459:R459">H460+H461</f>
        <v>0</v>
      </c>
      <c r="I459" s="68">
        <f t="shared" si="217"/>
        <v>0</v>
      </c>
      <c r="J459" s="68">
        <f t="shared" si="217"/>
        <v>27.4</v>
      </c>
      <c r="K459" s="68">
        <f t="shared" si="217"/>
        <v>27.4</v>
      </c>
      <c r="L459" s="68">
        <f t="shared" si="217"/>
        <v>0</v>
      </c>
      <c r="M459" s="68">
        <f t="shared" si="217"/>
        <v>0</v>
      </c>
      <c r="N459" s="68">
        <f t="shared" si="217"/>
        <v>27.4</v>
      </c>
      <c r="O459" s="68">
        <f t="shared" si="217"/>
        <v>27.4</v>
      </c>
      <c r="P459" s="68">
        <f t="shared" si="217"/>
        <v>0</v>
      </c>
      <c r="Q459" s="68">
        <f t="shared" si="217"/>
        <v>0</v>
      </c>
      <c r="R459" s="68">
        <f t="shared" si="217"/>
        <v>27.4</v>
      </c>
    </row>
    <row r="460" spans="1:18" ht="33" customHeight="1">
      <c r="A460" s="70" t="s">
        <v>172</v>
      </c>
      <c r="B460" s="83">
        <v>546</v>
      </c>
      <c r="C460" s="74" t="s">
        <v>122</v>
      </c>
      <c r="D460" s="74" t="s">
        <v>124</v>
      </c>
      <c r="E460" s="83" t="s">
        <v>248</v>
      </c>
      <c r="F460" s="74" t="s">
        <v>173</v>
      </c>
      <c r="G460" s="68">
        <f>H460+I460+J460</f>
        <v>19.2</v>
      </c>
      <c r="H460" s="71"/>
      <c r="I460" s="71"/>
      <c r="J460" s="68">
        <v>19.2</v>
      </c>
      <c r="K460" s="68">
        <f>L460+M460+N460</f>
        <v>19.2</v>
      </c>
      <c r="L460" s="71"/>
      <c r="M460" s="68"/>
      <c r="N460" s="68">
        <v>19.2</v>
      </c>
      <c r="O460" s="68">
        <f>P460+Q460+R460</f>
        <v>19.2</v>
      </c>
      <c r="P460" s="68"/>
      <c r="Q460" s="68"/>
      <c r="R460" s="68">
        <v>19.2</v>
      </c>
    </row>
    <row r="461" spans="1:18" ht="43.5" customHeight="1">
      <c r="A461" s="70" t="s">
        <v>92</v>
      </c>
      <c r="B461" s="83">
        <v>546</v>
      </c>
      <c r="C461" s="74" t="s">
        <v>122</v>
      </c>
      <c r="D461" s="74" t="s">
        <v>124</v>
      </c>
      <c r="E461" s="83" t="s">
        <v>248</v>
      </c>
      <c r="F461" s="74" t="s">
        <v>176</v>
      </c>
      <c r="G461" s="68">
        <f>H461+I461+J461</f>
        <v>8.2</v>
      </c>
      <c r="H461" s="71"/>
      <c r="I461" s="71"/>
      <c r="J461" s="68">
        <v>8.2</v>
      </c>
      <c r="K461" s="68">
        <f>L461+M461+N461</f>
        <v>8.2</v>
      </c>
      <c r="L461" s="71"/>
      <c r="M461" s="68"/>
      <c r="N461" s="68">
        <v>8.2</v>
      </c>
      <c r="O461" s="68">
        <f>P461+Q461+R461</f>
        <v>8.2</v>
      </c>
      <c r="P461" s="68"/>
      <c r="Q461" s="68"/>
      <c r="R461" s="68">
        <v>8.2</v>
      </c>
    </row>
    <row r="462" spans="1:18" ht="45.75" customHeight="1">
      <c r="A462" s="70" t="s">
        <v>611</v>
      </c>
      <c r="B462" s="83">
        <v>546</v>
      </c>
      <c r="C462" s="74" t="s">
        <v>122</v>
      </c>
      <c r="D462" s="74" t="s">
        <v>125</v>
      </c>
      <c r="E462" s="83"/>
      <c r="F462" s="74"/>
      <c r="G462" s="68">
        <f>G463+G466</f>
        <v>167.3</v>
      </c>
      <c r="H462" s="68">
        <f aca="true" t="shared" si="218" ref="H462:R462">H463+H466</f>
        <v>0</v>
      </c>
      <c r="I462" s="68">
        <f t="shared" si="218"/>
        <v>140</v>
      </c>
      <c r="J462" s="68">
        <f t="shared" si="218"/>
        <v>27.3</v>
      </c>
      <c r="K462" s="68">
        <f t="shared" si="218"/>
        <v>167.3</v>
      </c>
      <c r="L462" s="68">
        <f t="shared" si="218"/>
        <v>0</v>
      </c>
      <c r="M462" s="68">
        <f t="shared" si="218"/>
        <v>140</v>
      </c>
      <c r="N462" s="68">
        <f t="shared" si="218"/>
        <v>27.3</v>
      </c>
      <c r="O462" s="68">
        <f t="shared" si="218"/>
        <v>167.3</v>
      </c>
      <c r="P462" s="68">
        <f t="shared" si="218"/>
        <v>0</v>
      </c>
      <c r="Q462" s="68">
        <f t="shared" si="218"/>
        <v>140</v>
      </c>
      <c r="R462" s="68">
        <f t="shared" si="218"/>
        <v>27.3</v>
      </c>
    </row>
    <row r="463" spans="1:18" ht="46.5" customHeight="1">
      <c r="A463" s="70" t="s">
        <v>219</v>
      </c>
      <c r="B463" s="83">
        <v>546</v>
      </c>
      <c r="C463" s="74" t="s">
        <v>122</v>
      </c>
      <c r="D463" s="74" t="s">
        <v>125</v>
      </c>
      <c r="E463" s="83" t="s">
        <v>247</v>
      </c>
      <c r="F463" s="74"/>
      <c r="G463" s="68">
        <f>G464</f>
        <v>140</v>
      </c>
      <c r="H463" s="68">
        <f aca="true" t="shared" si="219" ref="H463:R464">H464</f>
        <v>0</v>
      </c>
      <c r="I463" s="68">
        <f t="shared" si="219"/>
        <v>140</v>
      </c>
      <c r="J463" s="68">
        <f t="shared" si="219"/>
        <v>0</v>
      </c>
      <c r="K463" s="68">
        <f t="shared" si="219"/>
        <v>140</v>
      </c>
      <c r="L463" s="68">
        <f t="shared" si="219"/>
        <v>0</v>
      </c>
      <c r="M463" s="68">
        <f t="shared" si="219"/>
        <v>140</v>
      </c>
      <c r="N463" s="68">
        <f t="shared" si="219"/>
        <v>0</v>
      </c>
      <c r="O463" s="68">
        <f t="shared" si="219"/>
        <v>140</v>
      </c>
      <c r="P463" s="68">
        <f t="shared" si="219"/>
        <v>0</v>
      </c>
      <c r="Q463" s="68">
        <f t="shared" si="219"/>
        <v>140</v>
      </c>
      <c r="R463" s="68">
        <f t="shared" si="219"/>
        <v>0</v>
      </c>
    </row>
    <row r="464" spans="1:18" ht="82.5" customHeight="1">
      <c r="A464" s="70" t="s">
        <v>595</v>
      </c>
      <c r="B464" s="83">
        <v>546</v>
      </c>
      <c r="C464" s="74" t="s">
        <v>122</v>
      </c>
      <c r="D464" s="74" t="s">
        <v>125</v>
      </c>
      <c r="E464" s="83" t="s">
        <v>88</v>
      </c>
      <c r="F464" s="74"/>
      <c r="G464" s="68">
        <f>G465</f>
        <v>140</v>
      </c>
      <c r="H464" s="68">
        <f t="shared" si="219"/>
        <v>0</v>
      </c>
      <c r="I464" s="68">
        <f t="shared" si="219"/>
        <v>140</v>
      </c>
      <c r="J464" s="68">
        <f t="shared" si="219"/>
        <v>0</v>
      </c>
      <c r="K464" s="68">
        <f t="shared" si="219"/>
        <v>140</v>
      </c>
      <c r="L464" s="68">
        <f t="shared" si="219"/>
        <v>0</v>
      </c>
      <c r="M464" s="68">
        <f t="shared" si="219"/>
        <v>140</v>
      </c>
      <c r="N464" s="68">
        <f t="shared" si="219"/>
        <v>0</v>
      </c>
      <c r="O464" s="68">
        <f t="shared" si="219"/>
        <v>140</v>
      </c>
      <c r="P464" s="68">
        <f t="shared" si="219"/>
        <v>0</v>
      </c>
      <c r="Q464" s="68">
        <f t="shared" si="219"/>
        <v>140</v>
      </c>
      <c r="R464" s="68">
        <f t="shared" si="219"/>
        <v>0</v>
      </c>
    </row>
    <row r="465" spans="1:18" ht="37.5">
      <c r="A465" s="70" t="s">
        <v>92</v>
      </c>
      <c r="B465" s="83">
        <v>546</v>
      </c>
      <c r="C465" s="74" t="s">
        <v>122</v>
      </c>
      <c r="D465" s="74" t="s">
        <v>125</v>
      </c>
      <c r="E465" s="83" t="s">
        <v>88</v>
      </c>
      <c r="F465" s="74" t="s">
        <v>176</v>
      </c>
      <c r="G465" s="68">
        <f>H465+I465+J465</f>
        <v>140</v>
      </c>
      <c r="H465" s="68"/>
      <c r="I465" s="68">
        <v>140</v>
      </c>
      <c r="J465" s="68"/>
      <c r="K465" s="68">
        <f>L465+M465+N465</f>
        <v>140</v>
      </c>
      <c r="L465" s="68"/>
      <c r="M465" s="68">
        <v>140</v>
      </c>
      <c r="N465" s="68"/>
      <c r="O465" s="68">
        <f>P465+Q465+R465</f>
        <v>140</v>
      </c>
      <c r="P465" s="76"/>
      <c r="Q465" s="96">
        <v>140</v>
      </c>
      <c r="R465" s="76"/>
    </row>
    <row r="466" spans="1:18" ht="27" customHeight="1">
      <c r="A466" s="70" t="s">
        <v>336</v>
      </c>
      <c r="B466" s="83">
        <v>546</v>
      </c>
      <c r="C466" s="74" t="s">
        <v>122</v>
      </c>
      <c r="D466" s="74" t="s">
        <v>125</v>
      </c>
      <c r="E466" s="83" t="s">
        <v>233</v>
      </c>
      <c r="F466" s="74"/>
      <c r="G466" s="68">
        <f>G467</f>
        <v>27.3</v>
      </c>
      <c r="H466" s="68">
        <f aca="true" t="shared" si="220" ref="H466:R467">H467</f>
        <v>0</v>
      </c>
      <c r="I466" s="68">
        <f t="shared" si="220"/>
        <v>0</v>
      </c>
      <c r="J466" s="68">
        <f t="shared" si="220"/>
        <v>27.3</v>
      </c>
      <c r="K466" s="68">
        <f t="shared" si="220"/>
        <v>27.3</v>
      </c>
      <c r="L466" s="68">
        <f t="shared" si="220"/>
        <v>0</v>
      </c>
      <c r="M466" s="68">
        <f t="shared" si="220"/>
        <v>0</v>
      </c>
      <c r="N466" s="68">
        <f t="shared" si="220"/>
        <v>27.3</v>
      </c>
      <c r="O466" s="68">
        <f t="shared" si="220"/>
        <v>27.3</v>
      </c>
      <c r="P466" s="68">
        <f t="shared" si="220"/>
        <v>0</v>
      </c>
      <c r="Q466" s="68">
        <f t="shared" si="220"/>
        <v>0</v>
      </c>
      <c r="R466" s="68">
        <f t="shared" si="220"/>
        <v>27.3</v>
      </c>
    </row>
    <row r="467" spans="1:18" ht="43.5" customHeight="1">
      <c r="A467" s="70" t="s">
        <v>228</v>
      </c>
      <c r="B467" s="83">
        <v>546</v>
      </c>
      <c r="C467" s="74" t="s">
        <v>122</v>
      </c>
      <c r="D467" s="74" t="s">
        <v>125</v>
      </c>
      <c r="E467" s="83" t="s">
        <v>234</v>
      </c>
      <c r="F467" s="74"/>
      <c r="G467" s="68">
        <f>G468</f>
        <v>27.3</v>
      </c>
      <c r="H467" s="68">
        <f t="shared" si="220"/>
        <v>0</v>
      </c>
      <c r="I467" s="68">
        <f t="shared" si="220"/>
        <v>0</v>
      </c>
      <c r="J467" s="68">
        <f t="shared" si="220"/>
        <v>27.3</v>
      </c>
      <c r="K467" s="68">
        <f t="shared" si="220"/>
        <v>27.3</v>
      </c>
      <c r="L467" s="68">
        <f t="shared" si="220"/>
        <v>0</v>
      </c>
      <c r="M467" s="68">
        <f t="shared" si="220"/>
        <v>0</v>
      </c>
      <c r="N467" s="68">
        <f t="shared" si="220"/>
        <v>27.3</v>
      </c>
      <c r="O467" s="68">
        <f t="shared" si="220"/>
        <v>27.3</v>
      </c>
      <c r="P467" s="68">
        <f t="shared" si="220"/>
        <v>0</v>
      </c>
      <c r="Q467" s="68">
        <f t="shared" si="220"/>
        <v>0</v>
      </c>
      <c r="R467" s="68">
        <f t="shared" si="220"/>
        <v>27.3</v>
      </c>
    </row>
    <row r="468" spans="1:18" ht="139.5" customHeight="1">
      <c r="A468" s="70" t="s">
        <v>623</v>
      </c>
      <c r="B468" s="83">
        <v>546</v>
      </c>
      <c r="C468" s="74" t="s">
        <v>122</v>
      </c>
      <c r="D468" s="74" t="s">
        <v>125</v>
      </c>
      <c r="E468" s="83" t="s">
        <v>248</v>
      </c>
      <c r="F468" s="74"/>
      <c r="G468" s="68">
        <f>G469+G470</f>
        <v>27.3</v>
      </c>
      <c r="H468" s="68">
        <f aca="true" t="shared" si="221" ref="H468:R468">H469+H470</f>
        <v>0</v>
      </c>
      <c r="I468" s="68">
        <f t="shared" si="221"/>
        <v>0</v>
      </c>
      <c r="J468" s="68">
        <f t="shared" si="221"/>
        <v>27.3</v>
      </c>
      <c r="K468" s="68">
        <f t="shared" si="221"/>
        <v>27.3</v>
      </c>
      <c r="L468" s="68">
        <f t="shared" si="221"/>
        <v>0</v>
      </c>
      <c r="M468" s="68">
        <f t="shared" si="221"/>
        <v>0</v>
      </c>
      <c r="N468" s="68">
        <f t="shared" si="221"/>
        <v>27.3</v>
      </c>
      <c r="O468" s="68">
        <f t="shared" si="221"/>
        <v>27.3</v>
      </c>
      <c r="P468" s="68">
        <f t="shared" si="221"/>
        <v>0</v>
      </c>
      <c r="Q468" s="68">
        <f t="shared" si="221"/>
        <v>0</v>
      </c>
      <c r="R468" s="68">
        <f t="shared" si="221"/>
        <v>27.3</v>
      </c>
    </row>
    <row r="469" spans="1:18" ht="29.25" customHeight="1">
      <c r="A469" s="70" t="s">
        <v>172</v>
      </c>
      <c r="B469" s="83">
        <v>546</v>
      </c>
      <c r="C469" s="74" t="s">
        <v>122</v>
      </c>
      <c r="D469" s="74" t="s">
        <v>125</v>
      </c>
      <c r="E469" s="83" t="s">
        <v>248</v>
      </c>
      <c r="F469" s="74" t="s">
        <v>173</v>
      </c>
      <c r="G469" s="68">
        <f>H469+J469+I469</f>
        <v>19.1</v>
      </c>
      <c r="H469" s="68"/>
      <c r="I469" s="68"/>
      <c r="J469" s="68">
        <v>19.1</v>
      </c>
      <c r="K469" s="68">
        <f>L469+N469+M469</f>
        <v>19.1</v>
      </c>
      <c r="L469" s="68"/>
      <c r="M469" s="68"/>
      <c r="N469" s="68">
        <v>19.1</v>
      </c>
      <c r="O469" s="68">
        <f>P469+R469+Q469</f>
        <v>19.1</v>
      </c>
      <c r="P469" s="76"/>
      <c r="Q469" s="76"/>
      <c r="R469" s="76">
        <v>19.1</v>
      </c>
    </row>
    <row r="470" spans="1:18" ht="37.5">
      <c r="A470" s="70" t="s">
        <v>92</v>
      </c>
      <c r="B470" s="83">
        <v>546</v>
      </c>
      <c r="C470" s="74" t="s">
        <v>122</v>
      </c>
      <c r="D470" s="74" t="s">
        <v>125</v>
      </c>
      <c r="E470" s="83" t="s">
        <v>248</v>
      </c>
      <c r="F470" s="74" t="s">
        <v>176</v>
      </c>
      <c r="G470" s="68">
        <f>H470+J470+I470</f>
        <v>8.2</v>
      </c>
      <c r="H470" s="68"/>
      <c r="I470" s="68"/>
      <c r="J470" s="68">
        <v>8.2</v>
      </c>
      <c r="K470" s="68">
        <f>L470+N470+M470</f>
        <v>8.2</v>
      </c>
      <c r="L470" s="68"/>
      <c r="M470" s="68"/>
      <c r="N470" s="68">
        <v>8.2</v>
      </c>
      <c r="O470" s="68">
        <f>P470+R470+Q470</f>
        <v>8.2</v>
      </c>
      <c r="P470" s="76"/>
      <c r="Q470" s="76"/>
      <c r="R470" s="76">
        <v>8.2</v>
      </c>
    </row>
    <row r="471" spans="1:18" ht="42" customHeight="1">
      <c r="A471" s="70" t="s">
        <v>204</v>
      </c>
      <c r="B471" s="83">
        <v>546</v>
      </c>
      <c r="C471" s="74" t="s">
        <v>122</v>
      </c>
      <c r="D471" s="74" t="s">
        <v>144</v>
      </c>
      <c r="E471" s="83"/>
      <c r="F471" s="74"/>
      <c r="G471" s="68">
        <f>G472</f>
        <v>311.1</v>
      </c>
      <c r="H471" s="68">
        <f aca="true" t="shared" si="222" ref="H471:R472">H472</f>
        <v>242.1</v>
      </c>
      <c r="I471" s="68">
        <f t="shared" si="222"/>
        <v>69</v>
      </c>
      <c r="J471" s="68">
        <f t="shared" si="222"/>
        <v>0</v>
      </c>
      <c r="K471" s="68">
        <f t="shared" si="222"/>
        <v>325.2</v>
      </c>
      <c r="L471" s="68">
        <f t="shared" si="222"/>
        <v>255.5</v>
      </c>
      <c r="M471" s="68">
        <f t="shared" si="222"/>
        <v>69.7</v>
      </c>
      <c r="N471" s="68">
        <f t="shared" si="222"/>
        <v>0</v>
      </c>
      <c r="O471" s="68">
        <f t="shared" si="222"/>
        <v>325.2</v>
      </c>
      <c r="P471" s="68">
        <f t="shared" si="222"/>
        <v>255.5</v>
      </c>
      <c r="Q471" s="68">
        <f t="shared" si="222"/>
        <v>69.7</v>
      </c>
      <c r="R471" s="68">
        <f t="shared" si="222"/>
        <v>0</v>
      </c>
    </row>
    <row r="472" spans="1:18" ht="66" customHeight="1">
      <c r="A472" s="70" t="s">
        <v>527</v>
      </c>
      <c r="B472" s="83">
        <v>546</v>
      </c>
      <c r="C472" s="74" t="s">
        <v>122</v>
      </c>
      <c r="D472" s="74" t="s">
        <v>144</v>
      </c>
      <c r="E472" s="83" t="s">
        <v>243</v>
      </c>
      <c r="F472" s="74"/>
      <c r="G472" s="68">
        <f>G473</f>
        <v>311.1</v>
      </c>
      <c r="H472" s="68">
        <f t="shared" si="222"/>
        <v>242.1</v>
      </c>
      <c r="I472" s="68">
        <f t="shared" si="222"/>
        <v>69</v>
      </c>
      <c r="J472" s="68">
        <f t="shared" si="222"/>
        <v>0</v>
      </c>
      <c r="K472" s="68">
        <f t="shared" si="222"/>
        <v>325.2</v>
      </c>
      <c r="L472" s="68">
        <f t="shared" si="222"/>
        <v>255.5</v>
      </c>
      <c r="M472" s="68">
        <f t="shared" si="222"/>
        <v>69.7</v>
      </c>
      <c r="N472" s="68">
        <f t="shared" si="222"/>
        <v>0</v>
      </c>
      <c r="O472" s="68">
        <f t="shared" si="222"/>
        <v>325.2</v>
      </c>
      <c r="P472" s="68">
        <f t="shared" si="222"/>
        <v>255.5</v>
      </c>
      <c r="Q472" s="68">
        <f t="shared" si="222"/>
        <v>69.7</v>
      </c>
      <c r="R472" s="68">
        <f t="shared" si="222"/>
        <v>0</v>
      </c>
    </row>
    <row r="473" spans="1:18" ht="25.5" customHeight="1">
      <c r="A473" s="70" t="s">
        <v>193</v>
      </c>
      <c r="B473" s="83">
        <v>546</v>
      </c>
      <c r="C473" s="74" t="s">
        <v>122</v>
      </c>
      <c r="D473" s="74" t="s">
        <v>144</v>
      </c>
      <c r="E473" s="83" t="s">
        <v>61</v>
      </c>
      <c r="F473" s="74"/>
      <c r="G473" s="68">
        <f>G474+G478+G481+G484+G487</f>
        <v>311.1</v>
      </c>
      <c r="H473" s="68">
        <f aca="true" t="shared" si="223" ref="H473:R473">H474+H478+H481+H484+H487</f>
        <v>242.1</v>
      </c>
      <c r="I473" s="68">
        <f t="shared" si="223"/>
        <v>69</v>
      </c>
      <c r="J473" s="68">
        <f t="shared" si="223"/>
        <v>0</v>
      </c>
      <c r="K473" s="68">
        <f t="shared" si="223"/>
        <v>325.2</v>
      </c>
      <c r="L473" s="68">
        <f t="shared" si="223"/>
        <v>255.5</v>
      </c>
      <c r="M473" s="68">
        <f t="shared" si="223"/>
        <v>69.7</v>
      </c>
      <c r="N473" s="68">
        <f t="shared" si="223"/>
        <v>0</v>
      </c>
      <c r="O473" s="68">
        <f t="shared" si="223"/>
        <v>325.2</v>
      </c>
      <c r="P473" s="68">
        <f t="shared" si="223"/>
        <v>255.5</v>
      </c>
      <c r="Q473" s="68">
        <f t="shared" si="223"/>
        <v>69.7</v>
      </c>
      <c r="R473" s="68">
        <f t="shared" si="223"/>
        <v>0</v>
      </c>
    </row>
    <row r="474" spans="1:18" ht="26.25" customHeight="1">
      <c r="A474" s="70" t="s">
        <v>552</v>
      </c>
      <c r="B474" s="83">
        <v>546</v>
      </c>
      <c r="C474" s="74" t="s">
        <v>122</v>
      </c>
      <c r="D474" s="74" t="s">
        <v>144</v>
      </c>
      <c r="E474" s="83" t="s">
        <v>528</v>
      </c>
      <c r="F474" s="74"/>
      <c r="G474" s="68">
        <f>G475</f>
        <v>38.2</v>
      </c>
      <c r="H474" s="68">
        <f aca="true" t="shared" si="224" ref="H474:R474">H475</f>
        <v>0</v>
      </c>
      <c r="I474" s="68">
        <f t="shared" si="224"/>
        <v>38.2</v>
      </c>
      <c r="J474" s="68">
        <f t="shared" si="224"/>
        <v>0</v>
      </c>
      <c r="K474" s="68">
        <f t="shared" si="224"/>
        <v>38.2</v>
      </c>
      <c r="L474" s="68">
        <f t="shared" si="224"/>
        <v>0</v>
      </c>
      <c r="M474" s="68">
        <f t="shared" si="224"/>
        <v>38.2</v>
      </c>
      <c r="N474" s="68">
        <f t="shared" si="224"/>
        <v>0</v>
      </c>
      <c r="O474" s="68">
        <f t="shared" si="224"/>
        <v>38.2</v>
      </c>
      <c r="P474" s="68">
        <f t="shared" si="224"/>
        <v>0</v>
      </c>
      <c r="Q474" s="68">
        <f t="shared" si="224"/>
        <v>38.2</v>
      </c>
      <c r="R474" s="68">
        <f t="shared" si="224"/>
        <v>0</v>
      </c>
    </row>
    <row r="475" spans="1:18" ht="30.75" customHeight="1">
      <c r="A475" s="70" t="s">
        <v>330</v>
      </c>
      <c r="B475" s="83">
        <v>546</v>
      </c>
      <c r="C475" s="74" t="s">
        <v>122</v>
      </c>
      <c r="D475" s="74" t="s">
        <v>144</v>
      </c>
      <c r="E475" s="83" t="s">
        <v>529</v>
      </c>
      <c r="F475" s="74"/>
      <c r="G475" s="68">
        <f>G476+G477</f>
        <v>38.2</v>
      </c>
      <c r="H475" s="68">
        <f aca="true" t="shared" si="225" ref="H475:R475">H476+H477</f>
        <v>0</v>
      </c>
      <c r="I475" s="68">
        <f t="shared" si="225"/>
        <v>38.2</v>
      </c>
      <c r="J475" s="68">
        <f t="shared" si="225"/>
        <v>0</v>
      </c>
      <c r="K475" s="68">
        <f t="shared" si="225"/>
        <v>38.2</v>
      </c>
      <c r="L475" s="68">
        <f t="shared" si="225"/>
        <v>0</v>
      </c>
      <c r="M475" s="68">
        <f t="shared" si="225"/>
        <v>38.2</v>
      </c>
      <c r="N475" s="68">
        <f t="shared" si="225"/>
        <v>0</v>
      </c>
      <c r="O475" s="68">
        <f t="shared" si="225"/>
        <v>38.2</v>
      </c>
      <c r="P475" s="68">
        <f t="shared" si="225"/>
        <v>0</v>
      </c>
      <c r="Q475" s="68">
        <f t="shared" si="225"/>
        <v>38.2</v>
      </c>
      <c r="R475" s="68">
        <f t="shared" si="225"/>
        <v>0</v>
      </c>
    </row>
    <row r="476" spans="1:18" ht="39" customHeight="1">
      <c r="A476" s="70" t="s">
        <v>92</v>
      </c>
      <c r="B476" s="83">
        <v>546</v>
      </c>
      <c r="C476" s="74" t="s">
        <v>122</v>
      </c>
      <c r="D476" s="74" t="s">
        <v>144</v>
      </c>
      <c r="E476" s="83" t="s">
        <v>529</v>
      </c>
      <c r="F476" s="74" t="s">
        <v>176</v>
      </c>
      <c r="G476" s="68">
        <f>H476+I476+J476</f>
        <v>35.2</v>
      </c>
      <c r="H476" s="68"/>
      <c r="I476" s="68">
        <v>35.2</v>
      </c>
      <c r="J476" s="68"/>
      <c r="K476" s="68">
        <f>L476+M476+N476</f>
        <v>35.2</v>
      </c>
      <c r="L476" s="68"/>
      <c r="M476" s="68">
        <v>35.2</v>
      </c>
      <c r="N476" s="68"/>
      <c r="O476" s="68">
        <f>P476+Q476+R476</f>
        <v>35.2</v>
      </c>
      <c r="P476" s="68"/>
      <c r="Q476" s="68">
        <v>35.2</v>
      </c>
      <c r="R476" s="68"/>
    </row>
    <row r="477" spans="1:18" ht="18.75">
      <c r="A477" s="70" t="s">
        <v>182</v>
      </c>
      <c r="B477" s="83">
        <v>546</v>
      </c>
      <c r="C477" s="74" t="s">
        <v>122</v>
      </c>
      <c r="D477" s="74" t="s">
        <v>144</v>
      </c>
      <c r="E477" s="83" t="s">
        <v>529</v>
      </c>
      <c r="F477" s="74" t="s">
        <v>178</v>
      </c>
      <c r="G477" s="68">
        <f>H477+I477+J477</f>
        <v>3</v>
      </c>
      <c r="H477" s="68"/>
      <c r="I477" s="68">
        <v>3</v>
      </c>
      <c r="J477" s="68"/>
      <c r="K477" s="68">
        <f>L477+M477+N477</f>
        <v>3</v>
      </c>
      <c r="L477" s="68"/>
      <c r="M477" s="68">
        <v>3</v>
      </c>
      <c r="N477" s="68"/>
      <c r="O477" s="68">
        <f>P477+Q477+R477</f>
        <v>3</v>
      </c>
      <c r="P477" s="88"/>
      <c r="Q477" s="97">
        <v>3</v>
      </c>
      <c r="R477" s="88"/>
    </row>
    <row r="478" spans="1:18" ht="50.25" customHeight="1">
      <c r="A478" s="70" t="s">
        <v>75</v>
      </c>
      <c r="B478" s="83">
        <v>546</v>
      </c>
      <c r="C478" s="74" t="s">
        <v>122</v>
      </c>
      <c r="D478" s="74" t="s">
        <v>144</v>
      </c>
      <c r="E478" s="83" t="s">
        <v>104</v>
      </c>
      <c r="F478" s="74"/>
      <c r="G478" s="68">
        <f>G479</f>
        <v>254.9</v>
      </c>
      <c r="H478" s="68">
        <f aca="true" t="shared" si="226" ref="H478:R479">H479</f>
        <v>242.1</v>
      </c>
      <c r="I478" s="68">
        <f t="shared" si="226"/>
        <v>12.8</v>
      </c>
      <c r="J478" s="68">
        <f t="shared" si="226"/>
        <v>0</v>
      </c>
      <c r="K478" s="68">
        <f t="shared" si="226"/>
        <v>269</v>
      </c>
      <c r="L478" s="68">
        <f t="shared" si="226"/>
        <v>255.5</v>
      </c>
      <c r="M478" s="68">
        <f t="shared" si="226"/>
        <v>13.5</v>
      </c>
      <c r="N478" s="68">
        <f t="shared" si="226"/>
        <v>0</v>
      </c>
      <c r="O478" s="68">
        <f t="shared" si="226"/>
        <v>269</v>
      </c>
      <c r="P478" s="68">
        <f t="shared" si="226"/>
        <v>255.5</v>
      </c>
      <c r="Q478" s="68">
        <f t="shared" si="226"/>
        <v>13.5</v>
      </c>
      <c r="R478" s="68">
        <f t="shared" si="226"/>
        <v>0</v>
      </c>
    </row>
    <row r="479" spans="1:18" ht="37.5">
      <c r="A479" s="70" t="s">
        <v>301</v>
      </c>
      <c r="B479" s="83">
        <v>546</v>
      </c>
      <c r="C479" s="74" t="s">
        <v>122</v>
      </c>
      <c r="D479" s="74" t="s">
        <v>144</v>
      </c>
      <c r="E479" s="83" t="s">
        <v>530</v>
      </c>
      <c r="F479" s="74"/>
      <c r="G479" s="68">
        <f>G480</f>
        <v>254.9</v>
      </c>
      <c r="H479" s="68">
        <f t="shared" si="226"/>
        <v>242.1</v>
      </c>
      <c r="I479" s="68">
        <f t="shared" si="226"/>
        <v>12.8</v>
      </c>
      <c r="J479" s="68">
        <f t="shared" si="226"/>
        <v>0</v>
      </c>
      <c r="K479" s="68">
        <f t="shared" si="226"/>
        <v>269</v>
      </c>
      <c r="L479" s="68">
        <f t="shared" si="226"/>
        <v>255.5</v>
      </c>
      <c r="M479" s="68">
        <f t="shared" si="226"/>
        <v>13.5</v>
      </c>
      <c r="N479" s="68">
        <f t="shared" si="226"/>
        <v>0</v>
      </c>
      <c r="O479" s="68">
        <f t="shared" si="226"/>
        <v>269</v>
      </c>
      <c r="P479" s="68">
        <f t="shared" si="226"/>
        <v>255.5</v>
      </c>
      <c r="Q479" s="68">
        <f t="shared" si="226"/>
        <v>13.5</v>
      </c>
      <c r="R479" s="68">
        <f t="shared" si="226"/>
        <v>0</v>
      </c>
    </row>
    <row r="480" spans="1:18" ht="41.25" customHeight="1">
      <c r="A480" s="70" t="s">
        <v>92</v>
      </c>
      <c r="B480" s="83">
        <v>546</v>
      </c>
      <c r="C480" s="74" t="s">
        <v>122</v>
      </c>
      <c r="D480" s="74" t="s">
        <v>144</v>
      </c>
      <c r="E480" s="83" t="s">
        <v>530</v>
      </c>
      <c r="F480" s="74" t="s">
        <v>176</v>
      </c>
      <c r="G480" s="68">
        <f>H480+I480+J480</f>
        <v>254.9</v>
      </c>
      <c r="H480" s="68">
        <v>242.1</v>
      </c>
      <c r="I480" s="68">
        <v>12.8</v>
      </c>
      <c r="J480" s="68"/>
      <c r="K480" s="68">
        <f>L480++M480+N480</f>
        <v>269</v>
      </c>
      <c r="L480" s="68">
        <v>255.5</v>
      </c>
      <c r="M480" s="68">
        <v>13.5</v>
      </c>
      <c r="N480" s="68"/>
      <c r="O480" s="68">
        <f>P480++Q480+R480</f>
        <v>269</v>
      </c>
      <c r="P480" s="68">
        <v>255.5</v>
      </c>
      <c r="Q480" s="68">
        <v>13.5</v>
      </c>
      <c r="R480" s="76"/>
    </row>
    <row r="481" spans="1:18" ht="44.25" customHeight="1">
      <c r="A481" s="70" t="s">
        <v>77</v>
      </c>
      <c r="B481" s="83">
        <v>546</v>
      </c>
      <c r="C481" s="74" t="s">
        <v>122</v>
      </c>
      <c r="D481" s="74" t="s">
        <v>144</v>
      </c>
      <c r="E481" s="83" t="s">
        <v>62</v>
      </c>
      <c r="F481" s="74"/>
      <c r="G481" s="68">
        <f>G482</f>
        <v>10</v>
      </c>
      <c r="H481" s="68">
        <f aca="true" t="shared" si="227" ref="H481:R482">H482</f>
        <v>0</v>
      </c>
      <c r="I481" s="68">
        <f t="shared" si="227"/>
        <v>10</v>
      </c>
      <c r="J481" s="68">
        <f t="shared" si="227"/>
        <v>0</v>
      </c>
      <c r="K481" s="68">
        <f t="shared" si="227"/>
        <v>10</v>
      </c>
      <c r="L481" s="68">
        <f t="shared" si="227"/>
        <v>0</v>
      </c>
      <c r="M481" s="68">
        <f t="shared" si="227"/>
        <v>10</v>
      </c>
      <c r="N481" s="68">
        <f t="shared" si="227"/>
        <v>0</v>
      </c>
      <c r="O481" s="68">
        <f t="shared" si="227"/>
        <v>10</v>
      </c>
      <c r="P481" s="68">
        <f t="shared" si="227"/>
        <v>0</v>
      </c>
      <c r="Q481" s="68">
        <f t="shared" si="227"/>
        <v>10</v>
      </c>
      <c r="R481" s="68">
        <f t="shared" si="227"/>
        <v>0</v>
      </c>
    </row>
    <row r="482" spans="1:18" ht="29.25" customHeight="1">
      <c r="A482" s="70" t="s">
        <v>330</v>
      </c>
      <c r="B482" s="83">
        <v>546</v>
      </c>
      <c r="C482" s="74" t="s">
        <v>122</v>
      </c>
      <c r="D482" s="74" t="s">
        <v>144</v>
      </c>
      <c r="E482" s="83" t="s">
        <v>531</v>
      </c>
      <c r="F482" s="74"/>
      <c r="G482" s="68">
        <f>G483</f>
        <v>10</v>
      </c>
      <c r="H482" s="68">
        <f t="shared" si="227"/>
        <v>0</v>
      </c>
      <c r="I482" s="68">
        <f t="shared" si="227"/>
        <v>10</v>
      </c>
      <c r="J482" s="68">
        <f t="shared" si="227"/>
        <v>0</v>
      </c>
      <c r="K482" s="68">
        <f t="shared" si="227"/>
        <v>10</v>
      </c>
      <c r="L482" s="68">
        <f t="shared" si="227"/>
        <v>0</v>
      </c>
      <c r="M482" s="68">
        <f t="shared" si="227"/>
        <v>10</v>
      </c>
      <c r="N482" s="68">
        <f t="shared" si="227"/>
        <v>0</v>
      </c>
      <c r="O482" s="68">
        <f t="shared" si="227"/>
        <v>10</v>
      </c>
      <c r="P482" s="68">
        <f t="shared" si="227"/>
        <v>0</v>
      </c>
      <c r="Q482" s="68">
        <f t="shared" si="227"/>
        <v>10</v>
      </c>
      <c r="R482" s="68">
        <f t="shared" si="227"/>
        <v>0</v>
      </c>
    </row>
    <row r="483" spans="1:18" ht="18.75">
      <c r="A483" s="70" t="s">
        <v>182</v>
      </c>
      <c r="B483" s="83">
        <v>546</v>
      </c>
      <c r="C483" s="74" t="s">
        <v>122</v>
      </c>
      <c r="D483" s="74" t="s">
        <v>144</v>
      </c>
      <c r="E483" s="83" t="s">
        <v>531</v>
      </c>
      <c r="F483" s="74" t="s">
        <v>178</v>
      </c>
      <c r="G483" s="68">
        <f>H483+I483+J483</f>
        <v>10</v>
      </c>
      <c r="H483" s="68"/>
      <c r="I483" s="68">
        <v>10</v>
      </c>
      <c r="J483" s="68"/>
      <c r="K483" s="68">
        <f>L483+M483+N483</f>
        <v>10</v>
      </c>
      <c r="L483" s="68"/>
      <c r="M483" s="68">
        <v>10</v>
      </c>
      <c r="N483" s="68"/>
      <c r="O483" s="68">
        <f>P483+Q483+R483</f>
        <v>10</v>
      </c>
      <c r="P483" s="76"/>
      <c r="Q483" s="76">
        <v>10</v>
      </c>
      <c r="R483" s="76"/>
    </row>
    <row r="484" spans="1:18" ht="44.25" customHeight="1">
      <c r="A484" s="70" t="s">
        <v>533</v>
      </c>
      <c r="B484" s="83">
        <v>546</v>
      </c>
      <c r="C484" s="74" t="s">
        <v>122</v>
      </c>
      <c r="D484" s="74" t="s">
        <v>144</v>
      </c>
      <c r="E484" s="83" t="s">
        <v>532</v>
      </c>
      <c r="F484" s="74"/>
      <c r="G484" s="68">
        <f>G485</f>
        <v>4</v>
      </c>
      <c r="H484" s="68">
        <f aca="true" t="shared" si="228" ref="H484:R485">H485</f>
        <v>0</v>
      </c>
      <c r="I484" s="68">
        <f t="shared" si="228"/>
        <v>4</v>
      </c>
      <c r="J484" s="68">
        <f t="shared" si="228"/>
        <v>0</v>
      </c>
      <c r="K484" s="68">
        <f t="shared" si="228"/>
        <v>4</v>
      </c>
      <c r="L484" s="68">
        <f t="shared" si="228"/>
        <v>0</v>
      </c>
      <c r="M484" s="68">
        <f t="shared" si="228"/>
        <v>4</v>
      </c>
      <c r="N484" s="68">
        <f t="shared" si="228"/>
        <v>0</v>
      </c>
      <c r="O484" s="68">
        <f t="shared" si="228"/>
        <v>4</v>
      </c>
      <c r="P484" s="68">
        <f t="shared" si="228"/>
        <v>0</v>
      </c>
      <c r="Q484" s="68">
        <f t="shared" si="228"/>
        <v>4</v>
      </c>
      <c r="R484" s="68">
        <f t="shared" si="228"/>
        <v>0</v>
      </c>
    </row>
    <row r="485" spans="1:18" ht="24.75" customHeight="1">
      <c r="A485" s="70" t="s">
        <v>330</v>
      </c>
      <c r="B485" s="83">
        <v>546</v>
      </c>
      <c r="C485" s="74" t="s">
        <v>122</v>
      </c>
      <c r="D485" s="74" t="s">
        <v>144</v>
      </c>
      <c r="E485" s="83" t="s">
        <v>534</v>
      </c>
      <c r="F485" s="74"/>
      <c r="G485" s="68">
        <f>G486</f>
        <v>4</v>
      </c>
      <c r="H485" s="68">
        <f t="shared" si="228"/>
        <v>0</v>
      </c>
      <c r="I485" s="68">
        <f t="shared" si="228"/>
        <v>4</v>
      </c>
      <c r="J485" s="68">
        <f t="shared" si="228"/>
        <v>0</v>
      </c>
      <c r="K485" s="68">
        <f t="shared" si="228"/>
        <v>4</v>
      </c>
      <c r="L485" s="68">
        <f t="shared" si="228"/>
        <v>0</v>
      </c>
      <c r="M485" s="68">
        <f t="shared" si="228"/>
        <v>4</v>
      </c>
      <c r="N485" s="68">
        <f t="shared" si="228"/>
        <v>0</v>
      </c>
      <c r="O485" s="68">
        <f t="shared" si="228"/>
        <v>4</v>
      </c>
      <c r="P485" s="68">
        <f t="shared" si="228"/>
        <v>0</v>
      </c>
      <c r="Q485" s="68">
        <f t="shared" si="228"/>
        <v>4</v>
      </c>
      <c r="R485" s="68">
        <f t="shared" si="228"/>
        <v>0</v>
      </c>
    </row>
    <row r="486" spans="1:18" ht="44.25" customHeight="1">
      <c r="A486" s="70" t="s">
        <v>92</v>
      </c>
      <c r="B486" s="83">
        <v>546</v>
      </c>
      <c r="C486" s="74" t="s">
        <v>122</v>
      </c>
      <c r="D486" s="74" t="s">
        <v>144</v>
      </c>
      <c r="E486" s="83" t="s">
        <v>534</v>
      </c>
      <c r="F486" s="74" t="s">
        <v>176</v>
      </c>
      <c r="G486" s="68">
        <f>H486+I486+J486</f>
        <v>4</v>
      </c>
      <c r="H486" s="68"/>
      <c r="I486" s="68">
        <v>4</v>
      </c>
      <c r="J486" s="68"/>
      <c r="K486" s="68">
        <f>L486+M486+N486</f>
        <v>4</v>
      </c>
      <c r="L486" s="68"/>
      <c r="M486" s="68">
        <v>4</v>
      </c>
      <c r="N486" s="68"/>
      <c r="O486" s="68">
        <f>P486+Q486+R486</f>
        <v>4</v>
      </c>
      <c r="P486" s="76"/>
      <c r="Q486" s="76">
        <v>4</v>
      </c>
      <c r="R486" s="76"/>
    </row>
    <row r="487" spans="1:18" ht="85.5" customHeight="1">
      <c r="A487" s="70" t="s">
        <v>591</v>
      </c>
      <c r="B487" s="83">
        <v>546</v>
      </c>
      <c r="C487" s="74" t="s">
        <v>122</v>
      </c>
      <c r="D487" s="74" t="s">
        <v>144</v>
      </c>
      <c r="E487" s="83" t="s">
        <v>586</v>
      </c>
      <c r="F487" s="74"/>
      <c r="G487" s="68">
        <f aca="true" t="shared" si="229" ref="G487:R488">G488</f>
        <v>4</v>
      </c>
      <c r="H487" s="68">
        <f t="shared" si="229"/>
        <v>0</v>
      </c>
      <c r="I487" s="68">
        <f t="shared" si="229"/>
        <v>4</v>
      </c>
      <c r="J487" s="68">
        <f t="shared" si="229"/>
        <v>0</v>
      </c>
      <c r="K487" s="68">
        <f t="shared" si="229"/>
        <v>4</v>
      </c>
      <c r="L487" s="68">
        <f t="shared" si="229"/>
        <v>0</v>
      </c>
      <c r="M487" s="68">
        <f t="shared" si="229"/>
        <v>4</v>
      </c>
      <c r="N487" s="68">
        <f t="shared" si="229"/>
        <v>0</v>
      </c>
      <c r="O487" s="68">
        <f t="shared" si="229"/>
        <v>4</v>
      </c>
      <c r="P487" s="68">
        <f t="shared" si="229"/>
        <v>0</v>
      </c>
      <c r="Q487" s="68">
        <f t="shared" si="229"/>
        <v>4</v>
      </c>
      <c r="R487" s="68">
        <f t="shared" si="229"/>
        <v>0</v>
      </c>
    </row>
    <row r="488" spans="1:18" ht="33" customHeight="1">
      <c r="A488" s="70" t="s">
        <v>330</v>
      </c>
      <c r="B488" s="83">
        <v>546</v>
      </c>
      <c r="C488" s="74" t="s">
        <v>122</v>
      </c>
      <c r="D488" s="74" t="s">
        <v>144</v>
      </c>
      <c r="E488" s="83" t="s">
        <v>587</v>
      </c>
      <c r="F488" s="74"/>
      <c r="G488" s="68">
        <f>G489</f>
        <v>4</v>
      </c>
      <c r="H488" s="68">
        <f t="shared" si="229"/>
        <v>0</v>
      </c>
      <c r="I488" s="68">
        <f t="shared" si="229"/>
        <v>4</v>
      </c>
      <c r="J488" s="68">
        <f t="shared" si="229"/>
        <v>0</v>
      </c>
      <c r="K488" s="68">
        <f t="shared" si="229"/>
        <v>4</v>
      </c>
      <c r="L488" s="68">
        <f t="shared" si="229"/>
        <v>0</v>
      </c>
      <c r="M488" s="68">
        <f t="shared" si="229"/>
        <v>4</v>
      </c>
      <c r="N488" s="68">
        <f t="shared" si="229"/>
        <v>0</v>
      </c>
      <c r="O488" s="68">
        <f t="shared" si="229"/>
        <v>4</v>
      </c>
      <c r="P488" s="68">
        <f t="shared" si="229"/>
        <v>0</v>
      </c>
      <c r="Q488" s="68">
        <f t="shared" si="229"/>
        <v>4</v>
      </c>
      <c r="R488" s="68">
        <f>R489</f>
        <v>0</v>
      </c>
    </row>
    <row r="489" spans="1:18" ht="18.75">
      <c r="A489" s="70" t="s">
        <v>174</v>
      </c>
      <c r="B489" s="83">
        <v>546</v>
      </c>
      <c r="C489" s="74" t="s">
        <v>122</v>
      </c>
      <c r="D489" s="74" t="s">
        <v>144</v>
      </c>
      <c r="E489" s="83" t="s">
        <v>587</v>
      </c>
      <c r="F489" s="74" t="s">
        <v>175</v>
      </c>
      <c r="G489" s="68">
        <f>H489+I488+J489</f>
        <v>4</v>
      </c>
      <c r="H489" s="68"/>
      <c r="I489" s="68">
        <v>4</v>
      </c>
      <c r="J489" s="68"/>
      <c r="K489" s="68">
        <f>L489+M488+N489</f>
        <v>4</v>
      </c>
      <c r="L489" s="68"/>
      <c r="M489" s="68">
        <v>4</v>
      </c>
      <c r="N489" s="68"/>
      <c r="O489" s="68">
        <f>P489+Q488+R489</f>
        <v>4</v>
      </c>
      <c r="P489" s="76"/>
      <c r="Q489" s="76">
        <v>4</v>
      </c>
      <c r="R489" s="76"/>
    </row>
    <row r="490" spans="1:18" ht="18.75">
      <c r="A490" s="70" t="s">
        <v>126</v>
      </c>
      <c r="B490" s="83">
        <v>546</v>
      </c>
      <c r="C490" s="74" t="s">
        <v>120</v>
      </c>
      <c r="D490" s="74" t="s">
        <v>395</v>
      </c>
      <c r="E490" s="74"/>
      <c r="F490" s="74"/>
      <c r="G490" s="68">
        <f aca="true" t="shared" si="230" ref="G490:R490">G503+G517+G497+G491</f>
        <v>31735.500000000004</v>
      </c>
      <c r="H490" s="68">
        <f t="shared" si="230"/>
        <v>17106.5</v>
      </c>
      <c r="I490" s="68">
        <f t="shared" si="230"/>
        <v>14629</v>
      </c>
      <c r="J490" s="68">
        <f t="shared" si="230"/>
        <v>0</v>
      </c>
      <c r="K490" s="68">
        <f t="shared" si="230"/>
        <v>30814.2</v>
      </c>
      <c r="L490" s="68">
        <f t="shared" si="230"/>
        <v>15902.199999999999</v>
      </c>
      <c r="M490" s="68">
        <f t="shared" si="230"/>
        <v>14912</v>
      </c>
      <c r="N490" s="68">
        <f t="shared" si="230"/>
        <v>0</v>
      </c>
      <c r="O490" s="68">
        <f t="shared" si="230"/>
        <v>31410.2</v>
      </c>
      <c r="P490" s="68">
        <f t="shared" si="230"/>
        <v>15928.199999999999</v>
      </c>
      <c r="Q490" s="68">
        <f t="shared" si="230"/>
        <v>15482</v>
      </c>
      <c r="R490" s="68">
        <f t="shared" si="230"/>
        <v>0</v>
      </c>
    </row>
    <row r="491" spans="1:18" ht="18.75">
      <c r="A491" s="143" t="s">
        <v>688</v>
      </c>
      <c r="B491" s="83">
        <v>546</v>
      </c>
      <c r="C491" s="74" t="s">
        <v>120</v>
      </c>
      <c r="D491" s="74" t="s">
        <v>119</v>
      </c>
      <c r="E491" s="74"/>
      <c r="F491" s="74"/>
      <c r="G491" s="68">
        <f>G492</f>
        <v>250</v>
      </c>
      <c r="H491" s="68">
        <f aca="true" t="shared" si="231" ref="H491:R495">H492</f>
        <v>250</v>
      </c>
      <c r="I491" s="68">
        <f t="shared" si="231"/>
        <v>0</v>
      </c>
      <c r="J491" s="68">
        <f t="shared" si="231"/>
        <v>0</v>
      </c>
      <c r="K491" s="68">
        <f t="shared" si="231"/>
        <v>0</v>
      </c>
      <c r="L491" s="68">
        <f t="shared" si="231"/>
        <v>0</v>
      </c>
      <c r="M491" s="68">
        <f t="shared" si="231"/>
        <v>0</v>
      </c>
      <c r="N491" s="68">
        <f t="shared" si="231"/>
        <v>0</v>
      </c>
      <c r="O491" s="68">
        <f t="shared" si="231"/>
        <v>0</v>
      </c>
      <c r="P491" s="68">
        <f t="shared" si="231"/>
        <v>0</v>
      </c>
      <c r="Q491" s="68">
        <f t="shared" si="231"/>
        <v>0</v>
      </c>
      <c r="R491" s="68">
        <f t="shared" si="231"/>
        <v>0</v>
      </c>
    </row>
    <row r="492" spans="1:18" ht="45.75" customHeight="1">
      <c r="A492" s="70" t="s">
        <v>513</v>
      </c>
      <c r="B492" s="83">
        <v>546</v>
      </c>
      <c r="C492" s="74" t="s">
        <v>120</v>
      </c>
      <c r="D492" s="74" t="s">
        <v>119</v>
      </c>
      <c r="E492" s="74" t="s">
        <v>9</v>
      </c>
      <c r="F492" s="74"/>
      <c r="G492" s="68">
        <f>G493</f>
        <v>250</v>
      </c>
      <c r="H492" s="68">
        <f t="shared" si="231"/>
        <v>250</v>
      </c>
      <c r="I492" s="68">
        <f t="shared" si="231"/>
        <v>0</v>
      </c>
      <c r="J492" s="68">
        <f t="shared" si="231"/>
        <v>0</v>
      </c>
      <c r="K492" s="68">
        <f t="shared" si="231"/>
        <v>0</v>
      </c>
      <c r="L492" s="68">
        <f t="shared" si="231"/>
        <v>0</v>
      </c>
      <c r="M492" s="68">
        <f t="shared" si="231"/>
        <v>0</v>
      </c>
      <c r="N492" s="68">
        <f t="shared" si="231"/>
        <v>0</v>
      </c>
      <c r="O492" s="68">
        <f t="shared" si="231"/>
        <v>0</v>
      </c>
      <c r="P492" s="68">
        <f t="shared" si="231"/>
        <v>0</v>
      </c>
      <c r="Q492" s="68">
        <f t="shared" si="231"/>
        <v>0</v>
      </c>
      <c r="R492" s="68">
        <f t="shared" si="231"/>
        <v>0</v>
      </c>
    </row>
    <row r="493" spans="1:18" ht="37.5">
      <c r="A493" s="70" t="s">
        <v>40</v>
      </c>
      <c r="B493" s="83">
        <v>546</v>
      </c>
      <c r="C493" s="74" t="s">
        <v>120</v>
      </c>
      <c r="D493" s="74" t="s">
        <v>119</v>
      </c>
      <c r="E493" s="74" t="s">
        <v>41</v>
      </c>
      <c r="F493" s="74"/>
      <c r="G493" s="68">
        <f>G494</f>
        <v>250</v>
      </c>
      <c r="H493" s="68">
        <f t="shared" si="231"/>
        <v>250</v>
      </c>
      <c r="I493" s="68">
        <f t="shared" si="231"/>
        <v>0</v>
      </c>
      <c r="J493" s="68">
        <f t="shared" si="231"/>
        <v>0</v>
      </c>
      <c r="K493" s="68">
        <f t="shared" si="231"/>
        <v>0</v>
      </c>
      <c r="L493" s="68">
        <f t="shared" si="231"/>
        <v>0</v>
      </c>
      <c r="M493" s="68">
        <f t="shared" si="231"/>
        <v>0</v>
      </c>
      <c r="N493" s="68">
        <f t="shared" si="231"/>
        <v>0</v>
      </c>
      <c r="O493" s="68">
        <f t="shared" si="231"/>
        <v>0</v>
      </c>
      <c r="P493" s="68">
        <f t="shared" si="231"/>
        <v>0</v>
      </c>
      <c r="Q493" s="68">
        <f t="shared" si="231"/>
        <v>0</v>
      </c>
      <c r="R493" s="68">
        <f t="shared" si="231"/>
        <v>0</v>
      </c>
    </row>
    <row r="494" spans="1:18" ht="37.5">
      <c r="A494" s="70" t="s">
        <v>691</v>
      </c>
      <c r="B494" s="83">
        <v>546</v>
      </c>
      <c r="C494" s="74" t="s">
        <v>120</v>
      </c>
      <c r="D494" s="74" t="s">
        <v>119</v>
      </c>
      <c r="E494" s="74" t="s">
        <v>44</v>
      </c>
      <c r="F494" s="74"/>
      <c r="G494" s="68">
        <f>G495</f>
        <v>250</v>
      </c>
      <c r="H494" s="68">
        <f t="shared" si="231"/>
        <v>250</v>
      </c>
      <c r="I494" s="68">
        <f t="shared" si="231"/>
        <v>0</v>
      </c>
      <c r="J494" s="68">
        <f t="shared" si="231"/>
        <v>0</v>
      </c>
      <c r="K494" s="68">
        <f t="shared" si="231"/>
        <v>0</v>
      </c>
      <c r="L494" s="68">
        <f t="shared" si="231"/>
        <v>0</v>
      </c>
      <c r="M494" s="68">
        <f t="shared" si="231"/>
        <v>0</v>
      </c>
      <c r="N494" s="68">
        <f t="shared" si="231"/>
        <v>0</v>
      </c>
      <c r="O494" s="68">
        <f t="shared" si="231"/>
        <v>0</v>
      </c>
      <c r="P494" s="68">
        <f t="shared" si="231"/>
        <v>0</v>
      </c>
      <c r="Q494" s="68">
        <f t="shared" si="231"/>
        <v>0</v>
      </c>
      <c r="R494" s="68">
        <f t="shared" si="231"/>
        <v>0</v>
      </c>
    </row>
    <row r="495" spans="1:18" ht="66.75" customHeight="1">
      <c r="A495" s="70" t="s">
        <v>689</v>
      </c>
      <c r="B495" s="83">
        <v>546</v>
      </c>
      <c r="C495" s="74" t="s">
        <v>120</v>
      </c>
      <c r="D495" s="74" t="s">
        <v>119</v>
      </c>
      <c r="E495" s="74" t="s">
        <v>690</v>
      </c>
      <c r="F495" s="74"/>
      <c r="G495" s="68">
        <f>G496</f>
        <v>250</v>
      </c>
      <c r="H495" s="68">
        <f t="shared" si="231"/>
        <v>250</v>
      </c>
      <c r="I495" s="68">
        <f t="shared" si="231"/>
        <v>0</v>
      </c>
      <c r="J495" s="68">
        <f t="shared" si="231"/>
        <v>0</v>
      </c>
      <c r="K495" s="68">
        <f t="shared" si="231"/>
        <v>0</v>
      </c>
      <c r="L495" s="68">
        <f t="shared" si="231"/>
        <v>0</v>
      </c>
      <c r="M495" s="68">
        <f t="shared" si="231"/>
        <v>0</v>
      </c>
      <c r="N495" s="68">
        <f t="shared" si="231"/>
        <v>0</v>
      </c>
      <c r="O495" s="68">
        <f t="shared" si="231"/>
        <v>0</v>
      </c>
      <c r="P495" s="68">
        <f t="shared" si="231"/>
        <v>0</v>
      </c>
      <c r="Q495" s="68">
        <f t="shared" si="231"/>
        <v>0</v>
      </c>
      <c r="R495" s="68">
        <f t="shared" si="231"/>
        <v>0</v>
      </c>
    </row>
    <row r="496" spans="1:18" ht="38.25" customHeight="1">
      <c r="A496" s="70" t="s">
        <v>92</v>
      </c>
      <c r="B496" s="83">
        <v>546</v>
      </c>
      <c r="C496" s="74" t="s">
        <v>120</v>
      </c>
      <c r="D496" s="74" t="s">
        <v>119</v>
      </c>
      <c r="E496" s="74" t="s">
        <v>690</v>
      </c>
      <c r="F496" s="74" t="s">
        <v>176</v>
      </c>
      <c r="G496" s="68">
        <f>H496+I496+J496</f>
        <v>250</v>
      </c>
      <c r="H496" s="68">
        <v>250</v>
      </c>
      <c r="I496" s="68"/>
      <c r="J496" s="68"/>
      <c r="K496" s="68"/>
      <c r="L496" s="68"/>
      <c r="M496" s="68"/>
      <c r="N496" s="68"/>
      <c r="O496" s="68"/>
      <c r="P496" s="68"/>
      <c r="Q496" s="68"/>
      <c r="R496" s="68"/>
    </row>
    <row r="497" spans="1:18" ht="26.25" customHeight="1">
      <c r="A497" s="70" t="s">
        <v>577</v>
      </c>
      <c r="B497" s="83">
        <v>546</v>
      </c>
      <c r="C497" s="74" t="s">
        <v>120</v>
      </c>
      <c r="D497" s="74" t="s">
        <v>132</v>
      </c>
      <c r="E497" s="75"/>
      <c r="F497" s="75"/>
      <c r="G497" s="68">
        <f aca="true" t="shared" si="232" ref="G497:R501">G498</f>
        <v>2723.7</v>
      </c>
      <c r="H497" s="68">
        <f t="shared" si="232"/>
        <v>2642</v>
      </c>
      <c r="I497" s="68">
        <f t="shared" si="232"/>
        <v>81.7</v>
      </c>
      <c r="J497" s="68">
        <f t="shared" si="232"/>
        <v>0</v>
      </c>
      <c r="K497" s="68">
        <f t="shared" si="232"/>
        <v>2723.7</v>
      </c>
      <c r="L497" s="68">
        <f t="shared" si="232"/>
        <v>2642</v>
      </c>
      <c r="M497" s="68">
        <f t="shared" si="232"/>
        <v>81.7</v>
      </c>
      <c r="N497" s="68">
        <f t="shared" si="232"/>
        <v>0</v>
      </c>
      <c r="O497" s="68">
        <f t="shared" si="232"/>
        <v>2723.7</v>
      </c>
      <c r="P497" s="68">
        <f t="shared" si="232"/>
        <v>2642</v>
      </c>
      <c r="Q497" s="68">
        <f t="shared" si="232"/>
        <v>81.7</v>
      </c>
      <c r="R497" s="68">
        <f t="shared" si="232"/>
        <v>0</v>
      </c>
    </row>
    <row r="498" spans="1:18" ht="50.25" customHeight="1">
      <c r="A498" s="70" t="s">
        <v>493</v>
      </c>
      <c r="B498" s="83">
        <v>546</v>
      </c>
      <c r="C498" s="74" t="s">
        <v>120</v>
      </c>
      <c r="D498" s="74" t="s">
        <v>132</v>
      </c>
      <c r="E498" s="100" t="s">
        <v>244</v>
      </c>
      <c r="F498" s="75"/>
      <c r="G498" s="68">
        <f>G499</f>
        <v>2723.7</v>
      </c>
      <c r="H498" s="68">
        <f t="shared" si="232"/>
        <v>2642</v>
      </c>
      <c r="I498" s="68">
        <f t="shared" si="232"/>
        <v>81.7</v>
      </c>
      <c r="J498" s="68">
        <f t="shared" si="232"/>
        <v>0</v>
      </c>
      <c r="K498" s="68">
        <f t="shared" si="232"/>
        <v>2723.7</v>
      </c>
      <c r="L498" s="68">
        <f t="shared" si="232"/>
        <v>2642</v>
      </c>
      <c r="M498" s="68">
        <f t="shared" si="232"/>
        <v>81.7</v>
      </c>
      <c r="N498" s="68">
        <f t="shared" si="232"/>
        <v>0</v>
      </c>
      <c r="O498" s="68">
        <f t="shared" si="232"/>
        <v>2723.7</v>
      </c>
      <c r="P498" s="68">
        <f t="shared" si="232"/>
        <v>2642</v>
      </c>
      <c r="Q498" s="68">
        <f t="shared" si="232"/>
        <v>81.7</v>
      </c>
      <c r="R498" s="68">
        <f t="shared" si="232"/>
        <v>0</v>
      </c>
    </row>
    <row r="499" spans="1:18" ht="37.5">
      <c r="A499" s="125" t="s">
        <v>592</v>
      </c>
      <c r="B499" s="83">
        <v>546</v>
      </c>
      <c r="C499" s="74" t="s">
        <v>120</v>
      </c>
      <c r="D499" s="74" t="s">
        <v>132</v>
      </c>
      <c r="E499" s="100" t="s">
        <v>579</v>
      </c>
      <c r="F499" s="75"/>
      <c r="G499" s="68">
        <f>G500</f>
        <v>2723.7</v>
      </c>
      <c r="H499" s="68">
        <f t="shared" si="232"/>
        <v>2642</v>
      </c>
      <c r="I499" s="68">
        <f t="shared" si="232"/>
        <v>81.7</v>
      </c>
      <c r="J499" s="68">
        <f t="shared" si="232"/>
        <v>0</v>
      </c>
      <c r="K499" s="68">
        <f t="shared" si="232"/>
        <v>2723.7</v>
      </c>
      <c r="L499" s="68">
        <f t="shared" si="232"/>
        <v>2642</v>
      </c>
      <c r="M499" s="68">
        <f t="shared" si="232"/>
        <v>81.7</v>
      </c>
      <c r="N499" s="68">
        <f t="shared" si="232"/>
        <v>0</v>
      </c>
      <c r="O499" s="68">
        <f t="shared" si="232"/>
        <v>2723.7</v>
      </c>
      <c r="P499" s="68">
        <f t="shared" si="232"/>
        <v>2642</v>
      </c>
      <c r="Q499" s="68">
        <f t="shared" si="232"/>
        <v>81.7</v>
      </c>
      <c r="R499" s="68">
        <f t="shared" si="232"/>
        <v>0</v>
      </c>
    </row>
    <row r="500" spans="1:18" ht="37.5">
      <c r="A500" s="125" t="s">
        <v>580</v>
      </c>
      <c r="B500" s="83">
        <v>546</v>
      </c>
      <c r="C500" s="74" t="s">
        <v>120</v>
      </c>
      <c r="D500" s="74" t="s">
        <v>132</v>
      </c>
      <c r="E500" s="100" t="s">
        <v>581</v>
      </c>
      <c r="F500" s="75"/>
      <c r="G500" s="68">
        <f>G501</f>
        <v>2723.7</v>
      </c>
      <c r="H500" s="68">
        <f t="shared" si="232"/>
        <v>2642</v>
      </c>
      <c r="I500" s="68">
        <f t="shared" si="232"/>
        <v>81.7</v>
      </c>
      <c r="J500" s="68">
        <f t="shared" si="232"/>
        <v>0</v>
      </c>
      <c r="K500" s="68">
        <f t="shared" si="232"/>
        <v>2723.7</v>
      </c>
      <c r="L500" s="68">
        <f t="shared" si="232"/>
        <v>2642</v>
      </c>
      <c r="M500" s="68">
        <f t="shared" si="232"/>
        <v>81.7</v>
      </c>
      <c r="N500" s="68">
        <f t="shared" si="232"/>
        <v>0</v>
      </c>
      <c r="O500" s="68">
        <f t="shared" si="232"/>
        <v>2723.7</v>
      </c>
      <c r="P500" s="68">
        <f t="shared" si="232"/>
        <v>2642</v>
      </c>
      <c r="Q500" s="68">
        <f t="shared" si="232"/>
        <v>81.7</v>
      </c>
      <c r="R500" s="68">
        <f t="shared" si="232"/>
        <v>0</v>
      </c>
    </row>
    <row r="501" spans="1:18" ht="39" customHeight="1">
      <c r="A501" s="125" t="s">
        <v>582</v>
      </c>
      <c r="B501" s="83">
        <v>546</v>
      </c>
      <c r="C501" s="74" t="s">
        <v>120</v>
      </c>
      <c r="D501" s="74" t="s">
        <v>132</v>
      </c>
      <c r="E501" s="103" t="s">
        <v>583</v>
      </c>
      <c r="F501" s="75"/>
      <c r="G501" s="68">
        <f>G502</f>
        <v>2723.7</v>
      </c>
      <c r="H501" s="68">
        <f t="shared" si="232"/>
        <v>2642</v>
      </c>
      <c r="I501" s="68">
        <f t="shared" si="232"/>
        <v>81.7</v>
      </c>
      <c r="J501" s="68">
        <f t="shared" si="232"/>
        <v>0</v>
      </c>
      <c r="K501" s="68">
        <f t="shared" si="232"/>
        <v>2723.7</v>
      </c>
      <c r="L501" s="68">
        <f t="shared" si="232"/>
        <v>2642</v>
      </c>
      <c r="M501" s="68">
        <f t="shared" si="232"/>
        <v>81.7</v>
      </c>
      <c r="N501" s="68">
        <f t="shared" si="232"/>
        <v>0</v>
      </c>
      <c r="O501" s="68">
        <f t="shared" si="232"/>
        <v>2723.7</v>
      </c>
      <c r="P501" s="68">
        <f t="shared" si="232"/>
        <v>2642</v>
      </c>
      <c r="Q501" s="68">
        <f t="shared" si="232"/>
        <v>81.7</v>
      </c>
      <c r="R501" s="68">
        <f t="shared" si="232"/>
        <v>0</v>
      </c>
    </row>
    <row r="502" spans="1:18" ht="37.5">
      <c r="A502" s="70" t="s">
        <v>92</v>
      </c>
      <c r="B502" s="83">
        <v>546</v>
      </c>
      <c r="C502" s="74" t="s">
        <v>120</v>
      </c>
      <c r="D502" s="74" t="s">
        <v>132</v>
      </c>
      <c r="E502" s="146" t="s">
        <v>583</v>
      </c>
      <c r="F502" s="74" t="s">
        <v>176</v>
      </c>
      <c r="G502" s="68">
        <f>H502+I502+J502</f>
        <v>2723.7</v>
      </c>
      <c r="H502" s="68">
        <v>2642</v>
      </c>
      <c r="I502" s="68">
        <v>81.7</v>
      </c>
      <c r="J502" s="71"/>
      <c r="K502" s="68">
        <f>L502+M502+N502</f>
        <v>2723.7</v>
      </c>
      <c r="L502" s="68">
        <v>2642</v>
      </c>
      <c r="M502" s="68">
        <v>81.7</v>
      </c>
      <c r="N502" s="71"/>
      <c r="O502" s="68">
        <f>P502+Q502+R502</f>
        <v>2723.7</v>
      </c>
      <c r="P502" s="68">
        <v>2642</v>
      </c>
      <c r="Q502" s="68">
        <v>81.7</v>
      </c>
      <c r="R502" s="68"/>
    </row>
    <row r="503" spans="1:18" ht="18.75">
      <c r="A503" s="70" t="s">
        <v>157</v>
      </c>
      <c r="B503" s="83">
        <v>546</v>
      </c>
      <c r="C503" s="74" t="s">
        <v>120</v>
      </c>
      <c r="D503" s="74" t="s">
        <v>124</v>
      </c>
      <c r="E503" s="74"/>
      <c r="F503" s="74"/>
      <c r="G503" s="68">
        <f>G504</f>
        <v>26052.4</v>
      </c>
      <c r="H503" s="68">
        <f aca="true" t="shared" si="233" ref="H503:R503">H504</f>
        <v>12141.4</v>
      </c>
      <c r="I503" s="68">
        <f t="shared" si="233"/>
        <v>13911</v>
      </c>
      <c r="J503" s="68">
        <f t="shared" si="233"/>
        <v>0</v>
      </c>
      <c r="K503" s="68">
        <f t="shared" si="233"/>
        <v>26830.4</v>
      </c>
      <c r="L503" s="68">
        <f t="shared" si="233"/>
        <v>12141.4</v>
      </c>
      <c r="M503" s="68">
        <f t="shared" si="233"/>
        <v>14689</v>
      </c>
      <c r="N503" s="68">
        <f t="shared" si="233"/>
        <v>0</v>
      </c>
      <c r="O503" s="68">
        <f t="shared" si="233"/>
        <v>27400.4</v>
      </c>
      <c r="P503" s="68">
        <f t="shared" si="233"/>
        <v>12141.4</v>
      </c>
      <c r="Q503" s="68">
        <f t="shared" si="233"/>
        <v>15259</v>
      </c>
      <c r="R503" s="68">
        <f t="shared" si="233"/>
        <v>0</v>
      </c>
    </row>
    <row r="504" spans="1:18" ht="56.25">
      <c r="A504" s="70" t="s">
        <v>472</v>
      </c>
      <c r="B504" s="83">
        <v>546</v>
      </c>
      <c r="C504" s="74" t="s">
        <v>120</v>
      </c>
      <c r="D504" s="74" t="s">
        <v>124</v>
      </c>
      <c r="E504" s="74" t="s">
        <v>112</v>
      </c>
      <c r="F504" s="74"/>
      <c r="G504" s="68">
        <f aca="true" t="shared" si="234" ref="G504:R504">G505+G509</f>
        <v>26052.4</v>
      </c>
      <c r="H504" s="68">
        <f t="shared" si="234"/>
        <v>12141.4</v>
      </c>
      <c r="I504" s="68">
        <f t="shared" si="234"/>
        <v>13911</v>
      </c>
      <c r="J504" s="68">
        <f t="shared" si="234"/>
        <v>0</v>
      </c>
      <c r="K504" s="68">
        <f t="shared" si="234"/>
        <v>26830.4</v>
      </c>
      <c r="L504" s="68">
        <f t="shared" si="234"/>
        <v>12141.4</v>
      </c>
      <c r="M504" s="68">
        <f t="shared" si="234"/>
        <v>14689</v>
      </c>
      <c r="N504" s="68">
        <f t="shared" si="234"/>
        <v>0</v>
      </c>
      <c r="O504" s="68">
        <f t="shared" si="234"/>
        <v>27400.4</v>
      </c>
      <c r="P504" s="68">
        <f t="shared" si="234"/>
        <v>12141.4</v>
      </c>
      <c r="Q504" s="68">
        <f t="shared" si="234"/>
        <v>15259</v>
      </c>
      <c r="R504" s="68">
        <f t="shared" si="234"/>
        <v>0</v>
      </c>
    </row>
    <row r="505" spans="1:18" ht="37.5">
      <c r="A505" s="70" t="s">
        <v>22</v>
      </c>
      <c r="B505" s="83">
        <v>546</v>
      </c>
      <c r="C505" s="74" t="s">
        <v>120</v>
      </c>
      <c r="D505" s="74" t="s">
        <v>124</v>
      </c>
      <c r="E505" s="74" t="s">
        <v>113</v>
      </c>
      <c r="F505" s="74"/>
      <c r="G505" s="68">
        <f>G506</f>
        <v>8359.4</v>
      </c>
      <c r="H505" s="68">
        <f aca="true" t="shared" si="235" ref="H505:R505">H506</f>
        <v>0</v>
      </c>
      <c r="I505" s="68">
        <f t="shared" si="235"/>
        <v>8359.4</v>
      </c>
      <c r="J505" s="68">
        <f t="shared" si="235"/>
        <v>0</v>
      </c>
      <c r="K505" s="68">
        <f t="shared" si="235"/>
        <v>8821</v>
      </c>
      <c r="L505" s="68">
        <f t="shared" si="235"/>
        <v>0</v>
      </c>
      <c r="M505" s="68">
        <f t="shared" si="235"/>
        <v>8821</v>
      </c>
      <c r="N505" s="68">
        <f t="shared" si="235"/>
        <v>0</v>
      </c>
      <c r="O505" s="68">
        <f t="shared" si="235"/>
        <v>9321</v>
      </c>
      <c r="P505" s="68">
        <f t="shared" si="235"/>
        <v>0</v>
      </c>
      <c r="Q505" s="68">
        <f t="shared" si="235"/>
        <v>9321</v>
      </c>
      <c r="R505" s="68">
        <f t="shared" si="235"/>
        <v>0</v>
      </c>
    </row>
    <row r="506" spans="1:18" ht="18.75">
      <c r="A506" s="70" t="s">
        <v>344</v>
      </c>
      <c r="B506" s="83">
        <v>546</v>
      </c>
      <c r="C506" s="74" t="s">
        <v>120</v>
      </c>
      <c r="D506" s="74" t="s">
        <v>124</v>
      </c>
      <c r="E506" s="74" t="s">
        <v>114</v>
      </c>
      <c r="F506" s="74"/>
      <c r="G506" s="68">
        <f>G507+G508</f>
        <v>8359.4</v>
      </c>
      <c r="H506" s="68">
        <f aca="true" t="shared" si="236" ref="H506:R506">H507+H508</f>
        <v>0</v>
      </c>
      <c r="I506" s="68">
        <f t="shared" si="236"/>
        <v>8359.4</v>
      </c>
      <c r="J506" s="68">
        <f t="shared" si="236"/>
        <v>0</v>
      </c>
      <c r="K506" s="68">
        <f t="shared" si="236"/>
        <v>8821</v>
      </c>
      <c r="L506" s="68">
        <f t="shared" si="236"/>
        <v>0</v>
      </c>
      <c r="M506" s="68">
        <f t="shared" si="236"/>
        <v>8821</v>
      </c>
      <c r="N506" s="68">
        <f t="shared" si="236"/>
        <v>0</v>
      </c>
      <c r="O506" s="68">
        <f t="shared" si="236"/>
        <v>9321</v>
      </c>
      <c r="P506" s="68">
        <f t="shared" si="236"/>
        <v>0</v>
      </c>
      <c r="Q506" s="68">
        <f t="shared" si="236"/>
        <v>9321</v>
      </c>
      <c r="R506" s="68">
        <f t="shared" si="236"/>
        <v>0</v>
      </c>
    </row>
    <row r="507" spans="1:18" ht="37.5">
      <c r="A507" s="70" t="s">
        <v>92</v>
      </c>
      <c r="B507" s="83">
        <v>546</v>
      </c>
      <c r="C507" s="74" t="s">
        <v>120</v>
      </c>
      <c r="D507" s="74" t="s">
        <v>124</v>
      </c>
      <c r="E507" s="74" t="s">
        <v>114</v>
      </c>
      <c r="F507" s="74" t="s">
        <v>176</v>
      </c>
      <c r="G507" s="68">
        <f>H507+I507+J507</f>
        <v>2538.4</v>
      </c>
      <c r="H507" s="68"/>
      <c r="I507" s="68">
        <v>2538.4</v>
      </c>
      <c r="J507" s="68"/>
      <c r="K507" s="68">
        <f>L507+M507+N507</f>
        <v>3000</v>
      </c>
      <c r="L507" s="68"/>
      <c r="M507" s="68">
        <v>3000</v>
      </c>
      <c r="N507" s="68"/>
      <c r="O507" s="68">
        <f>P507+Q507+R507</f>
        <v>3500</v>
      </c>
      <c r="P507" s="76"/>
      <c r="Q507" s="68">
        <v>3500</v>
      </c>
      <c r="R507" s="76"/>
    </row>
    <row r="508" spans="1:18" ht="18.75">
      <c r="A508" s="70" t="s">
        <v>223</v>
      </c>
      <c r="B508" s="83">
        <v>546</v>
      </c>
      <c r="C508" s="74" t="s">
        <v>120</v>
      </c>
      <c r="D508" s="74" t="s">
        <v>124</v>
      </c>
      <c r="E508" s="74" t="s">
        <v>114</v>
      </c>
      <c r="F508" s="74" t="s">
        <v>222</v>
      </c>
      <c r="G508" s="68">
        <f>H508+I508+J508</f>
        <v>5821</v>
      </c>
      <c r="H508" s="68"/>
      <c r="I508" s="68">
        <v>5821</v>
      </c>
      <c r="J508" s="68"/>
      <c r="K508" s="68">
        <f>L508+M508+N508</f>
        <v>5821</v>
      </c>
      <c r="L508" s="68"/>
      <c r="M508" s="68">
        <v>5821</v>
      </c>
      <c r="N508" s="68"/>
      <c r="O508" s="68">
        <f>P508+Q508+R508</f>
        <v>5821</v>
      </c>
      <c r="P508" s="76"/>
      <c r="Q508" s="68">
        <v>5821</v>
      </c>
      <c r="R508" s="76"/>
    </row>
    <row r="509" spans="1:18" ht="37.5">
      <c r="A509" s="150" t="s">
        <v>23</v>
      </c>
      <c r="B509" s="83">
        <v>546</v>
      </c>
      <c r="C509" s="74" t="s">
        <v>120</v>
      </c>
      <c r="D509" s="74" t="s">
        <v>124</v>
      </c>
      <c r="E509" s="74" t="s">
        <v>115</v>
      </c>
      <c r="F509" s="74"/>
      <c r="G509" s="68">
        <f>G510+G515+G513</f>
        <v>17693</v>
      </c>
      <c r="H509" s="68">
        <f aca="true" t="shared" si="237" ref="H509:R509">H510+H515+H513</f>
        <v>12141.4</v>
      </c>
      <c r="I509" s="68">
        <f t="shared" si="237"/>
        <v>5551.6</v>
      </c>
      <c r="J509" s="68">
        <f t="shared" si="237"/>
        <v>0</v>
      </c>
      <c r="K509" s="68">
        <f t="shared" si="237"/>
        <v>18009.4</v>
      </c>
      <c r="L509" s="68">
        <f t="shared" si="237"/>
        <v>12141.4</v>
      </c>
      <c r="M509" s="68">
        <f t="shared" si="237"/>
        <v>5868</v>
      </c>
      <c r="N509" s="68">
        <f t="shared" si="237"/>
        <v>0</v>
      </c>
      <c r="O509" s="68">
        <f t="shared" si="237"/>
        <v>18079.4</v>
      </c>
      <c r="P509" s="68">
        <f t="shared" si="237"/>
        <v>12141.4</v>
      </c>
      <c r="Q509" s="68">
        <f t="shared" si="237"/>
        <v>5938</v>
      </c>
      <c r="R509" s="68">
        <f t="shared" si="237"/>
        <v>0</v>
      </c>
    </row>
    <row r="510" spans="1:18" ht="18.75">
      <c r="A510" s="70" t="s">
        <v>215</v>
      </c>
      <c r="B510" s="83">
        <v>546</v>
      </c>
      <c r="C510" s="74" t="s">
        <v>120</v>
      </c>
      <c r="D510" s="74" t="s">
        <v>124</v>
      </c>
      <c r="E510" s="74" t="s">
        <v>116</v>
      </c>
      <c r="F510" s="74"/>
      <c r="G510" s="68">
        <f>G511+G512</f>
        <v>5499.5</v>
      </c>
      <c r="H510" s="68">
        <f aca="true" t="shared" si="238" ref="H510:R510">H511+H512</f>
        <v>0</v>
      </c>
      <c r="I510" s="68">
        <f t="shared" si="238"/>
        <v>5499.5</v>
      </c>
      <c r="J510" s="68">
        <f t="shared" si="238"/>
        <v>0</v>
      </c>
      <c r="K510" s="68">
        <f t="shared" si="238"/>
        <v>5815.9</v>
      </c>
      <c r="L510" s="68">
        <f t="shared" si="238"/>
        <v>0</v>
      </c>
      <c r="M510" s="68">
        <f t="shared" si="238"/>
        <v>5815.9</v>
      </c>
      <c r="N510" s="68">
        <f t="shared" si="238"/>
        <v>0</v>
      </c>
      <c r="O510" s="68">
        <f t="shared" si="238"/>
        <v>5885.9</v>
      </c>
      <c r="P510" s="68">
        <f t="shared" si="238"/>
        <v>0</v>
      </c>
      <c r="Q510" s="68">
        <f t="shared" si="238"/>
        <v>5885.9</v>
      </c>
      <c r="R510" s="68">
        <f t="shared" si="238"/>
        <v>0</v>
      </c>
    </row>
    <row r="511" spans="1:18" ht="37.5">
      <c r="A511" s="70" t="s">
        <v>92</v>
      </c>
      <c r="B511" s="83">
        <v>546</v>
      </c>
      <c r="C511" s="74" t="s">
        <v>120</v>
      </c>
      <c r="D511" s="74" t="s">
        <v>124</v>
      </c>
      <c r="E511" s="74" t="s">
        <v>116</v>
      </c>
      <c r="F511" s="74" t="s">
        <v>176</v>
      </c>
      <c r="G511" s="68">
        <f>H511+I511+J511</f>
        <v>3499.5</v>
      </c>
      <c r="H511" s="68"/>
      <c r="I511" s="68">
        <v>3499.5</v>
      </c>
      <c r="J511" s="68"/>
      <c r="K511" s="68">
        <f>L511+M511+N511</f>
        <v>5815.9</v>
      </c>
      <c r="L511" s="68"/>
      <c r="M511" s="68">
        <v>5815.9</v>
      </c>
      <c r="N511" s="68"/>
      <c r="O511" s="68">
        <f>P511+Q511+R511</f>
        <v>5885.9</v>
      </c>
      <c r="P511" s="76"/>
      <c r="Q511" s="68">
        <v>5885.9</v>
      </c>
      <c r="R511" s="76"/>
    </row>
    <row r="512" spans="1:18" ht="18.75">
      <c r="A512" s="70" t="s">
        <v>223</v>
      </c>
      <c r="B512" s="83">
        <v>546</v>
      </c>
      <c r="C512" s="74" t="s">
        <v>120</v>
      </c>
      <c r="D512" s="74" t="s">
        <v>124</v>
      </c>
      <c r="E512" s="74" t="s">
        <v>116</v>
      </c>
      <c r="F512" s="74" t="s">
        <v>222</v>
      </c>
      <c r="G512" s="68">
        <f>H512+I512+J512</f>
        <v>2000</v>
      </c>
      <c r="H512" s="68"/>
      <c r="I512" s="68">
        <v>2000</v>
      </c>
      <c r="J512" s="68"/>
      <c r="K512" s="68">
        <f>L512+M512+N512</f>
        <v>0</v>
      </c>
      <c r="L512" s="68"/>
      <c r="M512" s="68"/>
      <c r="N512" s="68"/>
      <c r="O512" s="68">
        <f>P512+Q512+R512</f>
        <v>0</v>
      </c>
      <c r="P512" s="76"/>
      <c r="Q512" s="76"/>
      <c r="R512" s="76"/>
    </row>
    <row r="513" spans="1:18" ht="39.75" customHeight="1">
      <c r="A513" s="70" t="s">
        <v>348</v>
      </c>
      <c r="B513" s="83">
        <v>546</v>
      </c>
      <c r="C513" s="74" t="s">
        <v>120</v>
      </c>
      <c r="D513" s="74" t="s">
        <v>124</v>
      </c>
      <c r="E513" s="74" t="s">
        <v>402</v>
      </c>
      <c r="F513" s="74"/>
      <c r="G513" s="68">
        <f>G514</f>
        <v>10456</v>
      </c>
      <c r="H513" s="68">
        <f aca="true" t="shared" si="239" ref="H513:R513">H514</f>
        <v>10456</v>
      </c>
      <c r="I513" s="68">
        <f t="shared" si="239"/>
        <v>0</v>
      </c>
      <c r="J513" s="68">
        <f t="shared" si="239"/>
        <v>0</v>
      </c>
      <c r="K513" s="68">
        <f t="shared" si="239"/>
        <v>10456</v>
      </c>
      <c r="L513" s="68">
        <f t="shared" si="239"/>
        <v>10456</v>
      </c>
      <c r="M513" s="68">
        <f t="shared" si="239"/>
        <v>0</v>
      </c>
      <c r="N513" s="68">
        <f t="shared" si="239"/>
        <v>0</v>
      </c>
      <c r="O513" s="68">
        <f t="shared" si="239"/>
        <v>10456</v>
      </c>
      <c r="P513" s="68">
        <f t="shared" si="239"/>
        <v>10456</v>
      </c>
      <c r="Q513" s="68">
        <f t="shared" si="239"/>
        <v>0</v>
      </c>
      <c r="R513" s="68">
        <f t="shared" si="239"/>
        <v>0</v>
      </c>
    </row>
    <row r="514" spans="1:18" ht="18.75">
      <c r="A514" s="70" t="s">
        <v>223</v>
      </c>
      <c r="B514" s="83">
        <v>546</v>
      </c>
      <c r="C514" s="74" t="s">
        <v>120</v>
      </c>
      <c r="D514" s="74" t="s">
        <v>124</v>
      </c>
      <c r="E514" s="74" t="s">
        <v>402</v>
      </c>
      <c r="F514" s="74" t="s">
        <v>222</v>
      </c>
      <c r="G514" s="68">
        <f>H514+I514+J514</f>
        <v>10456</v>
      </c>
      <c r="H514" s="68">
        <v>10456</v>
      </c>
      <c r="I514" s="68"/>
      <c r="J514" s="68"/>
      <c r="K514" s="68">
        <f>L514+M514+N514</f>
        <v>10456</v>
      </c>
      <c r="L514" s="68">
        <v>10456</v>
      </c>
      <c r="M514" s="68"/>
      <c r="N514" s="68"/>
      <c r="O514" s="68">
        <f>P514+Q514+R514</f>
        <v>10456</v>
      </c>
      <c r="P514" s="68">
        <v>10456</v>
      </c>
      <c r="Q514" s="68"/>
      <c r="R514" s="68"/>
    </row>
    <row r="515" spans="1:18" ht="63.75" customHeight="1">
      <c r="A515" s="70" t="s">
        <v>347</v>
      </c>
      <c r="B515" s="83">
        <v>546</v>
      </c>
      <c r="C515" s="74" t="s">
        <v>120</v>
      </c>
      <c r="D515" s="74" t="s">
        <v>124</v>
      </c>
      <c r="E515" s="74" t="s">
        <v>345</v>
      </c>
      <c r="F515" s="74"/>
      <c r="G515" s="68">
        <f>G516</f>
        <v>1737.5</v>
      </c>
      <c r="H515" s="68">
        <f aca="true" t="shared" si="240" ref="H515:R515">H516</f>
        <v>1685.4</v>
      </c>
      <c r="I515" s="68">
        <f t="shared" si="240"/>
        <v>52.1</v>
      </c>
      <c r="J515" s="68">
        <f t="shared" si="240"/>
        <v>0</v>
      </c>
      <c r="K515" s="68">
        <f t="shared" si="240"/>
        <v>1737.5</v>
      </c>
      <c r="L515" s="68">
        <f t="shared" si="240"/>
        <v>1685.4</v>
      </c>
      <c r="M515" s="68">
        <f t="shared" si="240"/>
        <v>52.1</v>
      </c>
      <c r="N515" s="68">
        <f t="shared" si="240"/>
        <v>0</v>
      </c>
      <c r="O515" s="68">
        <f t="shared" si="240"/>
        <v>1737.5</v>
      </c>
      <c r="P515" s="68">
        <f t="shared" si="240"/>
        <v>1685.4</v>
      </c>
      <c r="Q515" s="68">
        <f t="shared" si="240"/>
        <v>52.1</v>
      </c>
      <c r="R515" s="68">
        <f t="shared" si="240"/>
        <v>0</v>
      </c>
    </row>
    <row r="516" spans="1:18" ht="18.75">
      <c r="A516" s="70" t="s">
        <v>223</v>
      </c>
      <c r="B516" s="83">
        <v>546</v>
      </c>
      <c r="C516" s="74" t="s">
        <v>120</v>
      </c>
      <c r="D516" s="74" t="s">
        <v>124</v>
      </c>
      <c r="E516" s="74" t="s">
        <v>345</v>
      </c>
      <c r="F516" s="74" t="s">
        <v>222</v>
      </c>
      <c r="G516" s="68">
        <f>H516+I516+J516</f>
        <v>1737.5</v>
      </c>
      <c r="H516" s="68">
        <v>1685.4</v>
      </c>
      <c r="I516" s="68">
        <v>52.1</v>
      </c>
      <c r="J516" s="68"/>
      <c r="K516" s="68">
        <f>L516+M516+N516</f>
        <v>1737.5</v>
      </c>
      <c r="L516" s="68">
        <v>1685.4</v>
      </c>
      <c r="M516" s="68">
        <v>52.1</v>
      </c>
      <c r="N516" s="68">
        <v>0</v>
      </c>
      <c r="O516" s="68">
        <f>P516+Q516+R516</f>
        <v>1737.5</v>
      </c>
      <c r="P516" s="76">
        <v>1685.4</v>
      </c>
      <c r="Q516" s="76">
        <v>52.1</v>
      </c>
      <c r="R516" s="76"/>
    </row>
    <row r="517" spans="1:18" ht="18.75">
      <c r="A517" s="70" t="s">
        <v>168</v>
      </c>
      <c r="B517" s="83">
        <v>546</v>
      </c>
      <c r="C517" s="74" t="s">
        <v>120</v>
      </c>
      <c r="D517" s="74" t="s">
        <v>169</v>
      </c>
      <c r="E517" s="74"/>
      <c r="F517" s="74"/>
      <c r="G517" s="68">
        <f aca="true" t="shared" si="241" ref="G517:R517">G531+G518</f>
        <v>2709.4</v>
      </c>
      <c r="H517" s="68">
        <f t="shared" si="241"/>
        <v>2073.1</v>
      </c>
      <c r="I517" s="68">
        <f t="shared" si="241"/>
        <v>636.3000000000001</v>
      </c>
      <c r="J517" s="68">
        <f t="shared" si="241"/>
        <v>0</v>
      </c>
      <c r="K517" s="68">
        <f t="shared" si="241"/>
        <v>1260.1000000000001</v>
      </c>
      <c r="L517" s="68">
        <f t="shared" si="241"/>
        <v>1118.8</v>
      </c>
      <c r="M517" s="68">
        <f t="shared" si="241"/>
        <v>141.29999999999998</v>
      </c>
      <c r="N517" s="68">
        <f t="shared" si="241"/>
        <v>0</v>
      </c>
      <c r="O517" s="68">
        <f t="shared" si="241"/>
        <v>1286.1000000000001</v>
      </c>
      <c r="P517" s="68">
        <f t="shared" si="241"/>
        <v>1144.8</v>
      </c>
      <c r="Q517" s="68">
        <f t="shared" si="241"/>
        <v>141.29999999999998</v>
      </c>
      <c r="R517" s="68">
        <f t="shared" si="241"/>
        <v>0</v>
      </c>
    </row>
    <row r="518" spans="1:18" ht="46.5" customHeight="1">
      <c r="A518" s="70" t="s">
        <v>493</v>
      </c>
      <c r="B518" s="83">
        <v>546</v>
      </c>
      <c r="C518" s="74" t="s">
        <v>120</v>
      </c>
      <c r="D518" s="74" t="s">
        <v>169</v>
      </c>
      <c r="E518" s="87" t="s">
        <v>244</v>
      </c>
      <c r="F518" s="74"/>
      <c r="G518" s="68">
        <f>G525+G519</f>
        <v>2702.2000000000003</v>
      </c>
      <c r="H518" s="68">
        <f aca="true" t="shared" si="242" ref="H518:R518">H525+H519</f>
        <v>2073.1</v>
      </c>
      <c r="I518" s="68">
        <f t="shared" si="242"/>
        <v>629.1</v>
      </c>
      <c r="J518" s="68">
        <f t="shared" si="242"/>
        <v>0</v>
      </c>
      <c r="K518" s="68">
        <f t="shared" si="242"/>
        <v>1252.9</v>
      </c>
      <c r="L518" s="68">
        <f t="shared" si="242"/>
        <v>1118.8</v>
      </c>
      <c r="M518" s="68">
        <f t="shared" si="242"/>
        <v>134.1</v>
      </c>
      <c r="N518" s="68">
        <f t="shared" si="242"/>
        <v>0</v>
      </c>
      <c r="O518" s="68">
        <f t="shared" si="242"/>
        <v>1278.9</v>
      </c>
      <c r="P518" s="68">
        <f t="shared" si="242"/>
        <v>1144.8</v>
      </c>
      <c r="Q518" s="68">
        <f t="shared" si="242"/>
        <v>134.1</v>
      </c>
      <c r="R518" s="68">
        <f t="shared" si="242"/>
        <v>0</v>
      </c>
    </row>
    <row r="519" spans="1:18" ht="62.25" customHeight="1">
      <c r="A519" s="70" t="s">
        <v>494</v>
      </c>
      <c r="B519" s="83">
        <v>546</v>
      </c>
      <c r="C519" s="74" t="s">
        <v>120</v>
      </c>
      <c r="D519" s="74" t="s">
        <v>169</v>
      </c>
      <c r="E519" s="87" t="s">
        <v>308</v>
      </c>
      <c r="F519" s="74"/>
      <c r="G519" s="68">
        <f>G520</f>
        <v>211.89999999999998</v>
      </c>
      <c r="H519" s="68">
        <f aca="true" t="shared" si="243" ref="H519:R519">H520</f>
        <v>131.7</v>
      </c>
      <c r="I519" s="68">
        <f t="shared" si="243"/>
        <v>80.2</v>
      </c>
      <c r="J519" s="68">
        <f t="shared" si="243"/>
        <v>0</v>
      </c>
      <c r="K519" s="68">
        <f t="shared" si="243"/>
        <v>261.9</v>
      </c>
      <c r="L519" s="68">
        <f t="shared" si="243"/>
        <v>177.4</v>
      </c>
      <c r="M519" s="68">
        <f t="shared" si="243"/>
        <v>84.5</v>
      </c>
      <c r="N519" s="68">
        <f t="shared" si="243"/>
        <v>0</v>
      </c>
      <c r="O519" s="68">
        <f t="shared" si="243"/>
        <v>287.9</v>
      </c>
      <c r="P519" s="68">
        <f t="shared" si="243"/>
        <v>203.4</v>
      </c>
      <c r="Q519" s="68">
        <f t="shared" si="243"/>
        <v>84.5</v>
      </c>
      <c r="R519" s="68">
        <f t="shared" si="243"/>
        <v>0</v>
      </c>
    </row>
    <row r="520" spans="1:18" ht="31.5" customHeight="1">
      <c r="A520" s="70" t="s">
        <v>511</v>
      </c>
      <c r="B520" s="83">
        <v>546</v>
      </c>
      <c r="C520" s="74" t="s">
        <v>120</v>
      </c>
      <c r="D520" s="74" t="s">
        <v>169</v>
      </c>
      <c r="E520" s="87" t="s">
        <v>560</v>
      </c>
      <c r="F520" s="74"/>
      <c r="G520" s="68">
        <f>G523+G521</f>
        <v>211.89999999999998</v>
      </c>
      <c r="H520" s="68">
        <f aca="true" t="shared" si="244" ref="H520:R520">H523+H521</f>
        <v>131.7</v>
      </c>
      <c r="I520" s="68">
        <f t="shared" si="244"/>
        <v>80.2</v>
      </c>
      <c r="J520" s="68">
        <f t="shared" si="244"/>
        <v>0</v>
      </c>
      <c r="K520" s="68">
        <f t="shared" si="244"/>
        <v>261.9</v>
      </c>
      <c r="L520" s="68">
        <f t="shared" si="244"/>
        <v>177.4</v>
      </c>
      <c r="M520" s="68">
        <f t="shared" si="244"/>
        <v>84.5</v>
      </c>
      <c r="N520" s="68">
        <f t="shared" si="244"/>
        <v>0</v>
      </c>
      <c r="O520" s="68">
        <f t="shared" si="244"/>
        <v>287.9</v>
      </c>
      <c r="P520" s="68">
        <f t="shared" si="244"/>
        <v>203.4</v>
      </c>
      <c r="Q520" s="68">
        <f t="shared" si="244"/>
        <v>84.5</v>
      </c>
      <c r="R520" s="68">
        <f t="shared" si="244"/>
        <v>0</v>
      </c>
    </row>
    <row r="521" spans="1:18" ht="25.5" customHeight="1">
      <c r="A521" s="70" t="s">
        <v>545</v>
      </c>
      <c r="B521" s="83">
        <v>546</v>
      </c>
      <c r="C521" s="74" t="s">
        <v>120</v>
      </c>
      <c r="D521" s="74" t="s">
        <v>169</v>
      </c>
      <c r="E521" s="87" t="s">
        <v>561</v>
      </c>
      <c r="F521" s="74"/>
      <c r="G521" s="68">
        <f aca="true" t="shared" si="245" ref="G521:R521">G522</f>
        <v>50</v>
      </c>
      <c r="H521" s="68">
        <f t="shared" si="245"/>
        <v>0</v>
      </c>
      <c r="I521" s="68">
        <f t="shared" si="245"/>
        <v>50</v>
      </c>
      <c r="J521" s="68">
        <f t="shared" si="245"/>
        <v>0</v>
      </c>
      <c r="K521" s="68">
        <f t="shared" si="245"/>
        <v>50</v>
      </c>
      <c r="L521" s="68">
        <f t="shared" si="245"/>
        <v>0</v>
      </c>
      <c r="M521" s="68">
        <f t="shared" si="245"/>
        <v>50</v>
      </c>
      <c r="N521" s="68">
        <f t="shared" si="245"/>
        <v>0</v>
      </c>
      <c r="O521" s="68">
        <f t="shared" si="245"/>
        <v>50</v>
      </c>
      <c r="P521" s="68">
        <f t="shared" si="245"/>
        <v>0</v>
      </c>
      <c r="Q521" s="68">
        <f t="shared" si="245"/>
        <v>50</v>
      </c>
      <c r="R521" s="68">
        <f t="shared" si="245"/>
        <v>0</v>
      </c>
    </row>
    <row r="522" spans="1:18" ht="38.25" customHeight="1">
      <c r="A522" s="70" t="s">
        <v>92</v>
      </c>
      <c r="B522" s="83">
        <v>546</v>
      </c>
      <c r="C522" s="74" t="s">
        <v>120</v>
      </c>
      <c r="D522" s="74" t="s">
        <v>169</v>
      </c>
      <c r="E522" s="87" t="s">
        <v>561</v>
      </c>
      <c r="F522" s="74" t="s">
        <v>176</v>
      </c>
      <c r="G522" s="68">
        <f>H522+I522+J522</f>
        <v>50</v>
      </c>
      <c r="H522" s="68"/>
      <c r="I522" s="68">
        <v>50</v>
      </c>
      <c r="J522" s="68"/>
      <c r="K522" s="68">
        <f>L522+M522+N522</f>
        <v>50</v>
      </c>
      <c r="L522" s="68"/>
      <c r="M522" s="68">
        <v>50</v>
      </c>
      <c r="N522" s="68"/>
      <c r="O522" s="68">
        <f>P522+Q522+R522</f>
        <v>50</v>
      </c>
      <c r="P522" s="68"/>
      <c r="Q522" s="68">
        <v>50</v>
      </c>
      <c r="R522" s="68"/>
    </row>
    <row r="523" spans="1:18" ht="25.5" customHeight="1">
      <c r="A523" s="70" t="s">
        <v>510</v>
      </c>
      <c r="B523" s="83">
        <v>546</v>
      </c>
      <c r="C523" s="74" t="s">
        <v>120</v>
      </c>
      <c r="D523" s="74" t="s">
        <v>169</v>
      </c>
      <c r="E523" s="87" t="s">
        <v>637</v>
      </c>
      <c r="F523" s="74"/>
      <c r="G523" s="68">
        <f>G524</f>
        <v>161.89999999999998</v>
      </c>
      <c r="H523" s="68">
        <f aca="true" t="shared" si="246" ref="H523:R523">H524</f>
        <v>131.7</v>
      </c>
      <c r="I523" s="68">
        <f t="shared" si="246"/>
        <v>30.2</v>
      </c>
      <c r="J523" s="68">
        <f t="shared" si="246"/>
        <v>0</v>
      </c>
      <c r="K523" s="68">
        <f t="shared" si="246"/>
        <v>211.9</v>
      </c>
      <c r="L523" s="68">
        <f t="shared" si="246"/>
        <v>177.4</v>
      </c>
      <c r="M523" s="68">
        <f t="shared" si="246"/>
        <v>34.5</v>
      </c>
      <c r="N523" s="68">
        <f t="shared" si="246"/>
        <v>0</v>
      </c>
      <c r="O523" s="68">
        <f t="shared" si="246"/>
        <v>237.9</v>
      </c>
      <c r="P523" s="68">
        <f t="shared" si="246"/>
        <v>203.4</v>
      </c>
      <c r="Q523" s="68">
        <f t="shared" si="246"/>
        <v>34.5</v>
      </c>
      <c r="R523" s="68">
        <f t="shared" si="246"/>
        <v>0</v>
      </c>
    </row>
    <row r="524" spans="1:18" ht="43.5" customHeight="1">
      <c r="A524" s="70" t="s">
        <v>92</v>
      </c>
      <c r="B524" s="83">
        <v>546</v>
      </c>
      <c r="C524" s="74" t="s">
        <v>120</v>
      </c>
      <c r="D524" s="74" t="s">
        <v>169</v>
      </c>
      <c r="E524" s="87" t="s">
        <v>637</v>
      </c>
      <c r="F524" s="74" t="s">
        <v>176</v>
      </c>
      <c r="G524" s="68">
        <f>H524+I524+J524</f>
        <v>161.89999999999998</v>
      </c>
      <c r="H524" s="68">
        <v>131.7</v>
      </c>
      <c r="I524" s="68">
        <v>30.2</v>
      </c>
      <c r="J524" s="68"/>
      <c r="K524" s="68">
        <f>L524+M524+N524</f>
        <v>211.9</v>
      </c>
      <c r="L524" s="68">
        <v>177.4</v>
      </c>
      <c r="M524" s="68">
        <v>34.5</v>
      </c>
      <c r="N524" s="68"/>
      <c r="O524" s="68">
        <f>P524+Q524+R524</f>
        <v>237.9</v>
      </c>
      <c r="P524" s="90">
        <v>203.4</v>
      </c>
      <c r="Q524" s="90">
        <v>34.5</v>
      </c>
      <c r="R524" s="68"/>
    </row>
    <row r="525" spans="1:18" ht="49.5" customHeight="1">
      <c r="A525" s="70" t="s">
        <v>594</v>
      </c>
      <c r="B525" s="83">
        <v>546</v>
      </c>
      <c r="C525" s="74" t="s">
        <v>120</v>
      </c>
      <c r="D525" s="74" t="s">
        <v>169</v>
      </c>
      <c r="E525" s="87" t="s">
        <v>341</v>
      </c>
      <c r="F525" s="74"/>
      <c r="G525" s="68">
        <f>G526</f>
        <v>2490.3</v>
      </c>
      <c r="H525" s="68">
        <f aca="true" t="shared" si="247" ref="H525:R525">H526</f>
        <v>1941.4</v>
      </c>
      <c r="I525" s="68">
        <f t="shared" si="247"/>
        <v>548.9</v>
      </c>
      <c r="J525" s="68">
        <f t="shared" si="247"/>
        <v>0</v>
      </c>
      <c r="K525" s="68">
        <f t="shared" si="247"/>
        <v>991</v>
      </c>
      <c r="L525" s="68">
        <f t="shared" si="247"/>
        <v>941.4</v>
      </c>
      <c r="M525" s="68">
        <f t="shared" si="247"/>
        <v>49.6</v>
      </c>
      <c r="N525" s="68">
        <f t="shared" si="247"/>
        <v>0</v>
      </c>
      <c r="O525" s="68">
        <f t="shared" si="247"/>
        <v>991</v>
      </c>
      <c r="P525" s="68">
        <f t="shared" si="247"/>
        <v>941.4</v>
      </c>
      <c r="Q525" s="68">
        <f t="shared" si="247"/>
        <v>49.6</v>
      </c>
      <c r="R525" s="68">
        <f t="shared" si="247"/>
        <v>0</v>
      </c>
    </row>
    <row r="526" spans="1:18" ht="42.75" customHeight="1">
      <c r="A526" s="70" t="s">
        <v>342</v>
      </c>
      <c r="B526" s="83">
        <v>546</v>
      </c>
      <c r="C526" s="74" t="s">
        <v>120</v>
      </c>
      <c r="D526" s="74" t="s">
        <v>169</v>
      </c>
      <c r="E526" s="87" t="s">
        <v>507</v>
      </c>
      <c r="F526" s="74"/>
      <c r="G526" s="68">
        <f>G529+G527</f>
        <v>2490.3</v>
      </c>
      <c r="H526" s="68">
        <f aca="true" t="shared" si="248" ref="H526:R526">H529+H527</f>
        <v>1941.4</v>
      </c>
      <c r="I526" s="68">
        <f t="shared" si="248"/>
        <v>548.9</v>
      </c>
      <c r="J526" s="68">
        <f t="shared" si="248"/>
        <v>0</v>
      </c>
      <c r="K526" s="68">
        <f t="shared" si="248"/>
        <v>991</v>
      </c>
      <c r="L526" s="68">
        <f t="shared" si="248"/>
        <v>941.4</v>
      </c>
      <c r="M526" s="68">
        <f t="shared" si="248"/>
        <v>49.6</v>
      </c>
      <c r="N526" s="68">
        <f t="shared" si="248"/>
        <v>0</v>
      </c>
      <c r="O526" s="68">
        <f t="shared" si="248"/>
        <v>991</v>
      </c>
      <c r="P526" s="68">
        <f t="shared" si="248"/>
        <v>941.4</v>
      </c>
      <c r="Q526" s="68">
        <f t="shared" si="248"/>
        <v>49.6</v>
      </c>
      <c r="R526" s="68">
        <f t="shared" si="248"/>
        <v>0</v>
      </c>
    </row>
    <row r="527" spans="1:18" ht="66.75" customHeight="1">
      <c r="A527" s="143" t="s">
        <v>677</v>
      </c>
      <c r="B527" s="83">
        <v>546</v>
      </c>
      <c r="C527" s="74" t="s">
        <v>120</v>
      </c>
      <c r="D527" s="74" t="s">
        <v>169</v>
      </c>
      <c r="E527" s="87" t="s">
        <v>508</v>
      </c>
      <c r="F527" s="74"/>
      <c r="G527" s="68">
        <f>G528</f>
        <v>1499.3</v>
      </c>
      <c r="H527" s="68">
        <f aca="true" t="shared" si="249" ref="H527:R527">H528</f>
        <v>1000</v>
      </c>
      <c r="I527" s="68">
        <f t="shared" si="249"/>
        <v>499.3</v>
      </c>
      <c r="J527" s="68">
        <f t="shared" si="249"/>
        <v>0</v>
      </c>
      <c r="K527" s="68">
        <f t="shared" si="249"/>
        <v>0</v>
      </c>
      <c r="L527" s="68">
        <f t="shared" si="249"/>
        <v>0</v>
      </c>
      <c r="M527" s="68">
        <f t="shared" si="249"/>
        <v>0</v>
      </c>
      <c r="N527" s="68">
        <f t="shared" si="249"/>
        <v>0</v>
      </c>
      <c r="O527" s="68">
        <f t="shared" si="249"/>
        <v>0</v>
      </c>
      <c r="P527" s="68">
        <f t="shared" si="249"/>
        <v>0</v>
      </c>
      <c r="Q527" s="68">
        <f t="shared" si="249"/>
        <v>0</v>
      </c>
      <c r="R527" s="68">
        <f t="shared" si="249"/>
        <v>0</v>
      </c>
    </row>
    <row r="528" spans="1:18" ht="56.25">
      <c r="A528" s="70" t="s">
        <v>418</v>
      </c>
      <c r="B528" s="83">
        <v>546</v>
      </c>
      <c r="C528" s="74" t="s">
        <v>120</v>
      </c>
      <c r="D528" s="74" t="s">
        <v>169</v>
      </c>
      <c r="E528" s="87" t="s">
        <v>508</v>
      </c>
      <c r="F528" s="74" t="s">
        <v>417</v>
      </c>
      <c r="G528" s="68">
        <f>H528+I528+J528</f>
        <v>1499.3</v>
      </c>
      <c r="H528" s="68">
        <v>1000</v>
      </c>
      <c r="I528" s="68">
        <v>499.3</v>
      </c>
      <c r="J528" s="68"/>
      <c r="K528" s="68">
        <f>L528+M528+N528</f>
        <v>0</v>
      </c>
      <c r="L528" s="68">
        <v>0</v>
      </c>
      <c r="M528" s="68">
        <v>0</v>
      </c>
      <c r="N528" s="68">
        <v>0</v>
      </c>
      <c r="O528" s="68">
        <f>P528+Q528+R528</f>
        <v>0</v>
      </c>
      <c r="P528" s="68">
        <v>0</v>
      </c>
      <c r="Q528" s="68">
        <v>0</v>
      </c>
      <c r="R528" s="68">
        <v>0</v>
      </c>
    </row>
    <row r="529" spans="1:18" ht="41.25" customHeight="1">
      <c r="A529" s="70" t="s">
        <v>609</v>
      </c>
      <c r="B529" s="83">
        <v>546</v>
      </c>
      <c r="C529" s="74" t="s">
        <v>120</v>
      </c>
      <c r="D529" s="74" t="s">
        <v>169</v>
      </c>
      <c r="E529" s="87" t="s">
        <v>509</v>
      </c>
      <c r="F529" s="74"/>
      <c r="G529" s="68">
        <f>G530</f>
        <v>991</v>
      </c>
      <c r="H529" s="68">
        <f aca="true" t="shared" si="250" ref="H529:R529">H530</f>
        <v>941.4</v>
      </c>
      <c r="I529" s="68">
        <f t="shared" si="250"/>
        <v>49.6</v>
      </c>
      <c r="J529" s="68">
        <f t="shared" si="250"/>
        <v>0</v>
      </c>
      <c r="K529" s="68">
        <f t="shared" si="250"/>
        <v>991</v>
      </c>
      <c r="L529" s="68">
        <f t="shared" si="250"/>
        <v>941.4</v>
      </c>
      <c r="M529" s="68">
        <f t="shared" si="250"/>
        <v>49.6</v>
      </c>
      <c r="N529" s="68">
        <f t="shared" si="250"/>
        <v>0</v>
      </c>
      <c r="O529" s="68">
        <f t="shared" si="250"/>
        <v>991</v>
      </c>
      <c r="P529" s="68">
        <f t="shared" si="250"/>
        <v>941.4</v>
      </c>
      <c r="Q529" s="68">
        <f t="shared" si="250"/>
        <v>49.6</v>
      </c>
      <c r="R529" s="68">
        <f t="shared" si="250"/>
        <v>0</v>
      </c>
    </row>
    <row r="530" spans="1:18" ht="68.25" customHeight="1">
      <c r="A530" s="70" t="s">
        <v>418</v>
      </c>
      <c r="B530" s="83">
        <v>546</v>
      </c>
      <c r="C530" s="74" t="s">
        <v>120</v>
      </c>
      <c r="D530" s="74" t="s">
        <v>169</v>
      </c>
      <c r="E530" s="87" t="s">
        <v>509</v>
      </c>
      <c r="F530" s="74" t="s">
        <v>417</v>
      </c>
      <c r="G530" s="68">
        <f>H530+I530+J530</f>
        <v>991</v>
      </c>
      <c r="H530" s="68">
        <v>941.4</v>
      </c>
      <c r="I530" s="68">
        <v>49.6</v>
      </c>
      <c r="J530" s="68"/>
      <c r="K530" s="68">
        <f>L530+N530+M530</f>
        <v>991</v>
      </c>
      <c r="L530" s="68">
        <v>941.4</v>
      </c>
      <c r="M530" s="68">
        <v>49.6</v>
      </c>
      <c r="N530" s="68"/>
      <c r="O530" s="68">
        <f>P530+R530+Q530</f>
        <v>991</v>
      </c>
      <c r="P530" s="87">
        <v>941.4</v>
      </c>
      <c r="Q530" s="87">
        <v>49.6</v>
      </c>
      <c r="R530" s="87"/>
    </row>
    <row r="531" spans="1:18" ht="18.75">
      <c r="A531" s="70" t="s">
        <v>336</v>
      </c>
      <c r="B531" s="83">
        <v>546</v>
      </c>
      <c r="C531" s="74" t="s">
        <v>120</v>
      </c>
      <c r="D531" s="74" t="s">
        <v>169</v>
      </c>
      <c r="E531" s="83" t="s">
        <v>233</v>
      </c>
      <c r="F531" s="74"/>
      <c r="G531" s="68">
        <f>G532</f>
        <v>7.2</v>
      </c>
      <c r="H531" s="68">
        <f aca="true" t="shared" si="251" ref="H531:R533">H532</f>
        <v>0</v>
      </c>
      <c r="I531" s="68">
        <f t="shared" si="251"/>
        <v>7.2</v>
      </c>
      <c r="J531" s="68">
        <f t="shared" si="251"/>
        <v>0</v>
      </c>
      <c r="K531" s="68">
        <f t="shared" si="251"/>
        <v>7.2</v>
      </c>
      <c r="L531" s="68">
        <f t="shared" si="251"/>
        <v>0</v>
      </c>
      <c r="M531" s="68">
        <f t="shared" si="251"/>
        <v>7.2</v>
      </c>
      <c r="N531" s="68">
        <f t="shared" si="251"/>
        <v>0</v>
      </c>
      <c r="O531" s="68">
        <f t="shared" si="251"/>
        <v>7.2</v>
      </c>
      <c r="P531" s="68">
        <f t="shared" si="251"/>
        <v>0</v>
      </c>
      <c r="Q531" s="68">
        <f t="shared" si="251"/>
        <v>7.2</v>
      </c>
      <c r="R531" s="68">
        <f t="shared" si="251"/>
        <v>0</v>
      </c>
    </row>
    <row r="532" spans="1:18" ht="37.5">
      <c r="A532" s="70" t="s">
        <v>229</v>
      </c>
      <c r="B532" s="83">
        <v>546</v>
      </c>
      <c r="C532" s="74" t="s">
        <v>120</v>
      </c>
      <c r="D532" s="74" t="s">
        <v>169</v>
      </c>
      <c r="E532" s="83" t="s">
        <v>66</v>
      </c>
      <c r="F532" s="74"/>
      <c r="G532" s="68">
        <f>G533</f>
        <v>7.2</v>
      </c>
      <c r="H532" s="68">
        <f t="shared" si="251"/>
        <v>0</v>
      </c>
      <c r="I532" s="68">
        <f t="shared" si="251"/>
        <v>7.2</v>
      </c>
      <c r="J532" s="68">
        <f t="shared" si="251"/>
        <v>0</v>
      </c>
      <c r="K532" s="68">
        <f t="shared" si="251"/>
        <v>7.2</v>
      </c>
      <c r="L532" s="68">
        <f t="shared" si="251"/>
        <v>0</v>
      </c>
      <c r="M532" s="68">
        <f t="shared" si="251"/>
        <v>7.2</v>
      </c>
      <c r="N532" s="68">
        <f t="shared" si="251"/>
        <v>0</v>
      </c>
      <c r="O532" s="68">
        <f t="shared" si="251"/>
        <v>7.2</v>
      </c>
      <c r="P532" s="68">
        <f t="shared" si="251"/>
        <v>0</v>
      </c>
      <c r="Q532" s="68">
        <f t="shared" si="251"/>
        <v>7.2</v>
      </c>
      <c r="R532" s="68">
        <f t="shared" si="251"/>
        <v>0</v>
      </c>
    </row>
    <row r="533" spans="1:18" ht="64.5" customHeight="1">
      <c r="A533" s="70" t="s">
        <v>720</v>
      </c>
      <c r="B533" s="83">
        <v>546</v>
      </c>
      <c r="C533" s="74" t="s">
        <v>120</v>
      </c>
      <c r="D533" s="74" t="s">
        <v>169</v>
      </c>
      <c r="E533" s="83" t="s">
        <v>100</v>
      </c>
      <c r="F533" s="74"/>
      <c r="G533" s="68">
        <f>G534</f>
        <v>7.2</v>
      </c>
      <c r="H533" s="68">
        <f t="shared" si="251"/>
        <v>0</v>
      </c>
      <c r="I533" s="68">
        <f t="shared" si="251"/>
        <v>7.2</v>
      </c>
      <c r="J533" s="68">
        <f t="shared" si="251"/>
        <v>0</v>
      </c>
      <c r="K533" s="68">
        <f t="shared" si="251"/>
        <v>7.2</v>
      </c>
      <c r="L533" s="68">
        <f t="shared" si="251"/>
        <v>0</v>
      </c>
      <c r="M533" s="68">
        <f t="shared" si="251"/>
        <v>7.2</v>
      </c>
      <c r="N533" s="68">
        <f t="shared" si="251"/>
        <v>0</v>
      </c>
      <c r="O533" s="68">
        <f t="shared" si="251"/>
        <v>7.2</v>
      </c>
      <c r="P533" s="68">
        <f t="shared" si="251"/>
        <v>0</v>
      </c>
      <c r="Q533" s="68">
        <f t="shared" si="251"/>
        <v>7.2</v>
      </c>
      <c r="R533" s="68">
        <f t="shared" si="251"/>
        <v>0</v>
      </c>
    </row>
    <row r="534" spans="1:18" ht="18.75">
      <c r="A534" s="70" t="s">
        <v>223</v>
      </c>
      <c r="B534" s="83">
        <v>546</v>
      </c>
      <c r="C534" s="74" t="s">
        <v>120</v>
      </c>
      <c r="D534" s="74" t="s">
        <v>169</v>
      </c>
      <c r="E534" s="83" t="s">
        <v>100</v>
      </c>
      <c r="F534" s="74" t="s">
        <v>222</v>
      </c>
      <c r="G534" s="68">
        <f>H534+I534+J534</f>
        <v>7.2</v>
      </c>
      <c r="H534" s="68"/>
      <c r="I534" s="68">
        <v>7.2</v>
      </c>
      <c r="J534" s="68"/>
      <c r="K534" s="68">
        <f>L534+M534+N534</f>
        <v>7.2</v>
      </c>
      <c r="L534" s="68"/>
      <c r="M534" s="68">
        <v>7.2</v>
      </c>
      <c r="N534" s="68"/>
      <c r="O534" s="68">
        <f>P534+Q534+R534</f>
        <v>7.2</v>
      </c>
      <c r="P534" s="76"/>
      <c r="Q534" s="76">
        <v>7.2</v>
      </c>
      <c r="R534" s="76"/>
    </row>
    <row r="535" spans="1:18" ht="18.75">
      <c r="A535" s="70" t="s">
        <v>163</v>
      </c>
      <c r="B535" s="83">
        <v>546</v>
      </c>
      <c r="C535" s="74" t="s">
        <v>127</v>
      </c>
      <c r="D535" s="74" t="s">
        <v>395</v>
      </c>
      <c r="E535" s="83"/>
      <c r="F535" s="74"/>
      <c r="G535" s="68">
        <f aca="true" t="shared" si="252" ref="G535:R535">G536+G544+G559</f>
        <v>4216.6</v>
      </c>
      <c r="H535" s="68">
        <f t="shared" si="252"/>
        <v>1637.6</v>
      </c>
      <c r="I535" s="68">
        <f t="shared" si="252"/>
        <v>2062.5</v>
      </c>
      <c r="J535" s="68">
        <f t="shared" si="252"/>
        <v>516.5</v>
      </c>
      <c r="K535" s="68">
        <f t="shared" si="252"/>
        <v>2859.6</v>
      </c>
      <c r="L535" s="68">
        <f t="shared" si="252"/>
        <v>1637.6</v>
      </c>
      <c r="M535" s="68">
        <f t="shared" si="252"/>
        <v>1040</v>
      </c>
      <c r="N535" s="68">
        <f t="shared" si="252"/>
        <v>182</v>
      </c>
      <c r="O535" s="68">
        <f t="shared" si="252"/>
        <v>2999.9</v>
      </c>
      <c r="P535" s="68">
        <f t="shared" si="252"/>
        <v>1763.9</v>
      </c>
      <c r="Q535" s="68">
        <f t="shared" si="252"/>
        <v>1040</v>
      </c>
      <c r="R535" s="68">
        <f t="shared" si="252"/>
        <v>196</v>
      </c>
    </row>
    <row r="536" spans="1:18" ht="18.75">
      <c r="A536" s="70" t="s">
        <v>164</v>
      </c>
      <c r="B536" s="83">
        <v>546</v>
      </c>
      <c r="C536" s="74" t="s">
        <v>127</v>
      </c>
      <c r="D536" s="74" t="s">
        <v>119</v>
      </c>
      <c r="E536" s="83"/>
      <c r="F536" s="74"/>
      <c r="G536" s="68">
        <f>G541+G537</f>
        <v>300</v>
      </c>
      <c r="H536" s="68">
        <f aca="true" t="shared" si="253" ref="H536:R536">H541+H537</f>
        <v>0</v>
      </c>
      <c r="I536" s="68">
        <f t="shared" si="253"/>
        <v>300</v>
      </c>
      <c r="J536" s="68">
        <f t="shared" si="253"/>
        <v>0</v>
      </c>
      <c r="K536" s="68">
        <f t="shared" si="253"/>
        <v>800</v>
      </c>
      <c r="L536" s="68">
        <f t="shared" si="253"/>
        <v>0</v>
      </c>
      <c r="M536" s="68">
        <f t="shared" si="253"/>
        <v>800</v>
      </c>
      <c r="N536" s="68">
        <f t="shared" si="253"/>
        <v>0</v>
      </c>
      <c r="O536" s="68">
        <f t="shared" si="253"/>
        <v>800</v>
      </c>
      <c r="P536" s="68">
        <f t="shared" si="253"/>
        <v>0</v>
      </c>
      <c r="Q536" s="68">
        <f t="shared" si="253"/>
        <v>800</v>
      </c>
      <c r="R536" s="68">
        <f t="shared" si="253"/>
        <v>0</v>
      </c>
    </row>
    <row r="537" spans="1:18" ht="45.75" customHeight="1">
      <c r="A537" s="70" t="s">
        <v>500</v>
      </c>
      <c r="B537" s="83">
        <v>546</v>
      </c>
      <c r="C537" s="74" t="s">
        <v>127</v>
      </c>
      <c r="D537" s="74" t="s">
        <v>119</v>
      </c>
      <c r="E537" s="74" t="s">
        <v>272</v>
      </c>
      <c r="F537" s="74"/>
      <c r="G537" s="68">
        <f aca="true" t="shared" si="254" ref="G537:H539">G538</f>
        <v>0</v>
      </c>
      <c r="H537" s="68">
        <f t="shared" si="254"/>
        <v>0</v>
      </c>
      <c r="I537" s="68">
        <f aca="true" t="shared" si="255" ref="I537:R539">I538</f>
        <v>0</v>
      </c>
      <c r="J537" s="68">
        <f t="shared" si="255"/>
        <v>0</v>
      </c>
      <c r="K537" s="68">
        <f t="shared" si="255"/>
        <v>500</v>
      </c>
      <c r="L537" s="68">
        <f t="shared" si="255"/>
        <v>0</v>
      </c>
      <c r="M537" s="68">
        <f t="shared" si="255"/>
        <v>500</v>
      </c>
      <c r="N537" s="68">
        <f t="shared" si="255"/>
        <v>0</v>
      </c>
      <c r="O537" s="68">
        <f t="shared" si="255"/>
        <v>500</v>
      </c>
      <c r="P537" s="68">
        <f t="shared" si="255"/>
        <v>0</v>
      </c>
      <c r="Q537" s="68">
        <f t="shared" si="255"/>
        <v>500</v>
      </c>
      <c r="R537" s="68">
        <f t="shared" si="255"/>
        <v>0</v>
      </c>
    </row>
    <row r="538" spans="1:18" ht="33" customHeight="1">
      <c r="A538" s="70" t="s">
        <v>554</v>
      </c>
      <c r="B538" s="83">
        <v>546</v>
      </c>
      <c r="C538" s="74" t="s">
        <v>127</v>
      </c>
      <c r="D538" s="74" t="s">
        <v>119</v>
      </c>
      <c r="E538" s="74" t="s">
        <v>27</v>
      </c>
      <c r="F538" s="74"/>
      <c r="G538" s="68">
        <f t="shared" si="254"/>
        <v>0</v>
      </c>
      <c r="H538" s="68">
        <f t="shared" si="254"/>
        <v>0</v>
      </c>
      <c r="I538" s="68">
        <f t="shared" si="255"/>
        <v>0</v>
      </c>
      <c r="J538" s="68">
        <f t="shared" si="255"/>
        <v>0</v>
      </c>
      <c r="K538" s="68">
        <f t="shared" si="255"/>
        <v>500</v>
      </c>
      <c r="L538" s="68">
        <f t="shared" si="255"/>
        <v>0</v>
      </c>
      <c r="M538" s="68">
        <f t="shared" si="255"/>
        <v>500</v>
      </c>
      <c r="N538" s="68">
        <f t="shared" si="255"/>
        <v>0</v>
      </c>
      <c r="O538" s="68">
        <f t="shared" si="255"/>
        <v>500</v>
      </c>
      <c r="P538" s="68">
        <f t="shared" si="255"/>
        <v>0</v>
      </c>
      <c r="Q538" s="68">
        <f t="shared" si="255"/>
        <v>500</v>
      </c>
      <c r="R538" s="68">
        <f t="shared" si="255"/>
        <v>0</v>
      </c>
    </row>
    <row r="539" spans="1:18" ht="25.5" customHeight="1">
      <c r="A539" s="70" t="s">
        <v>225</v>
      </c>
      <c r="B539" s="83">
        <v>546</v>
      </c>
      <c r="C539" s="74" t="s">
        <v>127</v>
      </c>
      <c r="D539" s="74" t="s">
        <v>119</v>
      </c>
      <c r="E539" s="74" t="s">
        <v>28</v>
      </c>
      <c r="F539" s="74"/>
      <c r="G539" s="68">
        <f t="shared" si="254"/>
        <v>0</v>
      </c>
      <c r="H539" s="68">
        <f t="shared" si="254"/>
        <v>0</v>
      </c>
      <c r="I539" s="68">
        <f t="shared" si="255"/>
        <v>0</v>
      </c>
      <c r="J539" s="68">
        <f t="shared" si="255"/>
        <v>0</v>
      </c>
      <c r="K539" s="68">
        <f t="shared" si="255"/>
        <v>500</v>
      </c>
      <c r="L539" s="68">
        <f t="shared" si="255"/>
        <v>0</v>
      </c>
      <c r="M539" s="68">
        <f t="shared" si="255"/>
        <v>500</v>
      </c>
      <c r="N539" s="68">
        <f t="shared" si="255"/>
        <v>0</v>
      </c>
      <c r="O539" s="68">
        <f t="shared" si="255"/>
        <v>500</v>
      </c>
      <c r="P539" s="68">
        <f t="shared" si="255"/>
        <v>0</v>
      </c>
      <c r="Q539" s="68">
        <f t="shared" si="255"/>
        <v>500</v>
      </c>
      <c r="R539" s="68">
        <f t="shared" si="255"/>
        <v>0</v>
      </c>
    </row>
    <row r="540" spans="1:18" ht="18.75">
      <c r="A540" s="70" t="s">
        <v>349</v>
      </c>
      <c r="B540" s="83">
        <v>546</v>
      </c>
      <c r="C540" s="74" t="s">
        <v>127</v>
      </c>
      <c r="D540" s="74" t="s">
        <v>119</v>
      </c>
      <c r="E540" s="74" t="s">
        <v>28</v>
      </c>
      <c r="F540" s="74" t="s">
        <v>181</v>
      </c>
      <c r="G540" s="68">
        <f>H540+I540+J540</f>
        <v>0</v>
      </c>
      <c r="H540" s="68"/>
      <c r="I540" s="68">
        <v>0</v>
      </c>
      <c r="J540" s="68"/>
      <c r="K540" s="68">
        <f>L540+M540+N540</f>
        <v>500</v>
      </c>
      <c r="L540" s="68"/>
      <c r="M540" s="68">
        <v>500</v>
      </c>
      <c r="N540" s="68"/>
      <c r="O540" s="68">
        <f>P540+Q540+R540</f>
        <v>500</v>
      </c>
      <c r="P540" s="68"/>
      <c r="Q540" s="68">
        <v>500</v>
      </c>
      <c r="R540" s="68"/>
    </row>
    <row r="541" spans="1:18" ht="18.75">
      <c r="A541" s="70" t="s">
        <v>164</v>
      </c>
      <c r="B541" s="83">
        <v>546</v>
      </c>
      <c r="C541" s="74" t="s">
        <v>127</v>
      </c>
      <c r="D541" s="74" t="s">
        <v>119</v>
      </c>
      <c r="E541" s="83" t="s">
        <v>33</v>
      </c>
      <c r="F541" s="74"/>
      <c r="G541" s="68">
        <f>G542</f>
        <v>300</v>
      </c>
      <c r="H541" s="68">
        <f aca="true" t="shared" si="256" ref="H541:R542">H542</f>
        <v>0</v>
      </c>
      <c r="I541" s="68">
        <f t="shared" si="256"/>
        <v>300</v>
      </c>
      <c r="J541" s="68">
        <f t="shared" si="256"/>
        <v>0</v>
      </c>
      <c r="K541" s="68">
        <f t="shared" si="256"/>
        <v>300</v>
      </c>
      <c r="L541" s="68">
        <f t="shared" si="256"/>
        <v>0</v>
      </c>
      <c r="M541" s="68">
        <f t="shared" si="256"/>
        <v>300</v>
      </c>
      <c r="N541" s="68">
        <f t="shared" si="256"/>
        <v>0</v>
      </c>
      <c r="O541" s="68">
        <f t="shared" si="256"/>
        <v>300</v>
      </c>
      <c r="P541" s="68">
        <f t="shared" si="256"/>
        <v>0</v>
      </c>
      <c r="Q541" s="68">
        <f t="shared" si="256"/>
        <v>300</v>
      </c>
      <c r="R541" s="68">
        <f t="shared" si="256"/>
        <v>0</v>
      </c>
    </row>
    <row r="542" spans="1:18" ht="18.75">
      <c r="A542" s="70" t="s">
        <v>302</v>
      </c>
      <c r="B542" s="83">
        <v>546</v>
      </c>
      <c r="C542" s="74" t="s">
        <v>127</v>
      </c>
      <c r="D542" s="74" t="s">
        <v>119</v>
      </c>
      <c r="E542" s="83" t="s">
        <v>34</v>
      </c>
      <c r="F542" s="74"/>
      <c r="G542" s="68">
        <f>G543</f>
        <v>300</v>
      </c>
      <c r="H542" s="68">
        <f t="shared" si="256"/>
        <v>0</v>
      </c>
      <c r="I542" s="68">
        <f t="shared" si="256"/>
        <v>300</v>
      </c>
      <c r="J542" s="68">
        <f t="shared" si="256"/>
        <v>0</v>
      </c>
      <c r="K542" s="68">
        <f t="shared" si="256"/>
        <v>300</v>
      </c>
      <c r="L542" s="68">
        <f t="shared" si="256"/>
        <v>0</v>
      </c>
      <c r="M542" s="68">
        <f t="shared" si="256"/>
        <v>300</v>
      </c>
      <c r="N542" s="68">
        <f t="shared" si="256"/>
        <v>0</v>
      </c>
      <c r="O542" s="68">
        <f t="shared" si="256"/>
        <v>300</v>
      </c>
      <c r="P542" s="68">
        <f t="shared" si="256"/>
        <v>0</v>
      </c>
      <c r="Q542" s="68">
        <f t="shared" si="256"/>
        <v>300</v>
      </c>
      <c r="R542" s="68">
        <f t="shared" si="256"/>
        <v>0</v>
      </c>
    </row>
    <row r="543" spans="1:18" ht="37.5">
      <c r="A543" s="70" t="s">
        <v>92</v>
      </c>
      <c r="B543" s="83">
        <v>546</v>
      </c>
      <c r="C543" s="74" t="s">
        <v>127</v>
      </c>
      <c r="D543" s="74" t="s">
        <v>119</v>
      </c>
      <c r="E543" s="83" t="s">
        <v>34</v>
      </c>
      <c r="F543" s="74" t="s">
        <v>176</v>
      </c>
      <c r="G543" s="68">
        <f>H543+I543+J543</f>
        <v>300</v>
      </c>
      <c r="H543" s="68"/>
      <c r="I543" s="68">
        <v>300</v>
      </c>
      <c r="J543" s="68"/>
      <c r="K543" s="68">
        <f>L543+M543+N543</f>
        <v>300</v>
      </c>
      <c r="L543" s="68"/>
      <c r="M543" s="68">
        <v>300</v>
      </c>
      <c r="N543" s="68"/>
      <c r="O543" s="68">
        <f>P543+Q543+R543</f>
        <v>300</v>
      </c>
      <c r="P543" s="76"/>
      <c r="Q543" s="76">
        <v>300</v>
      </c>
      <c r="R543" s="76"/>
    </row>
    <row r="544" spans="1:18" ht="18.75">
      <c r="A544" s="70" t="s">
        <v>155</v>
      </c>
      <c r="B544" s="83">
        <v>546</v>
      </c>
      <c r="C544" s="74" t="s">
        <v>127</v>
      </c>
      <c r="D544" s="74" t="s">
        <v>123</v>
      </c>
      <c r="E544" s="83"/>
      <c r="F544" s="74"/>
      <c r="G544" s="68">
        <f aca="true" t="shared" si="257" ref="G544:R544">G545+G556</f>
        <v>2097</v>
      </c>
      <c r="H544" s="68">
        <f t="shared" si="257"/>
        <v>0</v>
      </c>
      <c r="I544" s="68">
        <f t="shared" si="257"/>
        <v>1762.5</v>
      </c>
      <c r="J544" s="68">
        <f t="shared" si="257"/>
        <v>334.5</v>
      </c>
      <c r="K544" s="68">
        <f t="shared" si="257"/>
        <v>240</v>
      </c>
      <c r="L544" s="68">
        <f t="shared" si="257"/>
        <v>0</v>
      </c>
      <c r="M544" s="68">
        <f t="shared" si="257"/>
        <v>240</v>
      </c>
      <c r="N544" s="68">
        <f t="shared" si="257"/>
        <v>0</v>
      </c>
      <c r="O544" s="68">
        <f t="shared" si="257"/>
        <v>240</v>
      </c>
      <c r="P544" s="68">
        <f t="shared" si="257"/>
        <v>0</v>
      </c>
      <c r="Q544" s="68">
        <f t="shared" si="257"/>
        <v>240</v>
      </c>
      <c r="R544" s="68">
        <f t="shared" si="257"/>
        <v>0</v>
      </c>
    </row>
    <row r="545" spans="1:18" ht="56.25">
      <c r="A545" s="70" t="s">
        <v>459</v>
      </c>
      <c r="B545" s="83">
        <v>546</v>
      </c>
      <c r="C545" s="74" t="s">
        <v>127</v>
      </c>
      <c r="D545" s="74" t="s">
        <v>123</v>
      </c>
      <c r="E545" s="74" t="s">
        <v>249</v>
      </c>
      <c r="F545" s="74"/>
      <c r="G545" s="68">
        <f aca="true" t="shared" si="258" ref="G545:R545">G546+G550</f>
        <v>2057</v>
      </c>
      <c r="H545" s="68">
        <f t="shared" si="258"/>
        <v>0</v>
      </c>
      <c r="I545" s="68">
        <f t="shared" si="258"/>
        <v>1722.5</v>
      </c>
      <c r="J545" s="68">
        <f t="shared" si="258"/>
        <v>334.5</v>
      </c>
      <c r="K545" s="68">
        <f t="shared" si="258"/>
        <v>200</v>
      </c>
      <c r="L545" s="68">
        <f t="shared" si="258"/>
        <v>0</v>
      </c>
      <c r="M545" s="68">
        <f t="shared" si="258"/>
        <v>200</v>
      </c>
      <c r="N545" s="68">
        <f t="shared" si="258"/>
        <v>0</v>
      </c>
      <c r="O545" s="68">
        <f t="shared" si="258"/>
        <v>200</v>
      </c>
      <c r="P545" s="68">
        <f t="shared" si="258"/>
        <v>0</v>
      </c>
      <c r="Q545" s="68">
        <f t="shared" si="258"/>
        <v>200</v>
      </c>
      <c r="R545" s="68">
        <f t="shared" si="258"/>
        <v>0</v>
      </c>
    </row>
    <row r="546" spans="1:18" ht="37.5">
      <c r="A546" s="70" t="s">
        <v>460</v>
      </c>
      <c r="B546" s="83">
        <v>546</v>
      </c>
      <c r="C546" s="74" t="s">
        <v>127</v>
      </c>
      <c r="D546" s="74" t="s">
        <v>123</v>
      </c>
      <c r="E546" s="74" t="s">
        <v>250</v>
      </c>
      <c r="F546" s="74"/>
      <c r="G546" s="68">
        <f>G547</f>
        <v>522</v>
      </c>
      <c r="H546" s="68">
        <f aca="true" t="shared" si="259" ref="H546:R546">H547</f>
        <v>0</v>
      </c>
      <c r="I546" s="68">
        <f t="shared" si="259"/>
        <v>435</v>
      </c>
      <c r="J546" s="68">
        <f t="shared" si="259"/>
        <v>87</v>
      </c>
      <c r="K546" s="68">
        <f t="shared" si="259"/>
        <v>0</v>
      </c>
      <c r="L546" s="68">
        <f t="shared" si="259"/>
        <v>0</v>
      </c>
      <c r="M546" s="68">
        <f t="shared" si="259"/>
        <v>0</v>
      </c>
      <c r="N546" s="68">
        <f t="shared" si="259"/>
        <v>0</v>
      </c>
      <c r="O546" s="68">
        <f t="shared" si="259"/>
        <v>0</v>
      </c>
      <c r="P546" s="68">
        <f t="shared" si="259"/>
        <v>0</v>
      </c>
      <c r="Q546" s="68">
        <f t="shared" si="259"/>
        <v>0</v>
      </c>
      <c r="R546" s="68">
        <f t="shared" si="259"/>
        <v>0</v>
      </c>
    </row>
    <row r="547" spans="1:18" ht="58.5" customHeight="1">
      <c r="A547" s="70" t="s">
        <v>461</v>
      </c>
      <c r="B547" s="83">
        <v>546</v>
      </c>
      <c r="C547" s="74" t="s">
        <v>127</v>
      </c>
      <c r="D547" s="74" t="s">
        <v>123</v>
      </c>
      <c r="E547" s="74" t="s">
        <v>55</v>
      </c>
      <c r="F547" s="74"/>
      <c r="G547" s="68">
        <f>G548</f>
        <v>522</v>
      </c>
      <c r="H547" s="68">
        <f aca="true" t="shared" si="260" ref="H547:R547">H548</f>
        <v>0</v>
      </c>
      <c r="I547" s="68">
        <f t="shared" si="260"/>
        <v>435</v>
      </c>
      <c r="J547" s="68">
        <f t="shared" si="260"/>
        <v>87</v>
      </c>
      <c r="K547" s="68">
        <f t="shared" si="260"/>
        <v>0</v>
      </c>
      <c r="L547" s="68">
        <f t="shared" si="260"/>
        <v>0</v>
      </c>
      <c r="M547" s="68">
        <f t="shared" si="260"/>
        <v>0</v>
      </c>
      <c r="N547" s="68">
        <f t="shared" si="260"/>
        <v>0</v>
      </c>
      <c r="O547" s="68">
        <f t="shared" si="260"/>
        <v>0</v>
      </c>
      <c r="P547" s="68">
        <f t="shared" si="260"/>
        <v>0</v>
      </c>
      <c r="Q547" s="68">
        <f t="shared" si="260"/>
        <v>0</v>
      </c>
      <c r="R547" s="68">
        <f t="shared" si="260"/>
        <v>0</v>
      </c>
    </row>
    <row r="548" spans="1:18" ht="30" customHeight="1">
      <c r="A548" s="70" t="s">
        <v>632</v>
      </c>
      <c r="B548" s="83">
        <v>546</v>
      </c>
      <c r="C548" s="74" t="s">
        <v>127</v>
      </c>
      <c r="D548" s="74" t="s">
        <v>123</v>
      </c>
      <c r="E548" s="74" t="s">
        <v>640</v>
      </c>
      <c r="F548" s="74"/>
      <c r="G548" s="68">
        <f>G549</f>
        <v>522</v>
      </c>
      <c r="H548" s="68">
        <f aca="true" t="shared" si="261" ref="H548:R548">H549</f>
        <v>0</v>
      </c>
      <c r="I548" s="68">
        <f t="shared" si="261"/>
        <v>435</v>
      </c>
      <c r="J548" s="68">
        <f t="shared" si="261"/>
        <v>87</v>
      </c>
      <c r="K548" s="68">
        <f t="shared" si="261"/>
        <v>0</v>
      </c>
      <c r="L548" s="68">
        <f t="shared" si="261"/>
        <v>0</v>
      </c>
      <c r="M548" s="68">
        <f t="shared" si="261"/>
        <v>0</v>
      </c>
      <c r="N548" s="68">
        <f t="shared" si="261"/>
        <v>0</v>
      </c>
      <c r="O548" s="68">
        <f t="shared" si="261"/>
        <v>0</v>
      </c>
      <c r="P548" s="68">
        <f t="shared" si="261"/>
        <v>0</v>
      </c>
      <c r="Q548" s="68">
        <f t="shared" si="261"/>
        <v>0</v>
      </c>
      <c r="R548" s="68">
        <f t="shared" si="261"/>
        <v>0</v>
      </c>
    </row>
    <row r="549" spans="1:18" ht="40.5" customHeight="1">
      <c r="A549" s="70" t="s">
        <v>92</v>
      </c>
      <c r="B549" s="83">
        <v>546</v>
      </c>
      <c r="C549" s="74" t="s">
        <v>127</v>
      </c>
      <c r="D549" s="74" t="s">
        <v>123</v>
      </c>
      <c r="E549" s="74" t="s">
        <v>640</v>
      </c>
      <c r="F549" s="74" t="s">
        <v>176</v>
      </c>
      <c r="G549" s="68">
        <f>H549+I549+J549</f>
        <v>522</v>
      </c>
      <c r="H549" s="68">
        <v>0</v>
      </c>
      <c r="I549" s="68">
        <v>435</v>
      </c>
      <c r="J549" s="68">
        <v>87</v>
      </c>
      <c r="K549" s="68">
        <f>L549+M549+N549</f>
        <v>0</v>
      </c>
      <c r="L549" s="68"/>
      <c r="M549" s="68"/>
      <c r="N549" s="68"/>
      <c r="O549" s="68">
        <f>P549+Q549+R549</f>
        <v>0</v>
      </c>
      <c r="P549" s="68"/>
      <c r="Q549" s="68"/>
      <c r="R549" s="68"/>
    </row>
    <row r="550" spans="1:18" ht="62.25" customHeight="1">
      <c r="A550" s="70" t="s">
        <v>462</v>
      </c>
      <c r="B550" s="83">
        <v>546</v>
      </c>
      <c r="C550" s="74" t="s">
        <v>127</v>
      </c>
      <c r="D550" s="74" t="s">
        <v>123</v>
      </c>
      <c r="E550" s="74" t="s">
        <v>12</v>
      </c>
      <c r="F550" s="74"/>
      <c r="G550" s="68">
        <f>G551</f>
        <v>1535</v>
      </c>
      <c r="H550" s="68">
        <f aca="true" t="shared" si="262" ref="H550:R550">H551</f>
        <v>0</v>
      </c>
      <c r="I550" s="68">
        <f t="shared" si="262"/>
        <v>1287.5</v>
      </c>
      <c r="J550" s="68">
        <f t="shared" si="262"/>
        <v>247.5</v>
      </c>
      <c r="K550" s="68">
        <f t="shared" si="262"/>
        <v>200</v>
      </c>
      <c r="L550" s="68">
        <f t="shared" si="262"/>
        <v>0</v>
      </c>
      <c r="M550" s="68">
        <f t="shared" si="262"/>
        <v>200</v>
      </c>
      <c r="N550" s="68">
        <f t="shared" si="262"/>
        <v>0</v>
      </c>
      <c r="O550" s="68">
        <f t="shared" si="262"/>
        <v>200</v>
      </c>
      <c r="P550" s="68">
        <f t="shared" si="262"/>
        <v>0</v>
      </c>
      <c r="Q550" s="68">
        <f t="shared" si="262"/>
        <v>200</v>
      </c>
      <c r="R550" s="68">
        <f t="shared" si="262"/>
        <v>0</v>
      </c>
    </row>
    <row r="551" spans="1:18" ht="37.5">
      <c r="A551" s="70" t="s">
        <v>85</v>
      </c>
      <c r="B551" s="83">
        <v>546</v>
      </c>
      <c r="C551" s="74" t="s">
        <v>127</v>
      </c>
      <c r="D551" s="74" t="s">
        <v>123</v>
      </c>
      <c r="E551" s="74" t="s">
        <v>84</v>
      </c>
      <c r="F551" s="74"/>
      <c r="G551" s="68">
        <f>G552+G554</f>
        <v>1535</v>
      </c>
      <c r="H551" s="68">
        <f aca="true" t="shared" si="263" ref="H551:R551">H552+H554</f>
        <v>0</v>
      </c>
      <c r="I551" s="68">
        <f t="shared" si="263"/>
        <v>1287.5</v>
      </c>
      <c r="J551" s="68">
        <f t="shared" si="263"/>
        <v>247.5</v>
      </c>
      <c r="K551" s="68">
        <f t="shared" si="263"/>
        <v>200</v>
      </c>
      <c r="L551" s="68">
        <f t="shared" si="263"/>
        <v>0</v>
      </c>
      <c r="M551" s="68">
        <f t="shared" si="263"/>
        <v>200</v>
      </c>
      <c r="N551" s="68">
        <f t="shared" si="263"/>
        <v>0</v>
      </c>
      <c r="O551" s="68">
        <f t="shared" si="263"/>
        <v>200</v>
      </c>
      <c r="P551" s="68">
        <f t="shared" si="263"/>
        <v>0</v>
      </c>
      <c r="Q551" s="68">
        <f t="shared" si="263"/>
        <v>200</v>
      </c>
      <c r="R551" s="68">
        <f t="shared" si="263"/>
        <v>0</v>
      </c>
    </row>
    <row r="552" spans="1:18" ht="39" customHeight="1">
      <c r="A552" s="70" t="s">
        <v>421</v>
      </c>
      <c r="B552" s="83">
        <v>546</v>
      </c>
      <c r="C552" s="74" t="s">
        <v>127</v>
      </c>
      <c r="D552" s="74" t="s">
        <v>123</v>
      </c>
      <c r="E552" s="74" t="s">
        <v>420</v>
      </c>
      <c r="F552" s="74"/>
      <c r="G552" s="68">
        <f>G553</f>
        <v>50</v>
      </c>
      <c r="H552" s="68">
        <f aca="true" t="shared" si="264" ref="H552:R552">H553</f>
        <v>0</v>
      </c>
      <c r="I552" s="68">
        <f t="shared" si="264"/>
        <v>50</v>
      </c>
      <c r="J552" s="68">
        <f t="shared" si="264"/>
        <v>0</v>
      </c>
      <c r="K552" s="68">
        <f t="shared" si="264"/>
        <v>200</v>
      </c>
      <c r="L552" s="68">
        <f t="shared" si="264"/>
        <v>0</v>
      </c>
      <c r="M552" s="68">
        <f t="shared" si="264"/>
        <v>200</v>
      </c>
      <c r="N552" s="68">
        <f t="shared" si="264"/>
        <v>0</v>
      </c>
      <c r="O552" s="68">
        <f t="shared" si="264"/>
        <v>200</v>
      </c>
      <c r="P552" s="68">
        <f t="shared" si="264"/>
        <v>0</v>
      </c>
      <c r="Q552" s="68">
        <f t="shared" si="264"/>
        <v>200</v>
      </c>
      <c r="R552" s="68">
        <f t="shared" si="264"/>
        <v>0</v>
      </c>
    </row>
    <row r="553" spans="1:18" ht="37.5">
      <c r="A553" s="70" t="s">
        <v>92</v>
      </c>
      <c r="B553" s="83">
        <v>546</v>
      </c>
      <c r="C553" s="74" t="s">
        <v>127</v>
      </c>
      <c r="D553" s="74" t="s">
        <v>123</v>
      </c>
      <c r="E553" s="74" t="s">
        <v>420</v>
      </c>
      <c r="F553" s="74" t="s">
        <v>176</v>
      </c>
      <c r="G553" s="68">
        <f>H553+I552+J553</f>
        <v>50</v>
      </c>
      <c r="H553" s="68"/>
      <c r="I553" s="68">
        <v>50</v>
      </c>
      <c r="J553" s="68"/>
      <c r="K553" s="68">
        <f>L553+M553+N553</f>
        <v>200</v>
      </c>
      <c r="L553" s="68"/>
      <c r="M553" s="68">
        <v>200</v>
      </c>
      <c r="N553" s="68"/>
      <c r="O553" s="68">
        <f>P553+Q553+R553</f>
        <v>200</v>
      </c>
      <c r="P553" s="68"/>
      <c r="Q553" s="68">
        <v>200</v>
      </c>
      <c r="R553" s="68"/>
    </row>
    <row r="554" spans="1:18" ht="18.75">
      <c r="A554" s="70" t="s">
        <v>632</v>
      </c>
      <c r="B554" s="83">
        <v>546</v>
      </c>
      <c r="C554" s="74" t="s">
        <v>127</v>
      </c>
      <c r="D554" s="74" t="s">
        <v>123</v>
      </c>
      <c r="E554" s="74" t="s">
        <v>631</v>
      </c>
      <c r="F554" s="74"/>
      <c r="G554" s="68">
        <f>G555</f>
        <v>1485</v>
      </c>
      <c r="H554" s="68">
        <f aca="true" t="shared" si="265" ref="H554:R554">H555</f>
        <v>0</v>
      </c>
      <c r="I554" s="68">
        <f t="shared" si="265"/>
        <v>1237.5</v>
      </c>
      <c r="J554" s="68">
        <f t="shared" si="265"/>
        <v>247.5</v>
      </c>
      <c r="K554" s="68">
        <f t="shared" si="265"/>
        <v>0</v>
      </c>
      <c r="L554" s="68">
        <f t="shared" si="265"/>
        <v>0</v>
      </c>
      <c r="M554" s="68">
        <f t="shared" si="265"/>
        <v>0</v>
      </c>
      <c r="N554" s="68">
        <f t="shared" si="265"/>
        <v>0</v>
      </c>
      <c r="O554" s="68">
        <f t="shared" si="265"/>
        <v>0</v>
      </c>
      <c r="P554" s="68">
        <f t="shared" si="265"/>
        <v>0</v>
      </c>
      <c r="Q554" s="68">
        <f t="shared" si="265"/>
        <v>0</v>
      </c>
      <c r="R554" s="68">
        <f t="shared" si="265"/>
        <v>0</v>
      </c>
    </row>
    <row r="555" spans="1:18" ht="42" customHeight="1">
      <c r="A555" s="70" t="s">
        <v>92</v>
      </c>
      <c r="B555" s="83">
        <v>546</v>
      </c>
      <c r="C555" s="74" t="s">
        <v>127</v>
      </c>
      <c r="D555" s="74" t="s">
        <v>123</v>
      </c>
      <c r="E555" s="74" t="s">
        <v>631</v>
      </c>
      <c r="F555" s="74" t="s">
        <v>176</v>
      </c>
      <c r="G555" s="68">
        <f>H555+I555+J555</f>
        <v>1485</v>
      </c>
      <c r="H555" s="68"/>
      <c r="I555" s="68">
        <v>1237.5</v>
      </c>
      <c r="J555" s="68">
        <v>247.5</v>
      </c>
      <c r="K555" s="68">
        <f>L555+M555+N555</f>
        <v>0</v>
      </c>
      <c r="L555" s="68"/>
      <c r="M555" s="68"/>
      <c r="N555" s="68"/>
      <c r="O555" s="68">
        <f>P555+Q555+R555</f>
        <v>0</v>
      </c>
      <c r="P555" s="68"/>
      <c r="Q555" s="68"/>
      <c r="R555" s="68"/>
    </row>
    <row r="556" spans="1:18" ht="22.5" customHeight="1">
      <c r="A556" s="70" t="s">
        <v>164</v>
      </c>
      <c r="B556" s="83">
        <v>546</v>
      </c>
      <c r="C556" s="74" t="s">
        <v>127</v>
      </c>
      <c r="D556" s="74" t="s">
        <v>123</v>
      </c>
      <c r="E556" s="83" t="s">
        <v>33</v>
      </c>
      <c r="F556" s="74"/>
      <c r="G556" s="68">
        <f>G557</f>
        <v>40</v>
      </c>
      <c r="H556" s="68">
        <f aca="true" t="shared" si="266" ref="H556:R557">H557</f>
        <v>0</v>
      </c>
      <c r="I556" s="68">
        <f t="shared" si="266"/>
        <v>40</v>
      </c>
      <c r="J556" s="68">
        <f t="shared" si="266"/>
        <v>0</v>
      </c>
      <c r="K556" s="68">
        <f t="shared" si="266"/>
        <v>40</v>
      </c>
      <c r="L556" s="68">
        <f t="shared" si="266"/>
        <v>0</v>
      </c>
      <c r="M556" s="68">
        <f t="shared" si="266"/>
        <v>40</v>
      </c>
      <c r="N556" s="68">
        <f t="shared" si="266"/>
        <v>0</v>
      </c>
      <c r="O556" s="68">
        <f t="shared" si="266"/>
        <v>40</v>
      </c>
      <c r="P556" s="68">
        <f t="shared" si="266"/>
        <v>0</v>
      </c>
      <c r="Q556" s="68">
        <f t="shared" si="266"/>
        <v>40</v>
      </c>
      <c r="R556" s="68">
        <f t="shared" si="266"/>
        <v>0</v>
      </c>
    </row>
    <row r="557" spans="1:18" ht="24.75" customHeight="1">
      <c r="A557" s="70" t="s">
        <v>302</v>
      </c>
      <c r="B557" s="83">
        <v>546</v>
      </c>
      <c r="C557" s="74" t="s">
        <v>127</v>
      </c>
      <c r="D557" s="74" t="s">
        <v>123</v>
      </c>
      <c r="E557" s="83" t="s">
        <v>339</v>
      </c>
      <c r="F557" s="74"/>
      <c r="G557" s="68">
        <f>G558</f>
        <v>40</v>
      </c>
      <c r="H557" s="68">
        <f t="shared" si="266"/>
        <v>0</v>
      </c>
      <c r="I557" s="68">
        <f t="shared" si="266"/>
        <v>40</v>
      </c>
      <c r="J557" s="68">
        <f t="shared" si="266"/>
        <v>0</v>
      </c>
      <c r="K557" s="68">
        <f t="shared" si="266"/>
        <v>40</v>
      </c>
      <c r="L557" s="68">
        <f t="shared" si="266"/>
        <v>0</v>
      </c>
      <c r="M557" s="68">
        <f t="shared" si="266"/>
        <v>40</v>
      </c>
      <c r="N557" s="68">
        <f t="shared" si="266"/>
        <v>0</v>
      </c>
      <c r="O557" s="68">
        <f t="shared" si="266"/>
        <v>40</v>
      </c>
      <c r="P557" s="68">
        <f t="shared" si="266"/>
        <v>0</v>
      </c>
      <c r="Q557" s="68">
        <f t="shared" si="266"/>
        <v>40</v>
      </c>
      <c r="R557" s="68">
        <f t="shared" si="266"/>
        <v>0</v>
      </c>
    </row>
    <row r="558" spans="1:18" ht="45.75" customHeight="1">
      <c r="A558" s="70" t="s">
        <v>92</v>
      </c>
      <c r="B558" s="83">
        <v>546</v>
      </c>
      <c r="C558" s="74" t="s">
        <v>127</v>
      </c>
      <c r="D558" s="74" t="s">
        <v>123</v>
      </c>
      <c r="E558" s="83" t="s">
        <v>34</v>
      </c>
      <c r="F558" s="74" t="s">
        <v>176</v>
      </c>
      <c r="G558" s="68">
        <f>H558+I558+J558</f>
        <v>40</v>
      </c>
      <c r="H558" s="68"/>
      <c r="I558" s="68">
        <v>40</v>
      </c>
      <c r="J558" s="68"/>
      <c r="K558" s="68">
        <f>L558+M558+N558</f>
        <v>40</v>
      </c>
      <c r="L558" s="68"/>
      <c r="M558" s="68">
        <v>40</v>
      </c>
      <c r="N558" s="68"/>
      <c r="O558" s="68">
        <f>P558+Q558+R558</f>
        <v>40</v>
      </c>
      <c r="P558" s="68"/>
      <c r="Q558" s="68">
        <v>40</v>
      </c>
      <c r="R558" s="68"/>
    </row>
    <row r="559" spans="1:18" ht="25.5" customHeight="1">
      <c r="A559" s="70" t="s">
        <v>411</v>
      </c>
      <c r="B559" s="83">
        <v>546</v>
      </c>
      <c r="C559" s="74" t="s">
        <v>127</v>
      </c>
      <c r="D559" s="74" t="s">
        <v>122</v>
      </c>
      <c r="E559" s="83"/>
      <c r="F559" s="74"/>
      <c r="G559" s="68">
        <f>G560</f>
        <v>1819.6</v>
      </c>
      <c r="H559" s="68">
        <f aca="true" t="shared" si="267" ref="H559:R561">H560</f>
        <v>1637.6</v>
      </c>
      <c r="I559" s="68">
        <f t="shared" si="267"/>
        <v>0</v>
      </c>
      <c r="J559" s="68">
        <f t="shared" si="267"/>
        <v>182</v>
      </c>
      <c r="K559" s="68">
        <f t="shared" si="267"/>
        <v>1819.6</v>
      </c>
      <c r="L559" s="68">
        <f t="shared" si="267"/>
        <v>1637.6</v>
      </c>
      <c r="M559" s="68">
        <f t="shared" si="267"/>
        <v>0</v>
      </c>
      <c r="N559" s="68">
        <f t="shared" si="267"/>
        <v>182</v>
      </c>
      <c r="O559" s="68">
        <f t="shared" si="267"/>
        <v>1959.9</v>
      </c>
      <c r="P559" s="68">
        <f t="shared" si="267"/>
        <v>1763.9</v>
      </c>
      <c r="Q559" s="68">
        <f t="shared" si="267"/>
        <v>0</v>
      </c>
      <c r="R559" s="68">
        <f t="shared" si="267"/>
        <v>196</v>
      </c>
    </row>
    <row r="560" spans="1:18" ht="46.5" customHeight="1">
      <c r="A560" s="70" t="s">
        <v>568</v>
      </c>
      <c r="B560" s="83">
        <v>546</v>
      </c>
      <c r="C560" s="74" t="s">
        <v>127</v>
      </c>
      <c r="D560" s="74" t="s">
        <v>122</v>
      </c>
      <c r="E560" s="83" t="s">
        <v>412</v>
      </c>
      <c r="F560" s="74"/>
      <c r="G560" s="68">
        <f>G561</f>
        <v>1819.6</v>
      </c>
      <c r="H560" s="68">
        <f t="shared" si="267"/>
        <v>1637.6</v>
      </c>
      <c r="I560" s="68">
        <f t="shared" si="267"/>
        <v>0</v>
      </c>
      <c r="J560" s="68">
        <f t="shared" si="267"/>
        <v>182</v>
      </c>
      <c r="K560" s="68">
        <f t="shared" si="267"/>
        <v>1819.6</v>
      </c>
      <c r="L560" s="68">
        <f t="shared" si="267"/>
        <v>1637.6</v>
      </c>
      <c r="M560" s="68">
        <f t="shared" si="267"/>
        <v>0</v>
      </c>
      <c r="N560" s="68">
        <f t="shared" si="267"/>
        <v>182</v>
      </c>
      <c r="O560" s="68">
        <f t="shared" si="267"/>
        <v>1959.9</v>
      </c>
      <c r="P560" s="68">
        <f t="shared" si="267"/>
        <v>1763.9</v>
      </c>
      <c r="Q560" s="68">
        <f t="shared" si="267"/>
        <v>0</v>
      </c>
      <c r="R560" s="68">
        <f t="shared" si="267"/>
        <v>196</v>
      </c>
    </row>
    <row r="561" spans="1:18" ht="43.5" customHeight="1">
      <c r="A561" s="127" t="s">
        <v>512</v>
      </c>
      <c r="B561" s="83">
        <v>546</v>
      </c>
      <c r="C561" s="74" t="s">
        <v>127</v>
      </c>
      <c r="D561" s="74" t="s">
        <v>122</v>
      </c>
      <c r="E561" s="83" t="s">
        <v>414</v>
      </c>
      <c r="F561" s="74"/>
      <c r="G561" s="68">
        <f>G562</f>
        <v>1819.6</v>
      </c>
      <c r="H561" s="68">
        <f t="shared" si="267"/>
        <v>1637.6</v>
      </c>
      <c r="I561" s="68">
        <f t="shared" si="267"/>
        <v>0</v>
      </c>
      <c r="J561" s="68">
        <f t="shared" si="267"/>
        <v>182</v>
      </c>
      <c r="K561" s="68">
        <f t="shared" si="267"/>
        <v>1819.6</v>
      </c>
      <c r="L561" s="68">
        <f t="shared" si="267"/>
        <v>1637.6</v>
      </c>
      <c r="M561" s="68">
        <f t="shared" si="267"/>
        <v>0</v>
      </c>
      <c r="N561" s="68">
        <f t="shared" si="267"/>
        <v>182</v>
      </c>
      <c r="O561" s="68">
        <f t="shared" si="267"/>
        <v>1959.9</v>
      </c>
      <c r="P561" s="68">
        <f t="shared" si="267"/>
        <v>1763.9</v>
      </c>
      <c r="Q561" s="68">
        <f t="shared" si="267"/>
        <v>0</v>
      </c>
      <c r="R561" s="68">
        <f t="shared" si="267"/>
        <v>196</v>
      </c>
    </row>
    <row r="562" spans="1:18" ht="27.75" customHeight="1">
      <c r="A562" s="70" t="s">
        <v>413</v>
      </c>
      <c r="B562" s="83">
        <v>546</v>
      </c>
      <c r="C562" s="74" t="s">
        <v>127</v>
      </c>
      <c r="D562" s="74" t="s">
        <v>122</v>
      </c>
      <c r="E562" s="83" t="s">
        <v>415</v>
      </c>
      <c r="F562" s="74"/>
      <c r="G562" s="68">
        <f>G563</f>
        <v>1819.6</v>
      </c>
      <c r="H562" s="68">
        <f aca="true" t="shared" si="268" ref="H562:R562">H563</f>
        <v>1637.6</v>
      </c>
      <c r="I562" s="68">
        <f t="shared" si="268"/>
        <v>0</v>
      </c>
      <c r="J562" s="68">
        <f t="shared" si="268"/>
        <v>182</v>
      </c>
      <c r="K562" s="68">
        <f t="shared" si="268"/>
        <v>1819.6</v>
      </c>
      <c r="L562" s="68">
        <f t="shared" si="268"/>
        <v>1637.6</v>
      </c>
      <c r="M562" s="68">
        <f t="shared" si="268"/>
        <v>0</v>
      </c>
      <c r="N562" s="68">
        <f t="shared" si="268"/>
        <v>182</v>
      </c>
      <c r="O562" s="68">
        <f t="shared" si="268"/>
        <v>1959.9</v>
      </c>
      <c r="P562" s="68">
        <f t="shared" si="268"/>
        <v>1763.9</v>
      </c>
      <c r="Q562" s="68">
        <f t="shared" si="268"/>
        <v>0</v>
      </c>
      <c r="R562" s="68">
        <f t="shared" si="268"/>
        <v>196</v>
      </c>
    </row>
    <row r="563" spans="1:18" ht="37.5">
      <c r="A563" s="70" t="s">
        <v>92</v>
      </c>
      <c r="B563" s="83">
        <v>546</v>
      </c>
      <c r="C563" s="74" t="s">
        <v>127</v>
      </c>
      <c r="D563" s="74" t="s">
        <v>122</v>
      </c>
      <c r="E563" s="83" t="s">
        <v>415</v>
      </c>
      <c r="F563" s="74" t="s">
        <v>176</v>
      </c>
      <c r="G563" s="68">
        <f>H563+I563+J563</f>
        <v>1819.6</v>
      </c>
      <c r="H563" s="68">
        <v>1637.6</v>
      </c>
      <c r="I563" s="68"/>
      <c r="J563" s="68">
        <v>182</v>
      </c>
      <c r="K563" s="68">
        <f>L563+N563+M563</f>
        <v>1819.6</v>
      </c>
      <c r="L563" s="68">
        <v>1637.6</v>
      </c>
      <c r="M563" s="68"/>
      <c r="N563" s="68">
        <v>182</v>
      </c>
      <c r="O563" s="68">
        <f>P563+R563+Q563</f>
        <v>1959.9</v>
      </c>
      <c r="P563" s="88">
        <v>1763.9</v>
      </c>
      <c r="Q563" s="88"/>
      <c r="R563" s="88">
        <v>196</v>
      </c>
    </row>
    <row r="564" spans="1:18" ht="18.75">
      <c r="A564" s="70" t="s">
        <v>139</v>
      </c>
      <c r="B564" s="83">
        <v>546</v>
      </c>
      <c r="C564" s="74" t="s">
        <v>135</v>
      </c>
      <c r="D564" s="74" t="s">
        <v>395</v>
      </c>
      <c r="E564" s="74"/>
      <c r="F564" s="74"/>
      <c r="G564" s="68">
        <f>G565</f>
        <v>610.3</v>
      </c>
      <c r="H564" s="68">
        <f aca="true" t="shared" si="269" ref="H564:R564">H565</f>
        <v>210.3</v>
      </c>
      <c r="I564" s="68">
        <f>I565</f>
        <v>400</v>
      </c>
      <c r="J564" s="68">
        <f t="shared" si="269"/>
        <v>0</v>
      </c>
      <c r="K564" s="68">
        <f t="shared" si="269"/>
        <v>3753.1000000000004</v>
      </c>
      <c r="L564" s="68">
        <f t="shared" si="269"/>
        <v>3210.3</v>
      </c>
      <c r="M564" s="68">
        <f t="shared" si="269"/>
        <v>542.8</v>
      </c>
      <c r="N564" s="68">
        <f t="shared" si="269"/>
        <v>0</v>
      </c>
      <c r="O564" s="68">
        <f t="shared" si="269"/>
        <v>859.8</v>
      </c>
      <c r="P564" s="68">
        <f t="shared" si="269"/>
        <v>209.8</v>
      </c>
      <c r="Q564" s="68">
        <f t="shared" si="269"/>
        <v>650</v>
      </c>
      <c r="R564" s="68">
        <f t="shared" si="269"/>
        <v>0</v>
      </c>
    </row>
    <row r="565" spans="1:18" ht="22.5" customHeight="1">
      <c r="A565" s="70" t="s">
        <v>162</v>
      </c>
      <c r="B565" s="83">
        <v>546</v>
      </c>
      <c r="C565" s="74" t="s">
        <v>135</v>
      </c>
      <c r="D565" s="74" t="s">
        <v>127</v>
      </c>
      <c r="E565" s="74"/>
      <c r="F565" s="74"/>
      <c r="G565" s="68">
        <f>G566</f>
        <v>610.3</v>
      </c>
      <c r="H565" s="68">
        <f aca="true" t="shared" si="270" ref="H565:R566">H566</f>
        <v>210.3</v>
      </c>
      <c r="I565" s="68">
        <f t="shared" si="270"/>
        <v>400</v>
      </c>
      <c r="J565" s="68">
        <f t="shared" si="270"/>
        <v>0</v>
      </c>
      <c r="K565" s="68">
        <f t="shared" si="270"/>
        <v>3753.1000000000004</v>
      </c>
      <c r="L565" s="68">
        <f t="shared" si="270"/>
        <v>3210.3</v>
      </c>
      <c r="M565" s="68">
        <f t="shared" si="270"/>
        <v>542.8</v>
      </c>
      <c r="N565" s="68">
        <f t="shared" si="270"/>
        <v>0</v>
      </c>
      <c r="O565" s="68">
        <f t="shared" si="270"/>
        <v>859.8</v>
      </c>
      <c r="P565" s="68">
        <f t="shared" si="270"/>
        <v>209.8</v>
      </c>
      <c r="Q565" s="68">
        <f t="shared" si="270"/>
        <v>650</v>
      </c>
      <c r="R565" s="68">
        <f t="shared" si="270"/>
        <v>0</v>
      </c>
    </row>
    <row r="566" spans="1:18" ht="65.25" customHeight="1">
      <c r="A566" s="70" t="s">
        <v>459</v>
      </c>
      <c r="B566" s="83">
        <v>546</v>
      </c>
      <c r="C566" s="74" t="s">
        <v>135</v>
      </c>
      <c r="D566" s="74" t="s">
        <v>127</v>
      </c>
      <c r="E566" s="74" t="s">
        <v>249</v>
      </c>
      <c r="F566" s="74"/>
      <c r="G566" s="68">
        <f>G567</f>
        <v>610.3</v>
      </c>
      <c r="H566" s="68">
        <f t="shared" si="270"/>
        <v>210.3</v>
      </c>
      <c r="I566" s="68">
        <f t="shared" si="270"/>
        <v>400</v>
      </c>
      <c r="J566" s="68">
        <f t="shared" si="270"/>
        <v>0</v>
      </c>
      <c r="K566" s="68">
        <f t="shared" si="270"/>
        <v>3753.1000000000004</v>
      </c>
      <c r="L566" s="68">
        <f t="shared" si="270"/>
        <v>3210.3</v>
      </c>
      <c r="M566" s="68">
        <f t="shared" si="270"/>
        <v>542.8</v>
      </c>
      <c r="N566" s="68">
        <f t="shared" si="270"/>
        <v>0</v>
      </c>
      <c r="O566" s="68">
        <f t="shared" si="270"/>
        <v>859.8</v>
      </c>
      <c r="P566" s="68">
        <f t="shared" si="270"/>
        <v>209.8</v>
      </c>
      <c r="Q566" s="68">
        <f t="shared" si="270"/>
        <v>650</v>
      </c>
      <c r="R566" s="68">
        <f t="shared" si="270"/>
        <v>0</v>
      </c>
    </row>
    <row r="567" spans="1:18" ht="51" customHeight="1">
      <c r="A567" s="70" t="s">
        <v>358</v>
      </c>
      <c r="B567" s="83">
        <v>546</v>
      </c>
      <c r="C567" s="74" t="s">
        <v>135</v>
      </c>
      <c r="D567" s="74" t="s">
        <v>127</v>
      </c>
      <c r="E567" s="74" t="s">
        <v>12</v>
      </c>
      <c r="F567" s="74"/>
      <c r="G567" s="68">
        <f aca="true" t="shared" si="271" ref="G567:R567">G568+G571+G576+G574</f>
        <v>610.3</v>
      </c>
      <c r="H567" s="68">
        <f t="shared" si="271"/>
        <v>210.3</v>
      </c>
      <c r="I567" s="68">
        <f t="shared" si="271"/>
        <v>400</v>
      </c>
      <c r="J567" s="68">
        <f t="shared" si="271"/>
        <v>0</v>
      </c>
      <c r="K567" s="68">
        <f t="shared" si="271"/>
        <v>3753.1000000000004</v>
      </c>
      <c r="L567" s="68">
        <f t="shared" si="271"/>
        <v>3210.3</v>
      </c>
      <c r="M567" s="68">
        <f t="shared" si="271"/>
        <v>542.8</v>
      </c>
      <c r="N567" s="68">
        <f t="shared" si="271"/>
        <v>0</v>
      </c>
      <c r="O567" s="68">
        <f t="shared" si="271"/>
        <v>859.8</v>
      </c>
      <c r="P567" s="68">
        <f t="shared" si="271"/>
        <v>209.8</v>
      </c>
      <c r="Q567" s="68">
        <f t="shared" si="271"/>
        <v>650</v>
      </c>
      <c r="R567" s="68">
        <f t="shared" si="271"/>
        <v>0</v>
      </c>
    </row>
    <row r="568" spans="1:18" ht="37.5">
      <c r="A568" s="70" t="s">
        <v>85</v>
      </c>
      <c r="B568" s="83">
        <v>546</v>
      </c>
      <c r="C568" s="74" t="s">
        <v>135</v>
      </c>
      <c r="D568" s="74" t="s">
        <v>127</v>
      </c>
      <c r="E568" s="74" t="s">
        <v>84</v>
      </c>
      <c r="F568" s="74"/>
      <c r="G568" s="68">
        <f>G569</f>
        <v>100</v>
      </c>
      <c r="H568" s="68">
        <f aca="true" t="shared" si="272" ref="H568:R569">H569</f>
        <v>0</v>
      </c>
      <c r="I568" s="68">
        <f t="shared" si="272"/>
        <v>100</v>
      </c>
      <c r="J568" s="68">
        <f t="shared" si="272"/>
        <v>0</v>
      </c>
      <c r="K568" s="68">
        <f t="shared" si="272"/>
        <v>150</v>
      </c>
      <c r="L568" s="68">
        <f t="shared" si="272"/>
        <v>0</v>
      </c>
      <c r="M568" s="68">
        <f t="shared" si="272"/>
        <v>150</v>
      </c>
      <c r="N568" s="68">
        <f t="shared" si="272"/>
        <v>0</v>
      </c>
      <c r="O568" s="68">
        <f t="shared" si="272"/>
        <v>150</v>
      </c>
      <c r="P568" s="68">
        <f t="shared" si="272"/>
        <v>0</v>
      </c>
      <c r="Q568" s="68">
        <f t="shared" si="272"/>
        <v>150</v>
      </c>
      <c r="R568" s="68">
        <f t="shared" si="272"/>
        <v>0</v>
      </c>
    </row>
    <row r="569" spans="1:18" ht="24.75" customHeight="1">
      <c r="A569" s="70" t="s">
        <v>380</v>
      </c>
      <c r="B569" s="83">
        <v>546</v>
      </c>
      <c r="C569" s="74" t="s">
        <v>135</v>
      </c>
      <c r="D569" s="74" t="s">
        <v>127</v>
      </c>
      <c r="E569" s="74" t="s">
        <v>382</v>
      </c>
      <c r="F569" s="74"/>
      <c r="G569" s="68">
        <f>G570</f>
        <v>100</v>
      </c>
      <c r="H569" s="68">
        <f t="shared" si="272"/>
        <v>0</v>
      </c>
      <c r="I569" s="68">
        <f t="shared" si="272"/>
        <v>100</v>
      </c>
      <c r="J569" s="68">
        <f t="shared" si="272"/>
        <v>0</v>
      </c>
      <c r="K569" s="68">
        <f t="shared" si="272"/>
        <v>150</v>
      </c>
      <c r="L569" s="68">
        <f t="shared" si="272"/>
        <v>0</v>
      </c>
      <c r="M569" s="68">
        <f t="shared" si="272"/>
        <v>150</v>
      </c>
      <c r="N569" s="68">
        <f t="shared" si="272"/>
        <v>0</v>
      </c>
      <c r="O569" s="68">
        <f t="shared" si="272"/>
        <v>150</v>
      </c>
      <c r="P569" s="68">
        <f t="shared" si="272"/>
        <v>0</v>
      </c>
      <c r="Q569" s="68">
        <f t="shared" si="272"/>
        <v>150</v>
      </c>
      <c r="R569" s="68">
        <f t="shared" si="272"/>
        <v>0</v>
      </c>
    </row>
    <row r="570" spans="1:18" ht="37.5">
      <c r="A570" s="70" t="s">
        <v>92</v>
      </c>
      <c r="B570" s="83">
        <v>546</v>
      </c>
      <c r="C570" s="74" t="s">
        <v>135</v>
      </c>
      <c r="D570" s="74" t="s">
        <v>127</v>
      </c>
      <c r="E570" s="74" t="s">
        <v>382</v>
      </c>
      <c r="F570" s="74" t="s">
        <v>176</v>
      </c>
      <c r="G570" s="68">
        <f>H570+I570+J570</f>
        <v>100</v>
      </c>
      <c r="H570" s="68"/>
      <c r="I570" s="68">
        <v>100</v>
      </c>
      <c r="J570" s="68"/>
      <c r="K570" s="68">
        <f>L570+M570+N570</f>
        <v>150</v>
      </c>
      <c r="L570" s="68"/>
      <c r="M570" s="68">
        <v>150</v>
      </c>
      <c r="N570" s="68"/>
      <c r="O570" s="68">
        <f>P570+Q570+R570</f>
        <v>150</v>
      </c>
      <c r="P570" s="68"/>
      <c r="Q570" s="68">
        <v>150</v>
      </c>
      <c r="R570" s="68"/>
    </row>
    <row r="571" spans="1:18" ht="43.5" customHeight="1">
      <c r="A571" s="70" t="s">
        <v>14</v>
      </c>
      <c r="B571" s="83">
        <v>546</v>
      </c>
      <c r="C571" s="74" t="s">
        <v>135</v>
      </c>
      <c r="D571" s="74" t="s">
        <v>127</v>
      </c>
      <c r="E571" s="74" t="s">
        <v>13</v>
      </c>
      <c r="F571" s="74"/>
      <c r="G571" s="68">
        <f>G572</f>
        <v>300</v>
      </c>
      <c r="H571" s="68">
        <f aca="true" t="shared" si="273" ref="H571:R572">H572</f>
        <v>0</v>
      </c>
      <c r="I571" s="68">
        <f t="shared" si="273"/>
        <v>300</v>
      </c>
      <c r="J571" s="68">
        <f t="shared" si="273"/>
        <v>0</v>
      </c>
      <c r="K571" s="68">
        <f t="shared" si="273"/>
        <v>300</v>
      </c>
      <c r="L571" s="68">
        <f t="shared" si="273"/>
        <v>0</v>
      </c>
      <c r="M571" s="68">
        <f t="shared" si="273"/>
        <v>300</v>
      </c>
      <c r="N571" s="68">
        <f t="shared" si="273"/>
        <v>0</v>
      </c>
      <c r="O571" s="68">
        <f t="shared" si="273"/>
        <v>500</v>
      </c>
      <c r="P571" s="68">
        <f t="shared" si="273"/>
        <v>0</v>
      </c>
      <c r="Q571" s="68">
        <f t="shared" si="273"/>
        <v>500</v>
      </c>
      <c r="R571" s="68">
        <f t="shared" si="273"/>
        <v>0</v>
      </c>
    </row>
    <row r="572" spans="1:18" ht="42" customHeight="1">
      <c r="A572" s="70" t="s">
        <v>214</v>
      </c>
      <c r="B572" s="83">
        <v>546</v>
      </c>
      <c r="C572" s="74" t="s">
        <v>135</v>
      </c>
      <c r="D572" s="74" t="s">
        <v>127</v>
      </c>
      <c r="E572" s="74" t="s">
        <v>30</v>
      </c>
      <c r="F572" s="74"/>
      <c r="G572" s="68">
        <f>G573</f>
        <v>300</v>
      </c>
      <c r="H572" s="68">
        <f t="shared" si="273"/>
        <v>0</v>
      </c>
      <c r="I572" s="68">
        <f t="shared" si="273"/>
        <v>300</v>
      </c>
      <c r="J572" s="68">
        <f t="shared" si="273"/>
        <v>0</v>
      </c>
      <c r="K572" s="68">
        <f t="shared" si="273"/>
        <v>300</v>
      </c>
      <c r="L572" s="68">
        <f t="shared" si="273"/>
        <v>0</v>
      </c>
      <c r="M572" s="68">
        <f t="shared" si="273"/>
        <v>300</v>
      </c>
      <c r="N572" s="68">
        <f t="shared" si="273"/>
        <v>0</v>
      </c>
      <c r="O572" s="68">
        <f t="shared" si="273"/>
        <v>500</v>
      </c>
      <c r="P572" s="68">
        <f t="shared" si="273"/>
        <v>0</v>
      </c>
      <c r="Q572" s="68">
        <f t="shared" si="273"/>
        <v>500</v>
      </c>
      <c r="R572" s="68">
        <f t="shared" si="273"/>
        <v>0</v>
      </c>
    </row>
    <row r="573" spans="1:18" ht="37.5">
      <c r="A573" s="70" t="s">
        <v>92</v>
      </c>
      <c r="B573" s="83">
        <v>546</v>
      </c>
      <c r="C573" s="74" t="s">
        <v>135</v>
      </c>
      <c r="D573" s="74" t="s">
        <v>127</v>
      </c>
      <c r="E573" s="74" t="s">
        <v>30</v>
      </c>
      <c r="F573" s="74" t="s">
        <v>176</v>
      </c>
      <c r="G573" s="68">
        <f>H573+I573+J573</f>
        <v>300</v>
      </c>
      <c r="H573" s="68"/>
      <c r="I573" s="68">
        <v>300</v>
      </c>
      <c r="J573" s="68"/>
      <c r="K573" s="68">
        <f>L573+M573+N573</f>
        <v>300</v>
      </c>
      <c r="L573" s="68"/>
      <c r="M573" s="68">
        <v>300</v>
      </c>
      <c r="N573" s="68"/>
      <c r="O573" s="68">
        <f>P573+Q573+R573</f>
        <v>500</v>
      </c>
      <c r="P573" s="76"/>
      <c r="Q573" s="76">
        <v>500</v>
      </c>
      <c r="R573" s="76"/>
    </row>
    <row r="574" spans="1:18" ht="45.75" customHeight="1">
      <c r="A574" s="143" t="s">
        <v>673</v>
      </c>
      <c r="B574" s="83">
        <v>546</v>
      </c>
      <c r="C574" s="74" t="s">
        <v>135</v>
      </c>
      <c r="D574" s="74" t="s">
        <v>127</v>
      </c>
      <c r="E574" s="74" t="s">
        <v>703</v>
      </c>
      <c r="F574" s="74"/>
      <c r="G574" s="68">
        <f>G575</f>
        <v>0</v>
      </c>
      <c r="H574" s="68">
        <f aca="true" t="shared" si="274" ref="H574:R574">H575</f>
        <v>0</v>
      </c>
      <c r="I574" s="68">
        <f t="shared" si="274"/>
        <v>0</v>
      </c>
      <c r="J574" s="68">
        <f t="shared" si="274"/>
        <v>0</v>
      </c>
      <c r="K574" s="68">
        <f t="shared" si="274"/>
        <v>3092.8</v>
      </c>
      <c r="L574" s="68">
        <f t="shared" si="274"/>
        <v>3000</v>
      </c>
      <c r="M574" s="68">
        <f t="shared" si="274"/>
        <v>92.8</v>
      </c>
      <c r="N574" s="68">
        <f t="shared" si="274"/>
        <v>0</v>
      </c>
      <c r="O574" s="68">
        <f t="shared" si="274"/>
        <v>0</v>
      </c>
      <c r="P574" s="68">
        <f t="shared" si="274"/>
        <v>0</v>
      </c>
      <c r="Q574" s="68">
        <f t="shared" si="274"/>
        <v>0</v>
      </c>
      <c r="R574" s="68">
        <f t="shared" si="274"/>
        <v>0</v>
      </c>
    </row>
    <row r="575" spans="1:18" ht="37.5">
      <c r="A575" s="70" t="s">
        <v>92</v>
      </c>
      <c r="B575" s="83">
        <v>546</v>
      </c>
      <c r="C575" s="74" t="s">
        <v>135</v>
      </c>
      <c r="D575" s="74" t="s">
        <v>127</v>
      </c>
      <c r="E575" s="74" t="s">
        <v>703</v>
      </c>
      <c r="F575" s="74" t="s">
        <v>176</v>
      </c>
      <c r="G575" s="68">
        <f>H575+I575+J575</f>
        <v>0</v>
      </c>
      <c r="H575" s="68"/>
      <c r="I575" s="68"/>
      <c r="J575" s="68"/>
      <c r="K575" s="68">
        <f>L575+M575</f>
        <v>3092.8</v>
      </c>
      <c r="L575" s="68">
        <v>3000</v>
      </c>
      <c r="M575" s="68">
        <v>92.8</v>
      </c>
      <c r="N575" s="68"/>
      <c r="O575" s="68">
        <f>P575+Q575+R575</f>
        <v>0</v>
      </c>
      <c r="P575" s="76"/>
      <c r="Q575" s="76"/>
      <c r="R575" s="76"/>
    </row>
    <row r="576" spans="1:18" ht="53.25" customHeight="1">
      <c r="A576" s="70" t="s">
        <v>463</v>
      </c>
      <c r="B576" s="83">
        <v>546</v>
      </c>
      <c r="C576" s="74" t="s">
        <v>135</v>
      </c>
      <c r="D576" s="74" t="s">
        <v>127</v>
      </c>
      <c r="E576" s="74" t="s">
        <v>15</v>
      </c>
      <c r="F576" s="74"/>
      <c r="G576" s="68">
        <f>G577</f>
        <v>210.3</v>
      </c>
      <c r="H576" s="68">
        <f aca="true" t="shared" si="275" ref="H576:R576">H577</f>
        <v>210.3</v>
      </c>
      <c r="I576" s="68">
        <f t="shared" si="275"/>
        <v>0</v>
      </c>
      <c r="J576" s="68">
        <f t="shared" si="275"/>
        <v>0</v>
      </c>
      <c r="K576" s="68">
        <f t="shared" si="275"/>
        <v>210.3</v>
      </c>
      <c r="L576" s="68">
        <f t="shared" si="275"/>
        <v>210.3</v>
      </c>
      <c r="M576" s="68">
        <f t="shared" si="275"/>
        <v>0</v>
      </c>
      <c r="N576" s="68">
        <f t="shared" si="275"/>
        <v>0</v>
      </c>
      <c r="O576" s="68">
        <f t="shared" si="275"/>
        <v>209.8</v>
      </c>
      <c r="P576" s="68">
        <f t="shared" si="275"/>
        <v>209.8</v>
      </c>
      <c r="Q576" s="68">
        <f t="shared" si="275"/>
        <v>0</v>
      </c>
      <c r="R576" s="68">
        <f t="shared" si="275"/>
        <v>0</v>
      </c>
    </row>
    <row r="577" spans="1:18" ht="96" customHeight="1">
      <c r="A577" s="70" t="s">
        <v>433</v>
      </c>
      <c r="B577" s="83">
        <v>546</v>
      </c>
      <c r="C577" s="74" t="s">
        <v>135</v>
      </c>
      <c r="D577" s="74" t="s">
        <v>127</v>
      </c>
      <c r="E577" s="74" t="s">
        <v>434</v>
      </c>
      <c r="F577" s="74"/>
      <c r="G577" s="68">
        <f>G578+G579</f>
        <v>210.3</v>
      </c>
      <c r="H577" s="68">
        <f aca="true" t="shared" si="276" ref="H577:R577">H578+H579</f>
        <v>210.3</v>
      </c>
      <c r="I577" s="68">
        <f t="shared" si="276"/>
        <v>0</v>
      </c>
      <c r="J577" s="68">
        <f t="shared" si="276"/>
        <v>0</v>
      </c>
      <c r="K577" s="68">
        <f t="shared" si="276"/>
        <v>210.3</v>
      </c>
      <c r="L577" s="68">
        <f t="shared" si="276"/>
        <v>210.3</v>
      </c>
      <c r="M577" s="68">
        <f t="shared" si="276"/>
        <v>0</v>
      </c>
      <c r="N577" s="68">
        <f t="shared" si="276"/>
        <v>0</v>
      </c>
      <c r="O577" s="68">
        <f t="shared" si="276"/>
        <v>209.8</v>
      </c>
      <c r="P577" s="68">
        <f t="shared" si="276"/>
        <v>209.8</v>
      </c>
      <c r="Q577" s="68">
        <f t="shared" si="276"/>
        <v>0</v>
      </c>
      <c r="R577" s="68">
        <f t="shared" si="276"/>
        <v>0</v>
      </c>
    </row>
    <row r="578" spans="1:18" ht="24" customHeight="1">
      <c r="A578" s="70" t="s">
        <v>172</v>
      </c>
      <c r="B578" s="83">
        <v>546</v>
      </c>
      <c r="C578" s="74" t="s">
        <v>135</v>
      </c>
      <c r="D578" s="74" t="s">
        <v>127</v>
      </c>
      <c r="E578" s="74" t="s">
        <v>435</v>
      </c>
      <c r="F578" s="74" t="s">
        <v>173</v>
      </c>
      <c r="G578" s="68">
        <f>H578+I578+J578</f>
        <v>160.3</v>
      </c>
      <c r="H578" s="68">
        <v>160.3</v>
      </c>
      <c r="I578" s="68"/>
      <c r="J578" s="68"/>
      <c r="K578" s="68">
        <f>L578+M578+N578</f>
        <v>160.3</v>
      </c>
      <c r="L578" s="68">
        <v>160.3</v>
      </c>
      <c r="M578" s="68"/>
      <c r="N578" s="68"/>
      <c r="O578" s="68">
        <f>P578+Q578+R578</f>
        <v>160.3</v>
      </c>
      <c r="P578" s="68">
        <v>160.3</v>
      </c>
      <c r="Q578" s="88"/>
      <c r="R578" s="88"/>
    </row>
    <row r="579" spans="1:18" ht="37.5">
      <c r="A579" s="70" t="s">
        <v>92</v>
      </c>
      <c r="B579" s="83">
        <v>546</v>
      </c>
      <c r="C579" s="74" t="s">
        <v>135</v>
      </c>
      <c r="D579" s="74" t="s">
        <v>127</v>
      </c>
      <c r="E579" s="74" t="s">
        <v>435</v>
      </c>
      <c r="F579" s="74" t="s">
        <v>176</v>
      </c>
      <c r="G579" s="68">
        <f>H579+I579+J579</f>
        <v>50</v>
      </c>
      <c r="H579" s="68">
        <v>50</v>
      </c>
      <c r="I579" s="68"/>
      <c r="J579" s="68"/>
      <c r="K579" s="68">
        <f>L579+M579+N579</f>
        <v>50</v>
      </c>
      <c r="L579" s="68">
        <v>50</v>
      </c>
      <c r="M579" s="68"/>
      <c r="N579" s="68"/>
      <c r="O579" s="68">
        <f>P579+Q579+R579</f>
        <v>49.5</v>
      </c>
      <c r="P579" s="68">
        <v>49.5</v>
      </c>
      <c r="Q579" s="88"/>
      <c r="R579" s="88"/>
    </row>
    <row r="580" spans="1:18" ht="18.75">
      <c r="A580" s="70" t="s">
        <v>129</v>
      </c>
      <c r="B580" s="83">
        <v>546</v>
      </c>
      <c r="C580" s="74" t="s">
        <v>128</v>
      </c>
      <c r="D580" s="74" t="s">
        <v>395</v>
      </c>
      <c r="E580" s="74"/>
      <c r="F580" s="74"/>
      <c r="G580" s="68">
        <f>G581+G602</f>
        <v>55248.90000000001</v>
      </c>
      <c r="H580" s="68">
        <f aca="true" t="shared" si="277" ref="H580:R580">H581+H602</f>
        <v>1500</v>
      </c>
      <c r="I580" s="68">
        <f t="shared" si="277"/>
        <v>53748.90000000001</v>
      </c>
      <c r="J580" s="68">
        <f t="shared" si="277"/>
        <v>0</v>
      </c>
      <c r="K580" s="68">
        <f t="shared" si="277"/>
        <v>55752.5</v>
      </c>
      <c r="L580" s="68">
        <f t="shared" si="277"/>
        <v>1500</v>
      </c>
      <c r="M580" s="68">
        <f t="shared" si="277"/>
        <v>54252.5</v>
      </c>
      <c r="N580" s="68">
        <f t="shared" si="277"/>
        <v>0</v>
      </c>
      <c r="O580" s="68">
        <f t="shared" si="277"/>
        <v>55558.3</v>
      </c>
      <c r="P580" s="68">
        <f t="shared" si="277"/>
        <v>1500</v>
      </c>
      <c r="Q580" s="68">
        <f t="shared" si="277"/>
        <v>54058.3</v>
      </c>
      <c r="R580" s="68">
        <f t="shared" si="277"/>
        <v>0</v>
      </c>
    </row>
    <row r="581" spans="1:18" ht="18.75">
      <c r="A581" s="70" t="s">
        <v>107</v>
      </c>
      <c r="B581" s="83">
        <v>546</v>
      </c>
      <c r="C581" s="74" t="s">
        <v>128</v>
      </c>
      <c r="D581" s="74" t="s">
        <v>128</v>
      </c>
      <c r="E581" s="74"/>
      <c r="F581" s="74"/>
      <c r="G581" s="68">
        <f>G582+G593+G598</f>
        <v>4549.4</v>
      </c>
      <c r="H581" s="68">
        <f aca="true" t="shared" si="278" ref="H581:R581">H582+H593+H598</f>
        <v>1500</v>
      </c>
      <c r="I581" s="68">
        <f t="shared" si="278"/>
        <v>3049.4</v>
      </c>
      <c r="J581" s="68">
        <f t="shared" si="278"/>
        <v>0</v>
      </c>
      <c r="K581" s="68">
        <f t="shared" si="278"/>
        <v>4770.3</v>
      </c>
      <c r="L581" s="68">
        <f t="shared" si="278"/>
        <v>1500</v>
      </c>
      <c r="M581" s="68">
        <f t="shared" si="278"/>
        <v>3270.3</v>
      </c>
      <c r="N581" s="68">
        <f t="shared" si="278"/>
        <v>0</v>
      </c>
      <c r="O581" s="68">
        <f t="shared" si="278"/>
        <v>4816.4</v>
      </c>
      <c r="P581" s="68">
        <f t="shared" si="278"/>
        <v>1500</v>
      </c>
      <c r="Q581" s="68">
        <f t="shared" si="278"/>
        <v>3316.4</v>
      </c>
      <c r="R581" s="68">
        <f t="shared" si="278"/>
        <v>0</v>
      </c>
    </row>
    <row r="582" spans="1:18" ht="37.5">
      <c r="A582" s="70" t="s">
        <v>513</v>
      </c>
      <c r="B582" s="83">
        <v>546</v>
      </c>
      <c r="C582" s="74" t="s">
        <v>128</v>
      </c>
      <c r="D582" s="74" t="s">
        <v>128</v>
      </c>
      <c r="E582" s="74" t="s">
        <v>9</v>
      </c>
      <c r="F582" s="74"/>
      <c r="G582" s="68">
        <f>G583</f>
        <v>4532.9</v>
      </c>
      <c r="H582" s="68">
        <f aca="true" t="shared" si="279" ref="H582:R583">H583</f>
        <v>1500</v>
      </c>
      <c r="I582" s="68">
        <f t="shared" si="279"/>
        <v>3032.9</v>
      </c>
      <c r="J582" s="68">
        <f t="shared" si="279"/>
        <v>0</v>
      </c>
      <c r="K582" s="68">
        <f t="shared" si="279"/>
        <v>4753.8</v>
      </c>
      <c r="L582" s="68">
        <f t="shared" si="279"/>
        <v>1500</v>
      </c>
      <c r="M582" s="68">
        <f t="shared" si="279"/>
        <v>3253.8</v>
      </c>
      <c r="N582" s="68">
        <f t="shared" si="279"/>
        <v>0</v>
      </c>
      <c r="O582" s="68">
        <f t="shared" si="279"/>
        <v>4799.9</v>
      </c>
      <c r="P582" s="68">
        <f t="shared" si="279"/>
        <v>1500</v>
      </c>
      <c r="Q582" s="68">
        <f t="shared" si="279"/>
        <v>3299.9</v>
      </c>
      <c r="R582" s="68">
        <f t="shared" si="279"/>
        <v>0</v>
      </c>
    </row>
    <row r="583" spans="1:18" ht="37.5">
      <c r="A583" s="70" t="s">
        <v>519</v>
      </c>
      <c r="B583" s="83">
        <v>546</v>
      </c>
      <c r="C583" s="74" t="s">
        <v>128</v>
      </c>
      <c r="D583" s="74" t="s">
        <v>128</v>
      </c>
      <c r="E583" s="74" t="s">
        <v>10</v>
      </c>
      <c r="F583" s="74"/>
      <c r="G583" s="68">
        <f>G584</f>
        <v>4532.9</v>
      </c>
      <c r="H583" s="68">
        <f t="shared" si="279"/>
        <v>1500</v>
      </c>
      <c r="I583" s="68">
        <f t="shared" si="279"/>
        <v>3032.9</v>
      </c>
      <c r="J583" s="68">
        <f t="shared" si="279"/>
        <v>0</v>
      </c>
      <c r="K583" s="68">
        <f t="shared" si="279"/>
        <v>4753.8</v>
      </c>
      <c r="L583" s="68">
        <f t="shared" si="279"/>
        <v>1500</v>
      </c>
      <c r="M583" s="68">
        <f t="shared" si="279"/>
        <v>3253.8</v>
      </c>
      <c r="N583" s="68">
        <f t="shared" si="279"/>
        <v>0</v>
      </c>
      <c r="O583" s="68">
        <f t="shared" si="279"/>
        <v>4799.9</v>
      </c>
      <c r="P583" s="68">
        <f t="shared" si="279"/>
        <v>1500</v>
      </c>
      <c r="Q583" s="68">
        <f t="shared" si="279"/>
        <v>3299.9</v>
      </c>
      <c r="R583" s="68">
        <f t="shared" si="279"/>
        <v>0</v>
      </c>
    </row>
    <row r="584" spans="1:18" ht="37.5">
      <c r="A584" s="70" t="s">
        <v>355</v>
      </c>
      <c r="B584" s="83">
        <v>546</v>
      </c>
      <c r="C584" s="74" t="s">
        <v>128</v>
      </c>
      <c r="D584" s="74" t="s">
        <v>128</v>
      </c>
      <c r="E584" s="74" t="s">
        <v>11</v>
      </c>
      <c r="F584" s="74"/>
      <c r="G584" s="68">
        <f>G585+G589+G591+G587</f>
        <v>4532.9</v>
      </c>
      <c r="H584" s="68">
        <f aca="true" t="shared" si="280" ref="H584:R584">H585+H589+H591+H587</f>
        <v>1500</v>
      </c>
      <c r="I584" s="68">
        <f t="shared" si="280"/>
        <v>3032.9</v>
      </c>
      <c r="J584" s="68">
        <f t="shared" si="280"/>
        <v>0</v>
      </c>
      <c r="K584" s="68">
        <f t="shared" si="280"/>
        <v>4753.8</v>
      </c>
      <c r="L584" s="68">
        <f t="shared" si="280"/>
        <v>1500</v>
      </c>
      <c r="M584" s="68">
        <f t="shared" si="280"/>
        <v>3253.8</v>
      </c>
      <c r="N584" s="68">
        <f t="shared" si="280"/>
        <v>0</v>
      </c>
      <c r="O584" s="68">
        <f t="shared" si="280"/>
        <v>4799.9</v>
      </c>
      <c r="P584" s="68">
        <f t="shared" si="280"/>
        <v>1500</v>
      </c>
      <c r="Q584" s="68">
        <f t="shared" si="280"/>
        <v>3299.9</v>
      </c>
      <c r="R584" s="68">
        <f t="shared" si="280"/>
        <v>0</v>
      </c>
    </row>
    <row r="585" spans="1:18" ht="37.5">
      <c r="A585" s="70" t="s">
        <v>354</v>
      </c>
      <c r="B585" s="83">
        <v>546</v>
      </c>
      <c r="C585" s="74" t="s">
        <v>128</v>
      </c>
      <c r="D585" s="74" t="s">
        <v>128</v>
      </c>
      <c r="E585" s="74" t="s">
        <v>89</v>
      </c>
      <c r="F585" s="74"/>
      <c r="G585" s="68">
        <f>G586</f>
        <v>1641.6</v>
      </c>
      <c r="H585" s="68">
        <f aca="true" t="shared" si="281" ref="H585:R585">H586</f>
        <v>0</v>
      </c>
      <c r="I585" s="68">
        <f t="shared" si="281"/>
        <v>1641.6</v>
      </c>
      <c r="J585" s="68">
        <f t="shared" si="281"/>
        <v>0</v>
      </c>
      <c r="K585" s="68">
        <f t="shared" si="281"/>
        <v>1862.5</v>
      </c>
      <c r="L585" s="68">
        <f t="shared" si="281"/>
        <v>0</v>
      </c>
      <c r="M585" s="68">
        <f t="shared" si="281"/>
        <v>1862.5</v>
      </c>
      <c r="N585" s="68">
        <f t="shared" si="281"/>
        <v>0</v>
      </c>
      <c r="O585" s="68">
        <f t="shared" si="281"/>
        <v>1908.6</v>
      </c>
      <c r="P585" s="68">
        <f t="shared" si="281"/>
        <v>0</v>
      </c>
      <c r="Q585" s="68">
        <f t="shared" si="281"/>
        <v>1908.6</v>
      </c>
      <c r="R585" s="68">
        <f t="shared" si="281"/>
        <v>0</v>
      </c>
    </row>
    <row r="586" spans="1:18" ht="18.75">
      <c r="A586" s="70" t="s">
        <v>188</v>
      </c>
      <c r="B586" s="83">
        <v>546</v>
      </c>
      <c r="C586" s="74" t="s">
        <v>128</v>
      </c>
      <c r="D586" s="74" t="s">
        <v>128</v>
      </c>
      <c r="E586" s="74" t="s">
        <v>89</v>
      </c>
      <c r="F586" s="74" t="s">
        <v>187</v>
      </c>
      <c r="G586" s="68">
        <f>H586+I586+J586</f>
        <v>1641.6</v>
      </c>
      <c r="H586" s="68"/>
      <c r="I586" s="68">
        <v>1641.6</v>
      </c>
      <c r="J586" s="68"/>
      <c r="K586" s="68">
        <f>L586+M586+N586</f>
        <v>1862.5</v>
      </c>
      <c r="L586" s="68"/>
      <c r="M586" s="68">
        <v>1862.5</v>
      </c>
      <c r="N586" s="68"/>
      <c r="O586" s="68">
        <f>P586+Q586+R586</f>
        <v>1908.6</v>
      </c>
      <c r="P586" s="76"/>
      <c r="Q586" s="76">
        <v>1908.6</v>
      </c>
      <c r="R586" s="76"/>
    </row>
    <row r="587" spans="1:18" ht="37.5">
      <c r="A587" s="70" t="s">
        <v>39</v>
      </c>
      <c r="B587" s="83">
        <v>546</v>
      </c>
      <c r="C587" s="74" t="s">
        <v>128</v>
      </c>
      <c r="D587" s="74" t="s">
        <v>128</v>
      </c>
      <c r="E587" s="74" t="s">
        <v>38</v>
      </c>
      <c r="F587" s="74"/>
      <c r="G587" s="68">
        <f>G588</f>
        <v>80</v>
      </c>
      <c r="H587" s="68">
        <f aca="true" t="shared" si="282" ref="H587:R587">H588</f>
        <v>0</v>
      </c>
      <c r="I587" s="68">
        <f t="shared" si="282"/>
        <v>80</v>
      </c>
      <c r="J587" s="68">
        <f t="shared" si="282"/>
        <v>0</v>
      </c>
      <c r="K587" s="68">
        <f t="shared" si="282"/>
        <v>80</v>
      </c>
      <c r="L587" s="68">
        <f t="shared" si="282"/>
        <v>0</v>
      </c>
      <c r="M587" s="68">
        <f t="shared" si="282"/>
        <v>80</v>
      </c>
      <c r="N587" s="68">
        <f t="shared" si="282"/>
        <v>0</v>
      </c>
      <c r="O587" s="68">
        <f t="shared" si="282"/>
        <v>80</v>
      </c>
      <c r="P587" s="68">
        <f t="shared" si="282"/>
        <v>0</v>
      </c>
      <c r="Q587" s="68">
        <f t="shared" si="282"/>
        <v>80</v>
      </c>
      <c r="R587" s="68">
        <f t="shared" si="282"/>
        <v>0</v>
      </c>
    </row>
    <row r="588" spans="1:18" ht="18.75">
      <c r="A588" s="70" t="s">
        <v>188</v>
      </c>
      <c r="B588" s="83">
        <v>546</v>
      </c>
      <c r="C588" s="74" t="s">
        <v>128</v>
      </c>
      <c r="D588" s="74" t="s">
        <v>128</v>
      </c>
      <c r="E588" s="74" t="s">
        <v>38</v>
      </c>
      <c r="F588" s="74" t="s">
        <v>187</v>
      </c>
      <c r="G588" s="68">
        <f>H588+I588+J588</f>
        <v>80</v>
      </c>
      <c r="H588" s="68"/>
      <c r="I588" s="68">
        <v>80</v>
      </c>
      <c r="J588" s="68"/>
      <c r="K588" s="68">
        <f>L588+M588+N588</f>
        <v>80</v>
      </c>
      <c r="L588" s="68"/>
      <c r="M588" s="68">
        <v>80</v>
      </c>
      <c r="N588" s="68"/>
      <c r="O588" s="68">
        <f>P588+Q588+R588</f>
        <v>80</v>
      </c>
      <c r="P588" s="76"/>
      <c r="Q588" s="76">
        <v>80</v>
      </c>
      <c r="R588" s="76"/>
    </row>
    <row r="589" spans="1:18" ht="56.25">
      <c r="A589" s="70" t="s">
        <v>446</v>
      </c>
      <c r="B589" s="83">
        <v>546</v>
      </c>
      <c r="C589" s="74" t="s">
        <v>128</v>
      </c>
      <c r="D589" s="74" t="s">
        <v>128</v>
      </c>
      <c r="E589" s="74" t="s">
        <v>448</v>
      </c>
      <c r="F589" s="74"/>
      <c r="G589" s="68">
        <f>G590</f>
        <v>1264.9</v>
      </c>
      <c r="H589" s="68">
        <f aca="true" t="shared" si="283" ref="H589:R589">H590</f>
        <v>0</v>
      </c>
      <c r="I589" s="68">
        <f t="shared" si="283"/>
        <v>1264.9</v>
      </c>
      <c r="J589" s="68">
        <f t="shared" si="283"/>
        <v>0</v>
      </c>
      <c r="K589" s="68">
        <f t="shared" si="283"/>
        <v>1264.9</v>
      </c>
      <c r="L589" s="68">
        <f t="shared" si="283"/>
        <v>0</v>
      </c>
      <c r="M589" s="68">
        <f t="shared" si="283"/>
        <v>1264.9</v>
      </c>
      <c r="N589" s="68">
        <f t="shared" si="283"/>
        <v>0</v>
      </c>
      <c r="O589" s="68">
        <f t="shared" si="283"/>
        <v>1264.9</v>
      </c>
      <c r="P589" s="68">
        <f t="shared" si="283"/>
        <v>0</v>
      </c>
      <c r="Q589" s="68">
        <f t="shared" si="283"/>
        <v>1264.9</v>
      </c>
      <c r="R589" s="68">
        <f t="shared" si="283"/>
        <v>0</v>
      </c>
    </row>
    <row r="590" spans="1:18" ht="18.75">
      <c r="A590" s="70" t="s">
        <v>188</v>
      </c>
      <c r="B590" s="83">
        <v>546</v>
      </c>
      <c r="C590" s="74" t="s">
        <v>128</v>
      </c>
      <c r="D590" s="74" t="s">
        <v>128</v>
      </c>
      <c r="E590" s="74" t="s">
        <v>448</v>
      </c>
      <c r="F590" s="74" t="s">
        <v>187</v>
      </c>
      <c r="G590" s="68">
        <f>H590+I590+J590</f>
        <v>1264.9</v>
      </c>
      <c r="H590" s="68"/>
      <c r="I590" s="68">
        <v>1264.9</v>
      </c>
      <c r="J590" s="68"/>
      <c r="K590" s="68">
        <f>L590+M590+N590</f>
        <v>1264.9</v>
      </c>
      <c r="L590" s="68"/>
      <c r="M590" s="68">
        <v>1264.9</v>
      </c>
      <c r="N590" s="68"/>
      <c r="O590" s="68">
        <f>P590+Q590+R590</f>
        <v>1264.9</v>
      </c>
      <c r="P590" s="88"/>
      <c r="Q590" s="88">
        <v>1264.9</v>
      </c>
      <c r="R590" s="88"/>
    </row>
    <row r="591" spans="1:18" ht="120" customHeight="1">
      <c r="A591" s="70" t="s">
        <v>496</v>
      </c>
      <c r="B591" s="83">
        <v>546</v>
      </c>
      <c r="C591" s="74" t="s">
        <v>128</v>
      </c>
      <c r="D591" s="74" t="s">
        <v>128</v>
      </c>
      <c r="E591" s="74" t="s">
        <v>68</v>
      </c>
      <c r="F591" s="74"/>
      <c r="G591" s="68">
        <f>G592</f>
        <v>1546.4</v>
      </c>
      <c r="H591" s="68">
        <f aca="true" t="shared" si="284" ref="H591:R591">H592</f>
        <v>1500</v>
      </c>
      <c r="I591" s="68">
        <f t="shared" si="284"/>
        <v>46.4</v>
      </c>
      <c r="J591" s="68">
        <f t="shared" si="284"/>
        <v>0</v>
      </c>
      <c r="K591" s="68">
        <f t="shared" si="284"/>
        <v>1546.4</v>
      </c>
      <c r="L591" s="68">
        <f t="shared" si="284"/>
        <v>1500</v>
      </c>
      <c r="M591" s="68">
        <f t="shared" si="284"/>
        <v>46.4</v>
      </c>
      <c r="N591" s="68">
        <f t="shared" si="284"/>
        <v>0</v>
      </c>
      <c r="O591" s="68">
        <f t="shared" si="284"/>
        <v>1546.4</v>
      </c>
      <c r="P591" s="68">
        <f t="shared" si="284"/>
        <v>1500</v>
      </c>
      <c r="Q591" s="68">
        <f t="shared" si="284"/>
        <v>46.4</v>
      </c>
      <c r="R591" s="68">
        <f t="shared" si="284"/>
        <v>0</v>
      </c>
    </row>
    <row r="592" spans="1:18" ht="18.75">
      <c r="A592" s="70" t="s">
        <v>188</v>
      </c>
      <c r="B592" s="83">
        <v>546</v>
      </c>
      <c r="C592" s="74" t="s">
        <v>128</v>
      </c>
      <c r="D592" s="74" t="s">
        <v>128</v>
      </c>
      <c r="E592" s="74" t="s">
        <v>68</v>
      </c>
      <c r="F592" s="74" t="s">
        <v>187</v>
      </c>
      <c r="G592" s="68">
        <f>H592+I592+J592</f>
        <v>1546.4</v>
      </c>
      <c r="H592" s="68">
        <v>1500</v>
      </c>
      <c r="I592" s="68">
        <v>46.4</v>
      </c>
      <c r="J592" s="68"/>
      <c r="K592" s="68">
        <f>L592+M592+N592</f>
        <v>1546.4</v>
      </c>
      <c r="L592" s="68">
        <v>1500</v>
      </c>
      <c r="M592" s="68">
        <v>46.4</v>
      </c>
      <c r="N592" s="68"/>
      <c r="O592" s="68">
        <f>P592+Q592+R592</f>
        <v>1546.4</v>
      </c>
      <c r="P592" s="88">
        <v>1500</v>
      </c>
      <c r="Q592" s="88">
        <v>46.4</v>
      </c>
      <c r="R592" s="88"/>
    </row>
    <row r="593" spans="1:18" ht="45.75" customHeight="1">
      <c r="A593" s="70" t="s">
        <v>493</v>
      </c>
      <c r="B593" s="83">
        <v>546</v>
      </c>
      <c r="C593" s="74" t="s">
        <v>128</v>
      </c>
      <c r="D593" s="74" t="s">
        <v>128</v>
      </c>
      <c r="E593" s="74" t="s">
        <v>244</v>
      </c>
      <c r="F593" s="74"/>
      <c r="G593" s="68">
        <f>G594</f>
        <v>10</v>
      </c>
      <c r="H593" s="68">
        <f aca="true" t="shared" si="285" ref="H593:R596">H594</f>
        <v>0</v>
      </c>
      <c r="I593" s="68">
        <f t="shared" si="285"/>
        <v>10</v>
      </c>
      <c r="J593" s="68">
        <f t="shared" si="285"/>
        <v>0</v>
      </c>
      <c r="K593" s="68">
        <f t="shared" si="285"/>
        <v>10</v>
      </c>
      <c r="L593" s="68">
        <f t="shared" si="285"/>
        <v>0</v>
      </c>
      <c r="M593" s="68">
        <f t="shared" si="285"/>
        <v>10</v>
      </c>
      <c r="N593" s="68">
        <f t="shared" si="285"/>
        <v>0</v>
      </c>
      <c r="O593" s="68">
        <f t="shared" si="285"/>
        <v>10</v>
      </c>
      <c r="P593" s="68">
        <f t="shared" si="285"/>
        <v>0</v>
      </c>
      <c r="Q593" s="68">
        <f t="shared" si="285"/>
        <v>10</v>
      </c>
      <c r="R593" s="68">
        <f t="shared" si="285"/>
        <v>0</v>
      </c>
    </row>
    <row r="594" spans="1:18" ht="56.25">
      <c r="A594" s="70" t="s">
        <v>494</v>
      </c>
      <c r="B594" s="83">
        <v>546</v>
      </c>
      <c r="C594" s="74" t="s">
        <v>128</v>
      </c>
      <c r="D594" s="74" t="s">
        <v>128</v>
      </c>
      <c r="E594" s="74" t="s">
        <v>308</v>
      </c>
      <c r="F594" s="74"/>
      <c r="G594" s="68">
        <f>G595</f>
        <v>10</v>
      </c>
      <c r="H594" s="68">
        <f t="shared" si="285"/>
        <v>0</v>
      </c>
      <c r="I594" s="68">
        <f t="shared" si="285"/>
        <v>10</v>
      </c>
      <c r="J594" s="68">
        <f t="shared" si="285"/>
        <v>0</v>
      </c>
      <c r="K594" s="68">
        <f t="shared" si="285"/>
        <v>10</v>
      </c>
      <c r="L594" s="68">
        <f t="shared" si="285"/>
        <v>0</v>
      </c>
      <c r="M594" s="68">
        <f t="shared" si="285"/>
        <v>10</v>
      </c>
      <c r="N594" s="68">
        <f t="shared" si="285"/>
        <v>0</v>
      </c>
      <c r="O594" s="68">
        <f t="shared" si="285"/>
        <v>10</v>
      </c>
      <c r="P594" s="68">
        <f t="shared" si="285"/>
        <v>0</v>
      </c>
      <c r="Q594" s="68">
        <f t="shared" si="285"/>
        <v>10</v>
      </c>
      <c r="R594" s="68">
        <f t="shared" si="285"/>
        <v>0</v>
      </c>
    </row>
    <row r="595" spans="1:18" ht="46.5" customHeight="1">
      <c r="A595" s="70" t="s">
        <v>32</v>
      </c>
      <c r="B595" s="83">
        <v>546</v>
      </c>
      <c r="C595" s="74" t="s">
        <v>128</v>
      </c>
      <c r="D595" s="74" t="s">
        <v>128</v>
      </c>
      <c r="E595" s="74" t="s">
        <v>311</v>
      </c>
      <c r="F595" s="74"/>
      <c r="G595" s="68">
        <f>G596</f>
        <v>10</v>
      </c>
      <c r="H595" s="68">
        <f t="shared" si="285"/>
        <v>0</v>
      </c>
      <c r="I595" s="68">
        <f t="shared" si="285"/>
        <v>10</v>
      </c>
      <c r="J595" s="68">
        <f t="shared" si="285"/>
        <v>0</v>
      </c>
      <c r="K595" s="68">
        <f t="shared" si="285"/>
        <v>10</v>
      </c>
      <c r="L595" s="68">
        <f t="shared" si="285"/>
        <v>0</v>
      </c>
      <c r="M595" s="68">
        <f t="shared" si="285"/>
        <v>10</v>
      </c>
      <c r="N595" s="68">
        <f t="shared" si="285"/>
        <v>0</v>
      </c>
      <c r="O595" s="68">
        <f t="shared" si="285"/>
        <v>10</v>
      </c>
      <c r="P595" s="68">
        <f t="shared" si="285"/>
        <v>0</v>
      </c>
      <c r="Q595" s="68">
        <f t="shared" si="285"/>
        <v>10</v>
      </c>
      <c r="R595" s="68">
        <f t="shared" si="285"/>
        <v>0</v>
      </c>
    </row>
    <row r="596" spans="1:18" ht="42" customHeight="1">
      <c r="A596" s="70" t="s">
        <v>206</v>
      </c>
      <c r="B596" s="83">
        <v>546</v>
      </c>
      <c r="C596" s="74" t="s">
        <v>128</v>
      </c>
      <c r="D596" s="74" t="s">
        <v>128</v>
      </c>
      <c r="E596" s="74" t="s">
        <v>353</v>
      </c>
      <c r="F596" s="74"/>
      <c r="G596" s="68">
        <f>G597</f>
        <v>10</v>
      </c>
      <c r="H596" s="68">
        <f t="shared" si="285"/>
        <v>0</v>
      </c>
      <c r="I596" s="68">
        <f t="shared" si="285"/>
        <v>10</v>
      </c>
      <c r="J596" s="68">
        <f t="shared" si="285"/>
        <v>0</v>
      </c>
      <c r="K596" s="68">
        <f t="shared" si="285"/>
        <v>10</v>
      </c>
      <c r="L596" s="68">
        <f t="shared" si="285"/>
        <v>0</v>
      </c>
      <c r="M596" s="68">
        <f t="shared" si="285"/>
        <v>10</v>
      </c>
      <c r="N596" s="68">
        <f t="shared" si="285"/>
        <v>0</v>
      </c>
      <c r="O596" s="68">
        <f t="shared" si="285"/>
        <v>10</v>
      </c>
      <c r="P596" s="68">
        <f t="shared" si="285"/>
        <v>0</v>
      </c>
      <c r="Q596" s="68">
        <f t="shared" si="285"/>
        <v>10</v>
      </c>
      <c r="R596" s="68">
        <f t="shared" si="285"/>
        <v>0</v>
      </c>
    </row>
    <row r="597" spans="1:18" ht="37.5">
      <c r="A597" s="70" t="s">
        <v>92</v>
      </c>
      <c r="B597" s="83">
        <v>546</v>
      </c>
      <c r="C597" s="74" t="s">
        <v>128</v>
      </c>
      <c r="D597" s="74" t="s">
        <v>128</v>
      </c>
      <c r="E597" s="74" t="s">
        <v>353</v>
      </c>
      <c r="F597" s="74" t="s">
        <v>176</v>
      </c>
      <c r="G597" s="68">
        <f>H597+I596+J597</f>
        <v>10</v>
      </c>
      <c r="H597" s="68"/>
      <c r="I597" s="68">
        <v>10</v>
      </c>
      <c r="J597" s="68"/>
      <c r="K597" s="68">
        <f>L597+M597+N597</f>
        <v>10</v>
      </c>
      <c r="L597" s="68"/>
      <c r="M597" s="68">
        <v>10</v>
      </c>
      <c r="N597" s="68"/>
      <c r="O597" s="68">
        <f>P597+Q597+R597</f>
        <v>10</v>
      </c>
      <c r="P597" s="68"/>
      <c r="Q597" s="68">
        <v>10</v>
      </c>
      <c r="R597" s="68"/>
    </row>
    <row r="598" spans="1:18" ht="39.75" customHeight="1">
      <c r="A598" s="70" t="s">
        <v>485</v>
      </c>
      <c r="B598" s="83">
        <v>546</v>
      </c>
      <c r="C598" s="74" t="s">
        <v>128</v>
      </c>
      <c r="D598" s="74" t="s">
        <v>128</v>
      </c>
      <c r="E598" s="74" t="s">
        <v>251</v>
      </c>
      <c r="F598" s="74"/>
      <c r="G598" s="68">
        <f>G599</f>
        <v>6.5</v>
      </c>
      <c r="H598" s="68">
        <f aca="true" t="shared" si="286" ref="H598:R600">H599</f>
        <v>0</v>
      </c>
      <c r="I598" s="68">
        <f t="shared" si="286"/>
        <v>6.5</v>
      </c>
      <c r="J598" s="68">
        <f t="shared" si="286"/>
        <v>0</v>
      </c>
      <c r="K598" s="68">
        <f t="shared" si="286"/>
        <v>6.5</v>
      </c>
      <c r="L598" s="68">
        <f t="shared" si="286"/>
        <v>0</v>
      </c>
      <c r="M598" s="68">
        <f t="shared" si="286"/>
        <v>6.5</v>
      </c>
      <c r="N598" s="68">
        <f t="shared" si="286"/>
        <v>0</v>
      </c>
      <c r="O598" s="68">
        <f t="shared" si="286"/>
        <v>6.5</v>
      </c>
      <c r="P598" s="68">
        <f t="shared" si="286"/>
        <v>0</v>
      </c>
      <c r="Q598" s="68">
        <f t="shared" si="286"/>
        <v>6.5</v>
      </c>
      <c r="R598" s="68">
        <f t="shared" si="286"/>
        <v>0</v>
      </c>
    </row>
    <row r="599" spans="1:18" ht="37.5">
      <c r="A599" s="70" t="s">
        <v>252</v>
      </c>
      <c r="B599" s="83">
        <v>546</v>
      </c>
      <c r="C599" s="74" t="s">
        <v>128</v>
      </c>
      <c r="D599" s="74" t="s">
        <v>128</v>
      </c>
      <c r="E599" s="74" t="s">
        <v>487</v>
      </c>
      <c r="F599" s="74"/>
      <c r="G599" s="68">
        <f>G600</f>
        <v>6.5</v>
      </c>
      <c r="H599" s="68">
        <f t="shared" si="286"/>
        <v>0</v>
      </c>
      <c r="I599" s="68">
        <f t="shared" si="286"/>
        <v>6.5</v>
      </c>
      <c r="J599" s="68">
        <f t="shared" si="286"/>
        <v>0</v>
      </c>
      <c r="K599" s="68">
        <f t="shared" si="286"/>
        <v>6.5</v>
      </c>
      <c r="L599" s="68">
        <f t="shared" si="286"/>
        <v>0</v>
      </c>
      <c r="M599" s="68">
        <f t="shared" si="286"/>
        <v>6.5</v>
      </c>
      <c r="N599" s="68">
        <f t="shared" si="286"/>
        <v>0</v>
      </c>
      <c r="O599" s="68">
        <f t="shared" si="286"/>
        <v>6.5</v>
      </c>
      <c r="P599" s="68">
        <f t="shared" si="286"/>
        <v>0</v>
      </c>
      <c r="Q599" s="68">
        <f t="shared" si="286"/>
        <v>6.5</v>
      </c>
      <c r="R599" s="68">
        <f t="shared" si="286"/>
        <v>0</v>
      </c>
    </row>
    <row r="600" spans="1:18" ht="18.75">
      <c r="A600" s="70" t="s">
        <v>177</v>
      </c>
      <c r="B600" s="83">
        <v>546</v>
      </c>
      <c r="C600" s="74" t="s">
        <v>128</v>
      </c>
      <c r="D600" s="74" t="s">
        <v>128</v>
      </c>
      <c r="E600" s="74" t="s">
        <v>488</v>
      </c>
      <c r="F600" s="74"/>
      <c r="G600" s="68">
        <f>G601</f>
        <v>6.5</v>
      </c>
      <c r="H600" s="68">
        <f t="shared" si="286"/>
        <v>0</v>
      </c>
      <c r="I600" s="68">
        <f t="shared" si="286"/>
        <v>6.5</v>
      </c>
      <c r="J600" s="68">
        <f t="shared" si="286"/>
        <v>0</v>
      </c>
      <c r="K600" s="68">
        <f t="shared" si="286"/>
        <v>6.5</v>
      </c>
      <c r="L600" s="68">
        <f t="shared" si="286"/>
        <v>0</v>
      </c>
      <c r="M600" s="68">
        <f t="shared" si="286"/>
        <v>6.5</v>
      </c>
      <c r="N600" s="68">
        <f t="shared" si="286"/>
        <v>0</v>
      </c>
      <c r="O600" s="68">
        <f t="shared" si="286"/>
        <v>6.5</v>
      </c>
      <c r="P600" s="68">
        <f t="shared" si="286"/>
        <v>0</v>
      </c>
      <c r="Q600" s="68">
        <f t="shared" si="286"/>
        <v>6.5</v>
      </c>
      <c r="R600" s="68">
        <f t="shared" si="286"/>
        <v>0</v>
      </c>
    </row>
    <row r="601" spans="1:18" ht="37.5">
      <c r="A601" s="70" t="s">
        <v>92</v>
      </c>
      <c r="B601" s="83">
        <v>546</v>
      </c>
      <c r="C601" s="74" t="s">
        <v>128</v>
      </c>
      <c r="D601" s="74" t="s">
        <v>128</v>
      </c>
      <c r="E601" s="74" t="s">
        <v>488</v>
      </c>
      <c r="F601" s="74" t="s">
        <v>176</v>
      </c>
      <c r="G601" s="68">
        <f>H601+I601+J601</f>
        <v>6.5</v>
      </c>
      <c r="H601" s="68"/>
      <c r="I601" s="68">
        <v>6.5</v>
      </c>
      <c r="J601" s="68"/>
      <c r="K601" s="68">
        <f>L601+M601+N601</f>
        <v>6.5</v>
      </c>
      <c r="L601" s="68"/>
      <c r="M601" s="68">
        <v>6.5</v>
      </c>
      <c r="N601" s="68"/>
      <c r="O601" s="68">
        <f>P601+Q601+R601</f>
        <v>6.5</v>
      </c>
      <c r="P601" s="76"/>
      <c r="Q601" s="76">
        <v>6.5</v>
      </c>
      <c r="R601" s="76"/>
    </row>
    <row r="602" spans="1:18" ht="18.75">
      <c r="A602" s="70" t="s">
        <v>152</v>
      </c>
      <c r="B602" s="83">
        <v>546</v>
      </c>
      <c r="C602" s="74" t="s">
        <v>128</v>
      </c>
      <c r="D602" s="74" t="s">
        <v>124</v>
      </c>
      <c r="E602" s="74"/>
      <c r="F602" s="74"/>
      <c r="G602" s="68">
        <f>G603</f>
        <v>50699.50000000001</v>
      </c>
      <c r="H602" s="68">
        <f aca="true" t="shared" si="287" ref="H602:R602">H603</f>
        <v>0</v>
      </c>
      <c r="I602" s="68">
        <f t="shared" si="287"/>
        <v>50699.50000000001</v>
      </c>
      <c r="J602" s="68">
        <f t="shared" si="287"/>
        <v>0</v>
      </c>
      <c r="K602" s="68">
        <f t="shared" si="287"/>
        <v>50982.2</v>
      </c>
      <c r="L602" s="68">
        <f t="shared" si="287"/>
        <v>0</v>
      </c>
      <c r="M602" s="68">
        <f t="shared" si="287"/>
        <v>50982.2</v>
      </c>
      <c r="N602" s="68">
        <f t="shared" si="287"/>
        <v>0</v>
      </c>
      <c r="O602" s="68">
        <f t="shared" si="287"/>
        <v>50741.9</v>
      </c>
      <c r="P602" s="68">
        <f t="shared" si="287"/>
        <v>0</v>
      </c>
      <c r="Q602" s="68">
        <f t="shared" si="287"/>
        <v>50741.9</v>
      </c>
      <c r="R602" s="68">
        <f t="shared" si="287"/>
        <v>0</v>
      </c>
    </row>
    <row r="603" spans="1:18" ht="37.5">
      <c r="A603" s="70" t="s">
        <v>491</v>
      </c>
      <c r="B603" s="83">
        <v>546</v>
      </c>
      <c r="C603" s="74" t="s">
        <v>128</v>
      </c>
      <c r="D603" s="74" t="s">
        <v>124</v>
      </c>
      <c r="E603" s="83" t="s">
        <v>280</v>
      </c>
      <c r="F603" s="74"/>
      <c r="G603" s="68">
        <f aca="true" t="shared" si="288" ref="G603:R603">G604+G612</f>
        <v>50699.50000000001</v>
      </c>
      <c r="H603" s="68">
        <f t="shared" si="288"/>
        <v>0</v>
      </c>
      <c r="I603" s="68">
        <f t="shared" si="288"/>
        <v>50699.50000000001</v>
      </c>
      <c r="J603" s="68">
        <f t="shared" si="288"/>
        <v>0</v>
      </c>
      <c r="K603" s="68">
        <f t="shared" si="288"/>
        <v>50982.2</v>
      </c>
      <c r="L603" s="68">
        <f t="shared" si="288"/>
        <v>0</v>
      </c>
      <c r="M603" s="68">
        <f t="shared" si="288"/>
        <v>50982.2</v>
      </c>
      <c r="N603" s="68">
        <f t="shared" si="288"/>
        <v>0</v>
      </c>
      <c r="O603" s="68">
        <f t="shared" si="288"/>
        <v>50741.9</v>
      </c>
      <c r="P603" s="68">
        <f t="shared" si="288"/>
        <v>0</v>
      </c>
      <c r="Q603" s="68">
        <f t="shared" si="288"/>
        <v>50741.9</v>
      </c>
      <c r="R603" s="68">
        <f t="shared" si="288"/>
        <v>0</v>
      </c>
    </row>
    <row r="604" spans="1:18" ht="22.5" customHeight="1">
      <c r="A604" s="128" t="s">
        <v>18</v>
      </c>
      <c r="B604" s="83">
        <v>546</v>
      </c>
      <c r="C604" s="74" t="s">
        <v>128</v>
      </c>
      <c r="D604" s="74" t="s">
        <v>124</v>
      </c>
      <c r="E604" s="83" t="s">
        <v>281</v>
      </c>
      <c r="F604" s="74"/>
      <c r="G604" s="68">
        <f>G608+G605</f>
        <v>4295.4</v>
      </c>
      <c r="H604" s="68">
        <f aca="true" t="shared" si="289" ref="H604:R604">H608+H605</f>
        <v>0</v>
      </c>
      <c r="I604" s="68">
        <f t="shared" si="289"/>
        <v>4295.4</v>
      </c>
      <c r="J604" s="68">
        <f t="shared" si="289"/>
        <v>0</v>
      </c>
      <c r="K604" s="68">
        <f t="shared" si="289"/>
        <v>1018</v>
      </c>
      <c r="L604" s="68">
        <f t="shared" si="289"/>
        <v>0</v>
      </c>
      <c r="M604" s="68">
        <f t="shared" si="289"/>
        <v>1018</v>
      </c>
      <c r="N604" s="68">
        <f t="shared" si="289"/>
        <v>0</v>
      </c>
      <c r="O604" s="68">
        <f t="shared" si="289"/>
        <v>36</v>
      </c>
      <c r="P604" s="68">
        <f t="shared" si="289"/>
        <v>0</v>
      </c>
      <c r="Q604" s="68">
        <f t="shared" si="289"/>
        <v>36</v>
      </c>
      <c r="R604" s="68">
        <f t="shared" si="289"/>
        <v>0</v>
      </c>
    </row>
    <row r="605" spans="1:18" ht="57" customHeight="1">
      <c r="A605" s="70" t="s">
        <v>352</v>
      </c>
      <c r="B605" s="83">
        <v>546</v>
      </c>
      <c r="C605" s="74" t="s">
        <v>128</v>
      </c>
      <c r="D605" s="74" t="s">
        <v>124</v>
      </c>
      <c r="E605" s="83" t="s">
        <v>285</v>
      </c>
      <c r="F605" s="74"/>
      <c r="G605" s="68">
        <f>G606</f>
        <v>36</v>
      </c>
      <c r="H605" s="68">
        <f aca="true" t="shared" si="290" ref="H605:Q606">H606</f>
        <v>0</v>
      </c>
      <c r="I605" s="68">
        <f t="shared" si="290"/>
        <v>36</v>
      </c>
      <c r="J605" s="68">
        <f t="shared" si="290"/>
        <v>0</v>
      </c>
      <c r="K605" s="68">
        <f t="shared" si="290"/>
        <v>36</v>
      </c>
      <c r="L605" s="68">
        <f t="shared" si="290"/>
        <v>0</v>
      </c>
      <c r="M605" s="68">
        <f t="shared" si="290"/>
        <v>36</v>
      </c>
      <c r="N605" s="68">
        <f t="shared" si="290"/>
        <v>0</v>
      </c>
      <c r="O605" s="68">
        <f t="shared" si="290"/>
        <v>36</v>
      </c>
      <c r="P605" s="68">
        <f t="shared" si="290"/>
        <v>0</v>
      </c>
      <c r="Q605" s="68">
        <f t="shared" si="290"/>
        <v>36</v>
      </c>
      <c r="R605" s="68">
        <f>R606</f>
        <v>0</v>
      </c>
    </row>
    <row r="606" spans="1:18" ht="45" customHeight="1">
      <c r="A606" s="70" t="s">
        <v>439</v>
      </c>
      <c r="B606" s="83">
        <v>546</v>
      </c>
      <c r="C606" s="74" t="s">
        <v>128</v>
      </c>
      <c r="D606" s="74" t="s">
        <v>124</v>
      </c>
      <c r="E606" s="83" t="s">
        <v>438</v>
      </c>
      <c r="F606" s="74"/>
      <c r="G606" s="68">
        <f>G607</f>
        <v>36</v>
      </c>
      <c r="H606" s="68">
        <f t="shared" si="290"/>
        <v>0</v>
      </c>
      <c r="I606" s="68">
        <f t="shared" si="290"/>
        <v>36</v>
      </c>
      <c r="J606" s="68">
        <f t="shared" si="290"/>
        <v>0</v>
      </c>
      <c r="K606" s="68">
        <f t="shared" si="290"/>
        <v>36</v>
      </c>
      <c r="L606" s="68">
        <f t="shared" si="290"/>
        <v>0</v>
      </c>
      <c r="M606" s="68">
        <f t="shared" si="290"/>
        <v>36</v>
      </c>
      <c r="N606" s="68">
        <f t="shared" si="290"/>
        <v>0</v>
      </c>
      <c r="O606" s="68">
        <f t="shared" si="290"/>
        <v>36</v>
      </c>
      <c r="P606" s="68">
        <f t="shared" si="290"/>
        <v>0</v>
      </c>
      <c r="Q606" s="68">
        <f t="shared" si="290"/>
        <v>36</v>
      </c>
      <c r="R606" s="68">
        <f>R607</f>
        <v>0</v>
      </c>
    </row>
    <row r="607" spans="1:18" ht="36.75" customHeight="1">
      <c r="A607" s="70" t="s">
        <v>218</v>
      </c>
      <c r="B607" s="83">
        <v>546</v>
      </c>
      <c r="C607" s="74" t="s">
        <v>128</v>
      </c>
      <c r="D607" s="74" t="s">
        <v>124</v>
      </c>
      <c r="E607" s="83" t="s">
        <v>437</v>
      </c>
      <c r="F607" s="74" t="s">
        <v>217</v>
      </c>
      <c r="G607" s="68">
        <f>H607+I606+J607</f>
        <v>36</v>
      </c>
      <c r="H607" s="68"/>
      <c r="I607" s="68">
        <v>36</v>
      </c>
      <c r="J607" s="68"/>
      <c r="K607" s="68">
        <f>L607+M607+N607</f>
        <v>36</v>
      </c>
      <c r="L607" s="68"/>
      <c r="M607" s="68">
        <v>36</v>
      </c>
      <c r="N607" s="68"/>
      <c r="O607" s="68">
        <f>P607+Q607+R607</f>
        <v>36</v>
      </c>
      <c r="P607" s="68"/>
      <c r="Q607" s="68">
        <v>36</v>
      </c>
      <c r="R607" s="68"/>
    </row>
    <row r="608" spans="1:18" ht="56.25">
      <c r="A608" s="70" t="s">
        <v>705</v>
      </c>
      <c r="B608" s="83">
        <v>546</v>
      </c>
      <c r="C608" s="74" t="s">
        <v>128</v>
      </c>
      <c r="D608" s="74" t="s">
        <v>124</v>
      </c>
      <c r="E608" s="83" t="s">
        <v>422</v>
      </c>
      <c r="F608" s="74"/>
      <c r="G608" s="68">
        <f>G609</f>
        <v>4259.4</v>
      </c>
      <c r="H608" s="68">
        <f aca="true" t="shared" si="291" ref="H608:R608">H609</f>
        <v>0</v>
      </c>
      <c r="I608" s="68">
        <f t="shared" si="291"/>
        <v>4259.4</v>
      </c>
      <c r="J608" s="68">
        <f t="shared" si="291"/>
        <v>0</v>
      </c>
      <c r="K608" s="68">
        <f t="shared" si="291"/>
        <v>982</v>
      </c>
      <c r="L608" s="68">
        <f t="shared" si="291"/>
        <v>0</v>
      </c>
      <c r="M608" s="68">
        <f t="shared" si="291"/>
        <v>982</v>
      </c>
      <c r="N608" s="68">
        <f t="shared" si="291"/>
        <v>0</v>
      </c>
      <c r="O608" s="68">
        <f t="shared" si="291"/>
        <v>0</v>
      </c>
      <c r="P608" s="68">
        <f t="shared" si="291"/>
        <v>0</v>
      </c>
      <c r="Q608" s="68">
        <f t="shared" si="291"/>
        <v>0</v>
      </c>
      <c r="R608" s="68">
        <f t="shared" si="291"/>
        <v>0</v>
      </c>
    </row>
    <row r="609" spans="1:18" ht="87" customHeight="1">
      <c r="A609" s="82" t="s">
        <v>704</v>
      </c>
      <c r="B609" s="83">
        <v>546</v>
      </c>
      <c r="C609" s="74" t="s">
        <v>128</v>
      </c>
      <c r="D609" s="74" t="s">
        <v>124</v>
      </c>
      <c r="E609" s="83" t="s">
        <v>542</v>
      </c>
      <c r="F609" s="74"/>
      <c r="G609" s="68">
        <f>G610+G611</f>
        <v>4259.4</v>
      </c>
      <c r="H609" s="68">
        <f aca="true" t="shared" si="292" ref="H609:O609">H610+H611</f>
        <v>0</v>
      </c>
      <c r="I609" s="68">
        <f t="shared" si="292"/>
        <v>4259.4</v>
      </c>
      <c r="J609" s="68">
        <f t="shared" si="292"/>
        <v>0</v>
      </c>
      <c r="K609" s="68">
        <f t="shared" si="292"/>
        <v>982</v>
      </c>
      <c r="L609" s="68">
        <f t="shared" si="292"/>
        <v>0</v>
      </c>
      <c r="M609" s="68">
        <f t="shared" si="292"/>
        <v>982</v>
      </c>
      <c r="N609" s="68">
        <f t="shared" si="292"/>
        <v>0</v>
      </c>
      <c r="O609" s="68">
        <f t="shared" si="292"/>
        <v>0</v>
      </c>
      <c r="P609" s="68">
        <f>P610</f>
        <v>0</v>
      </c>
      <c r="Q609" s="68">
        <f>Q610</f>
        <v>0</v>
      </c>
      <c r="R609" s="68">
        <f>R610</f>
        <v>0</v>
      </c>
    </row>
    <row r="610" spans="1:18" ht="37.5">
      <c r="A610" s="70" t="s">
        <v>92</v>
      </c>
      <c r="B610" s="83">
        <v>546</v>
      </c>
      <c r="C610" s="74" t="s">
        <v>128</v>
      </c>
      <c r="D610" s="74" t="s">
        <v>124</v>
      </c>
      <c r="E610" s="83" t="s">
        <v>542</v>
      </c>
      <c r="F610" s="74" t="s">
        <v>176</v>
      </c>
      <c r="G610" s="68">
        <f>H610+I610+J610</f>
        <v>4259.4</v>
      </c>
      <c r="H610" s="68"/>
      <c r="I610" s="68">
        <v>4259.4</v>
      </c>
      <c r="J610" s="68"/>
      <c r="K610" s="68">
        <f>L610+M610+N610</f>
        <v>982</v>
      </c>
      <c r="L610" s="68"/>
      <c r="M610" s="68">
        <v>982</v>
      </c>
      <c r="N610" s="68"/>
      <c r="O610" s="68">
        <f>P610+Q610+R610</f>
        <v>0</v>
      </c>
      <c r="P610" s="68"/>
      <c r="Q610" s="68">
        <v>0</v>
      </c>
      <c r="R610" s="68"/>
    </row>
    <row r="611" spans="1:18" ht="18.75">
      <c r="A611" s="70" t="s">
        <v>154</v>
      </c>
      <c r="B611" s="83">
        <v>546</v>
      </c>
      <c r="C611" s="74" t="s">
        <v>128</v>
      </c>
      <c r="D611" s="74" t="s">
        <v>124</v>
      </c>
      <c r="E611" s="83" t="s">
        <v>542</v>
      </c>
      <c r="F611" s="74" t="s">
        <v>181</v>
      </c>
      <c r="G611" s="68">
        <f>H611+I611+J611</f>
        <v>0</v>
      </c>
      <c r="H611" s="68"/>
      <c r="I611" s="68"/>
      <c r="J611" s="68"/>
      <c r="K611" s="68">
        <f>L611+M611+N611</f>
        <v>0</v>
      </c>
      <c r="L611" s="68"/>
      <c r="M611" s="68"/>
      <c r="N611" s="68"/>
      <c r="O611" s="68">
        <f>P611+Q611+R611</f>
        <v>0</v>
      </c>
      <c r="P611" s="68"/>
      <c r="Q611" s="68"/>
      <c r="R611" s="68"/>
    </row>
    <row r="612" spans="1:18" ht="18.75">
      <c r="A612" s="131" t="s">
        <v>29</v>
      </c>
      <c r="B612" s="83">
        <v>546</v>
      </c>
      <c r="C612" s="74" t="s">
        <v>128</v>
      </c>
      <c r="D612" s="74" t="s">
        <v>124</v>
      </c>
      <c r="E612" s="74" t="s">
        <v>76</v>
      </c>
      <c r="F612" s="74"/>
      <c r="G612" s="68">
        <f>G613</f>
        <v>46404.100000000006</v>
      </c>
      <c r="H612" s="68">
        <f aca="true" t="shared" si="293" ref="H612:R612">H613</f>
        <v>0</v>
      </c>
      <c r="I612" s="68">
        <f t="shared" si="293"/>
        <v>46404.100000000006</v>
      </c>
      <c r="J612" s="68">
        <f t="shared" si="293"/>
        <v>0</v>
      </c>
      <c r="K612" s="68">
        <f t="shared" si="293"/>
        <v>49964.2</v>
      </c>
      <c r="L612" s="68">
        <f t="shared" si="293"/>
        <v>0</v>
      </c>
      <c r="M612" s="68">
        <f t="shared" si="293"/>
        <v>49964.2</v>
      </c>
      <c r="N612" s="68">
        <f t="shared" si="293"/>
        <v>0</v>
      </c>
      <c r="O612" s="68">
        <f t="shared" si="293"/>
        <v>50705.9</v>
      </c>
      <c r="P612" s="68">
        <f t="shared" si="293"/>
        <v>0</v>
      </c>
      <c r="Q612" s="68">
        <f t="shared" si="293"/>
        <v>50705.9</v>
      </c>
      <c r="R612" s="68">
        <f t="shared" si="293"/>
        <v>0</v>
      </c>
    </row>
    <row r="613" spans="1:18" ht="117" customHeight="1">
      <c r="A613" s="70" t="s">
        <v>492</v>
      </c>
      <c r="B613" s="83">
        <v>546</v>
      </c>
      <c r="C613" s="74" t="s">
        <v>128</v>
      </c>
      <c r="D613" s="74" t="s">
        <v>124</v>
      </c>
      <c r="E613" s="74" t="s">
        <v>109</v>
      </c>
      <c r="F613" s="74"/>
      <c r="G613" s="68">
        <f>G614+G618</f>
        <v>46404.100000000006</v>
      </c>
      <c r="H613" s="68">
        <f aca="true" t="shared" si="294" ref="H613:R613">H614+H618</f>
        <v>0</v>
      </c>
      <c r="I613" s="68">
        <f t="shared" si="294"/>
        <v>46404.100000000006</v>
      </c>
      <c r="J613" s="68">
        <f t="shared" si="294"/>
        <v>0</v>
      </c>
      <c r="K613" s="68">
        <f t="shared" si="294"/>
        <v>49964.2</v>
      </c>
      <c r="L613" s="68">
        <f t="shared" si="294"/>
        <v>0</v>
      </c>
      <c r="M613" s="68">
        <f t="shared" si="294"/>
        <v>49964.2</v>
      </c>
      <c r="N613" s="68">
        <f t="shared" si="294"/>
        <v>0</v>
      </c>
      <c r="O613" s="68">
        <f t="shared" si="294"/>
        <v>50705.9</v>
      </c>
      <c r="P613" s="68">
        <f t="shared" si="294"/>
        <v>0</v>
      </c>
      <c r="Q613" s="68">
        <f t="shared" si="294"/>
        <v>50705.9</v>
      </c>
      <c r="R613" s="68">
        <f t="shared" si="294"/>
        <v>0</v>
      </c>
    </row>
    <row r="614" spans="1:18" ht="18.75">
      <c r="A614" s="70" t="s">
        <v>388</v>
      </c>
      <c r="B614" s="83">
        <v>546</v>
      </c>
      <c r="C614" s="74" t="s">
        <v>128</v>
      </c>
      <c r="D614" s="74" t="s">
        <v>124</v>
      </c>
      <c r="E614" s="74" t="s">
        <v>389</v>
      </c>
      <c r="F614" s="74"/>
      <c r="G614" s="68">
        <f>G615+G616+G617</f>
        <v>22429.7</v>
      </c>
      <c r="H614" s="68">
        <f aca="true" t="shared" si="295" ref="H614:R614">H615+H616+H617</f>
        <v>0</v>
      </c>
      <c r="I614" s="68">
        <f t="shared" si="295"/>
        <v>22429.7</v>
      </c>
      <c r="J614" s="68">
        <f t="shared" si="295"/>
        <v>0</v>
      </c>
      <c r="K614" s="68">
        <f t="shared" si="295"/>
        <v>25989.8</v>
      </c>
      <c r="L614" s="68">
        <f t="shared" si="295"/>
        <v>0</v>
      </c>
      <c r="M614" s="68">
        <f t="shared" si="295"/>
        <v>25989.8</v>
      </c>
      <c r="N614" s="68">
        <f t="shared" si="295"/>
        <v>0</v>
      </c>
      <c r="O614" s="68">
        <f t="shared" si="295"/>
        <v>26731.5</v>
      </c>
      <c r="P614" s="68">
        <f t="shared" si="295"/>
        <v>0</v>
      </c>
      <c r="Q614" s="68">
        <f t="shared" si="295"/>
        <v>26731.5</v>
      </c>
      <c r="R614" s="68">
        <f t="shared" si="295"/>
        <v>0</v>
      </c>
    </row>
    <row r="615" spans="1:18" ht="18.75">
      <c r="A615" s="70" t="s">
        <v>638</v>
      </c>
      <c r="B615" s="83">
        <v>546</v>
      </c>
      <c r="C615" s="74" t="s">
        <v>128</v>
      </c>
      <c r="D615" s="74" t="s">
        <v>124</v>
      </c>
      <c r="E615" s="74" t="s">
        <v>389</v>
      </c>
      <c r="F615" s="74" t="s">
        <v>151</v>
      </c>
      <c r="G615" s="68">
        <f>H615+I615+J615</f>
        <v>17162.7</v>
      </c>
      <c r="H615" s="68"/>
      <c r="I615" s="68">
        <v>17162.7</v>
      </c>
      <c r="J615" s="68"/>
      <c r="K615" s="68">
        <f>L615+M615+N615</f>
        <v>19888.8</v>
      </c>
      <c r="L615" s="68"/>
      <c r="M615" s="68">
        <v>19888.8</v>
      </c>
      <c r="N615" s="68"/>
      <c r="O615" s="68">
        <f>P615+Q615+R615</f>
        <v>20526.5</v>
      </c>
      <c r="P615" s="76"/>
      <c r="Q615" s="68">
        <v>20526.5</v>
      </c>
      <c r="R615" s="76"/>
    </row>
    <row r="616" spans="1:18" ht="37.5">
      <c r="A616" s="70" t="s">
        <v>92</v>
      </c>
      <c r="B616" s="83">
        <v>546</v>
      </c>
      <c r="C616" s="74" t="s">
        <v>128</v>
      </c>
      <c r="D616" s="74" t="s">
        <v>124</v>
      </c>
      <c r="E616" s="74" t="s">
        <v>389</v>
      </c>
      <c r="F616" s="74" t="s">
        <v>176</v>
      </c>
      <c r="G616" s="68">
        <f>H616+I616+J616</f>
        <v>5242</v>
      </c>
      <c r="H616" s="68"/>
      <c r="I616" s="68">
        <v>5242</v>
      </c>
      <c r="J616" s="68"/>
      <c r="K616" s="68">
        <f>L616+M616+N616</f>
        <v>6076</v>
      </c>
      <c r="L616" s="68"/>
      <c r="M616" s="68">
        <v>6076</v>
      </c>
      <c r="N616" s="68"/>
      <c r="O616" s="68">
        <f>P616+Q616+R616</f>
        <v>6180</v>
      </c>
      <c r="P616" s="76"/>
      <c r="Q616" s="68">
        <v>6180</v>
      </c>
      <c r="R616" s="76"/>
    </row>
    <row r="617" spans="1:18" ht="18.75">
      <c r="A617" s="70" t="s">
        <v>174</v>
      </c>
      <c r="B617" s="83">
        <v>546</v>
      </c>
      <c r="C617" s="74" t="s">
        <v>128</v>
      </c>
      <c r="D617" s="74" t="s">
        <v>124</v>
      </c>
      <c r="E617" s="74" t="s">
        <v>389</v>
      </c>
      <c r="F617" s="74" t="s">
        <v>175</v>
      </c>
      <c r="G617" s="68">
        <f>H617+I617+J617</f>
        <v>25</v>
      </c>
      <c r="H617" s="68"/>
      <c r="I617" s="68">
        <v>25</v>
      </c>
      <c r="J617" s="68"/>
      <c r="K617" s="68">
        <f>L617+M617+N617</f>
        <v>25</v>
      </c>
      <c r="L617" s="68"/>
      <c r="M617" s="68">
        <v>25</v>
      </c>
      <c r="N617" s="68"/>
      <c r="O617" s="68">
        <f>P617+Q617+R617</f>
        <v>25</v>
      </c>
      <c r="P617" s="76"/>
      <c r="Q617" s="68">
        <v>25</v>
      </c>
      <c r="R617" s="76"/>
    </row>
    <row r="618" spans="1:18" ht="68.25" customHeight="1">
      <c r="A618" s="70" t="s">
        <v>446</v>
      </c>
      <c r="B618" s="83">
        <v>546</v>
      </c>
      <c r="C618" s="74" t="s">
        <v>128</v>
      </c>
      <c r="D618" s="74" t="s">
        <v>124</v>
      </c>
      <c r="E618" s="74" t="s">
        <v>449</v>
      </c>
      <c r="F618" s="74"/>
      <c r="G618" s="68">
        <f>G619</f>
        <v>23974.4</v>
      </c>
      <c r="H618" s="68">
        <f aca="true" t="shared" si="296" ref="H618:R618">H619</f>
        <v>0</v>
      </c>
      <c r="I618" s="68">
        <f t="shared" si="296"/>
        <v>23974.4</v>
      </c>
      <c r="J618" s="68">
        <f t="shared" si="296"/>
        <v>0</v>
      </c>
      <c r="K618" s="68">
        <f t="shared" si="296"/>
        <v>23974.4</v>
      </c>
      <c r="L618" s="68">
        <f t="shared" si="296"/>
        <v>0</v>
      </c>
      <c r="M618" s="68">
        <f t="shared" si="296"/>
        <v>23974.4</v>
      </c>
      <c r="N618" s="68">
        <f t="shared" si="296"/>
        <v>0</v>
      </c>
      <c r="O618" s="68">
        <f t="shared" si="296"/>
        <v>23974.4</v>
      </c>
      <c r="P618" s="68">
        <f t="shared" si="296"/>
        <v>0</v>
      </c>
      <c r="Q618" s="68">
        <f t="shared" si="296"/>
        <v>23974.4</v>
      </c>
      <c r="R618" s="68">
        <f t="shared" si="296"/>
        <v>0</v>
      </c>
    </row>
    <row r="619" spans="1:18" ht="18.75">
      <c r="A619" s="70" t="s">
        <v>638</v>
      </c>
      <c r="B619" s="83">
        <v>546</v>
      </c>
      <c r="C619" s="74" t="s">
        <v>128</v>
      </c>
      <c r="D619" s="74" t="s">
        <v>124</v>
      </c>
      <c r="E619" s="74" t="s">
        <v>449</v>
      </c>
      <c r="F619" s="74" t="s">
        <v>151</v>
      </c>
      <c r="G619" s="68">
        <f>H619+I619+J619</f>
        <v>23974.4</v>
      </c>
      <c r="H619" s="68"/>
      <c r="I619" s="68">
        <v>23974.4</v>
      </c>
      <c r="J619" s="68"/>
      <c r="K619" s="68">
        <f>L619+M619+N619</f>
        <v>23974.4</v>
      </c>
      <c r="L619" s="68"/>
      <c r="M619" s="68">
        <v>23974.4</v>
      </c>
      <c r="N619" s="68"/>
      <c r="O619" s="68">
        <f>P619+Q619+R619</f>
        <v>23974.4</v>
      </c>
      <c r="P619" s="76"/>
      <c r="Q619" s="76">
        <v>23974.4</v>
      </c>
      <c r="R619" s="76"/>
    </row>
    <row r="620" spans="1:18" ht="18.75">
      <c r="A620" s="70" t="s">
        <v>394</v>
      </c>
      <c r="B620" s="83">
        <v>546</v>
      </c>
      <c r="C620" s="74" t="s">
        <v>132</v>
      </c>
      <c r="D620" s="74" t="s">
        <v>395</v>
      </c>
      <c r="E620" s="74"/>
      <c r="F620" s="74"/>
      <c r="G620" s="68">
        <f aca="true" t="shared" si="297" ref="G620:I623">G621</f>
        <v>3454.8</v>
      </c>
      <c r="H620" s="68">
        <f t="shared" si="297"/>
        <v>0</v>
      </c>
      <c r="I620" s="68">
        <f t="shared" si="297"/>
        <v>3454.8</v>
      </c>
      <c r="J620" s="68">
        <f aca="true" t="shared" si="298" ref="J620:R620">J621</f>
        <v>0</v>
      </c>
      <c r="K620" s="68">
        <f t="shared" si="298"/>
        <v>3684</v>
      </c>
      <c r="L620" s="68">
        <f t="shared" si="298"/>
        <v>0</v>
      </c>
      <c r="M620" s="68">
        <f t="shared" si="298"/>
        <v>3684</v>
      </c>
      <c r="N620" s="68">
        <f t="shared" si="298"/>
        <v>0</v>
      </c>
      <c r="O620" s="68">
        <f t="shared" si="298"/>
        <v>3734</v>
      </c>
      <c r="P620" s="68">
        <f t="shared" si="298"/>
        <v>0</v>
      </c>
      <c r="Q620" s="68">
        <f t="shared" si="298"/>
        <v>3734</v>
      </c>
      <c r="R620" s="68">
        <f t="shared" si="298"/>
        <v>0</v>
      </c>
    </row>
    <row r="621" spans="1:18" ht="18.75">
      <c r="A621" s="70" t="s">
        <v>160</v>
      </c>
      <c r="B621" s="83">
        <v>546</v>
      </c>
      <c r="C621" s="74" t="s">
        <v>132</v>
      </c>
      <c r="D621" s="74" t="s">
        <v>120</v>
      </c>
      <c r="E621" s="74"/>
      <c r="F621" s="74"/>
      <c r="G621" s="68">
        <f t="shared" si="297"/>
        <v>3454.8</v>
      </c>
      <c r="H621" s="68">
        <f t="shared" si="297"/>
        <v>0</v>
      </c>
      <c r="I621" s="68">
        <f t="shared" si="297"/>
        <v>3454.8</v>
      </c>
      <c r="J621" s="68">
        <f aca="true" t="shared" si="299" ref="J621:R623">J622</f>
        <v>0</v>
      </c>
      <c r="K621" s="68">
        <f t="shared" si="299"/>
        <v>3684</v>
      </c>
      <c r="L621" s="68">
        <f t="shared" si="299"/>
        <v>0</v>
      </c>
      <c r="M621" s="68">
        <f t="shared" si="299"/>
        <v>3684</v>
      </c>
      <c r="N621" s="68">
        <f t="shared" si="299"/>
        <v>0</v>
      </c>
      <c r="O621" s="68">
        <f t="shared" si="299"/>
        <v>3734</v>
      </c>
      <c r="P621" s="68">
        <f t="shared" si="299"/>
        <v>0</v>
      </c>
      <c r="Q621" s="68">
        <f t="shared" si="299"/>
        <v>3734</v>
      </c>
      <c r="R621" s="68">
        <f t="shared" si="299"/>
        <v>0</v>
      </c>
    </row>
    <row r="622" spans="1:18" ht="37.5">
      <c r="A622" s="70" t="s">
        <v>604</v>
      </c>
      <c r="B622" s="83">
        <v>546</v>
      </c>
      <c r="C622" s="74" t="s">
        <v>132</v>
      </c>
      <c r="D622" s="74" t="s">
        <v>120</v>
      </c>
      <c r="E622" s="74" t="s">
        <v>260</v>
      </c>
      <c r="F622" s="74"/>
      <c r="G622" s="68">
        <f t="shared" si="297"/>
        <v>3454.8</v>
      </c>
      <c r="H622" s="68">
        <f t="shared" si="297"/>
        <v>0</v>
      </c>
      <c r="I622" s="68">
        <f t="shared" si="297"/>
        <v>3454.8</v>
      </c>
      <c r="J622" s="68">
        <f t="shared" si="299"/>
        <v>0</v>
      </c>
      <c r="K622" s="68">
        <f t="shared" si="299"/>
        <v>3684</v>
      </c>
      <c r="L622" s="68">
        <f t="shared" si="299"/>
        <v>0</v>
      </c>
      <c r="M622" s="68">
        <f t="shared" si="299"/>
        <v>3684</v>
      </c>
      <c r="N622" s="68">
        <f t="shared" si="299"/>
        <v>0</v>
      </c>
      <c r="O622" s="68">
        <f t="shared" si="299"/>
        <v>3734</v>
      </c>
      <c r="P622" s="68">
        <f t="shared" si="299"/>
        <v>0</v>
      </c>
      <c r="Q622" s="68">
        <f t="shared" si="299"/>
        <v>3734</v>
      </c>
      <c r="R622" s="68">
        <f t="shared" si="299"/>
        <v>0</v>
      </c>
    </row>
    <row r="623" spans="1:18" ht="41.25" customHeight="1">
      <c r="A623" s="70" t="s">
        <v>221</v>
      </c>
      <c r="B623" s="83">
        <v>546</v>
      </c>
      <c r="C623" s="74" t="s">
        <v>132</v>
      </c>
      <c r="D623" s="74" t="s">
        <v>120</v>
      </c>
      <c r="E623" s="74" t="s">
        <v>365</v>
      </c>
      <c r="F623" s="74"/>
      <c r="G623" s="68">
        <f t="shared" si="297"/>
        <v>3454.8</v>
      </c>
      <c r="H623" s="68">
        <f t="shared" si="297"/>
        <v>0</v>
      </c>
      <c r="I623" s="68">
        <f t="shared" si="297"/>
        <v>3454.8</v>
      </c>
      <c r="J623" s="68">
        <f t="shared" si="299"/>
        <v>0</v>
      </c>
      <c r="K623" s="68">
        <f t="shared" si="299"/>
        <v>3684</v>
      </c>
      <c r="L623" s="68">
        <f t="shared" si="299"/>
        <v>0</v>
      </c>
      <c r="M623" s="68">
        <f t="shared" si="299"/>
        <v>3684</v>
      </c>
      <c r="N623" s="68">
        <f t="shared" si="299"/>
        <v>0</v>
      </c>
      <c r="O623" s="68">
        <f t="shared" si="299"/>
        <v>3734</v>
      </c>
      <c r="P623" s="68">
        <f t="shared" si="299"/>
        <v>0</v>
      </c>
      <c r="Q623" s="68">
        <f t="shared" si="299"/>
        <v>3734</v>
      </c>
      <c r="R623" s="68">
        <f t="shared" si="299"/>
        <v>0</v>
      </c>
    </row>
    <row r="624" spans="1:18" ht="60.75" customHeight="1">
      <c r="A624" s="70" t="s">
        <v>391</v>
      </c>
      <c r="B624" s="83">
        <v>546</v>
      </c>
      <c r="C624" s="74" t="s">
        <v>132</v>
      </c>
      <c r="D624" s="74" t="s">
        <v>120</v>
      </c>
      <c r="E624" s="74" t="s">
        <v>390</v>
      </c>
      <c r="F624" s="74"/>
      <c r="G624" s="68">
        <f>G625+G627</f>
        <v>3454.8</v>
      </c>
      <c r="H624" s="68">
        <f aca="true" t="shared" si="300" ref="H624:R624">H625+H627</f>
        <v>0</v>
      </c>
      <c r="I624" s="68">
        <f t="shared" si="300"/>
        <v>3454.8</v>
      </c>
      <c r="J624" s="68">
        <f t="shared" si="300"/>
        <v>0</v>
      </c>
      <c r="K624" s="68">
        <f t="shared" si="300"/>
        <v>3684</v>
      </c>
      <c r="L624" s="68">
        <f t="shared" si="300"/>
        <v>0</v>
      </c>
      <c r="M624" s="68">
        <f t="shared" si="300"/>
        <v>3684</v>
      </c>
      <c r="N624" s="68">
        <f t="shared" si="300"/>
        <v>0</v>
      </c>
      <c r="O624" s="68">
        <f t="shared" si="300"/>
        <v>3734</v>
      </c>
      <c r="P624" s="68">
        <f t="shared" si="300"/>
        <v>0</v>
      </c>
      <c r="Q624" s="68">
        <f t="shared" si="300"/>
        <v>3734</v>
      </c>
      <c r="R624" s="68">
        <f t="shared" si="300"/>
        <v>0</v>
      </c>
    </row>
    <row r="625" spans="1:18" ht="18.75">
      <c r="A625" s="70" t="s">
        <v>388</v>
      </c>
      <c r="B625" s="83">
        <v>546</v>
      </c>
      <c r="C625" s="74" t="s">
        <v>132</v>
      </c>
      <c r="D625" s="74" t="s">
        <v>120</v>
      </c>
      <c r="E625" s="74" t="s">
        <v>392</v>
      </c>
      <c r="F625" s="74"/>
      <c r="G625" s="68">
        <f>G626</f>
        <v>1440.8</v>
      </c>
      <c r="H625" s="68">
        <f aca="true" t="shared" si="301" ref="H625:R625">H626</f>
        <v>0</v>
      </c>
      <c r="I625" s="68">
        <f t="shared" si="301"/>
        <v>1440.8</v>
      </c>
      <c r="J625" s="68">
        <f t="shared" si="301"/>
        <v>0</v>
      </c>
      <c r="K625" s="68">
        <f t="shared" si="301"/>
        <v>1670</v>
      </c>
      <c r="L625" s="68">
        <f t="shared" si="301"/>
        <v>0</v>
      </c>
      <c r="M625" s="68">
        <f t="shared" si="301"/>
        <v>1670</v>
      </c>
      <c r="N625" s="68">
        <f t="shared" si="301"/>
        <v>0</v>
      </c>
      <c r="O625" s="68">
        <f t="shared" si="301"/>
        <v>1720</v>
      </c>
      <c r="P625" s="68">
        <f t="shared" si="301"/>
        <v>0</v>
      </c>
      <c r="Q625" s="68">
        <f t="shared" si="301"/>
        <v>1720</v>
      </c>
      <c r="R625" s="68">
        <f t="shared" si="301"/>
        <v>0</v>
      </c>
    </row>
    <row r="626" spans="1:18" ht="18.75">
      <c r="A626" s="70" t="s">
        <v>638</v>
      </c>
      <c r="B626" s="83">
        <v>546</v>
      </c>
      <c r="C626" s="74" t="s">
        <v>132</v>
      </c>
      <c r="D626" s="74" t="s">
        <v>120</v>
      </c>
      <c r="E626" s="74" t="s">
        <v>392</v>
      </c>
      <c r="F626" s="74" t="s">
        <v>151</v>
      </c>
      <c r="G626" s="68">
        <f>H626+I626+J626</f>
        <v>1440.8</v>
      </c>
      <c r="H626" s="68"/>
      <c r="I626" s="68">
        <v>1440.8</v>
      </c>
      <c r="J626" s="68"/>
      <c r="K626" s="68">
        <f>L626+M626+N626</f>
        <v>1670</v>
      </c>
      <c r="L626" s="68"/>
      <c r="M626" s="68">
        <v>1670</v>
      </c>
      <c r="N626" s="68"/>
      <c r="O626" s="68">
        <f>P626+Q626+R626</f>
        <v>1720</v>
      </c>
      <c r="P626" s="88"/>
      <c r="Q626" s="93">
        <v>1720</v>
      </c>
      <c r="R626" s="88"/>
    </row>
    <row r="627" spans="1:18" ht="56.25">
      <c r="A627" s="70" t="s">
        <v>446</v>
      </c>
      <c r="B627" s="83">
        <v>546</v>
      </c>
      <c r="C627" s="74" t="s">
        <v>132</v>
      </c>
      <c r="D627" s="74" t="s">
        <v>120</v>
      </c>
      <c r="E627" s="74" t="s">
        <v>455</v>
      </c>
      <c r="F627" s="74"/>
      <c r="G627" s="68">
        <f>G628</f>
        <v>2014</v>
      </c>
      <c r="H627" s="68">
        <f aca="true" t="shared" si="302" ref="H627:R627">H628</f>
        <v>0</v>
      </c>
      <c r="I627" s="68">
        <f t="shared" si="302"/>
        <v>2014</v>
      </c>
      <c r="J627" s="68">
        <f t="shared" si="302"/>
        <v>0</v>
      </c>
      <c r="K627" s="68">
        <f t="shared" si="302"/>
        <v>2014</v>
      </c>
      <c r="L627" s="68">
        <f t="shared" si="302"/>
        <v>0</v>
      </c>
      <c r="M627" s="68">
        <f t="shared" si="302"/>
        <v>2014</v>
      </c>
      <c r="N627" s="68">
        <f t="shared" si="302"/>
        <v>0</v>
      </c>
      <c r="O627" s="68">
        <f t="shared" si="302"/>
        <v>2014</v>
      </c>
      <c r="P627" s="68">
        <f t="shared" si="302"/>
        <v>0</v>
      </c>
      <c r="Q627" s="68">
        <f t="shared" si="302"/>
        <v>2014</v>
      </c>
      <c r="R627" s="68">
        <f t="shared" si="302"/>
        <v>0</v>
      </c>
    </row>
    <row r="628" spans="1:18" ht="18.75">
      <c r="A628" s="70" t="s">
        <v>638</v>
      </c>
      <c r="B628" s="83">
        <v>546</v>
      </c>
      <c r="C628" s="74" t="s">
        <v>132</v>
      </c>
      <c r="D628" s="74" t="s">
        <v>120</v>
      </c>
      <c r="E628" s="74" t="s">
        <v>455</v>
      </c>
      <c r="F628" s="74" t="s">
        <v>151</v>
      </c>
      <c r="G628" s="68">
        <f>H628+I628+J628</f>
        <v>2014</v>
      </c>
      <c r="H628" s="68"/>
      <c r="I628" s="68">
        <v>2014</v>
      </c>
      <c r="J628" s="68"/>
      <c r="K628" s="68">
        <f>L628+M628+N628</f>
        <v>2014</v>
      </c>
      <c r="L628" s="68"/>
      <c r="M628" s="68">
        <v>2014</v>
      </c>
      <c r="N628" s="68"/>
      <c r="O628" s="68">
        <f>P628+Q628+R628</f>
        <v>2014</v>
      </c>
      <c r="P628" s="88"/>
      <c r="Q628" s="93">
        <v>2014</v>
      </c>
      <c r="R628" s="88"/>
    </row>
    <row r="629" spans="1:18" ht="18.75">
      <c r="A629" s="70" t="s">
        <v>150</v>
      </c>
      <c r="B629" s="83">
        <v>546</v>
      </c>
      <c r="C629" s="74" t="s">
        <v>124</v>
      </c>
      <c r="D629" s="74" t="s">
        <v>395</v>
      </c>
      <c r="E629" s="74"/>
      <c r="F629" s="74"/>
      <c r="G629" s="68">
        <f>G630+G636</f>
        <v>989.5</v>
      </c>
      <c r="H629" s="68">
        <f aca="true" t="shared" si="303" ref="H629:R629">H630+H636</f>
        <v>551.5</v>
      </c>
      <c r="I629" s="68">
        <f t="shared" si="303"/>
        <v>438</v>
      </c>
      <c r="J629" s="68">
        <f t="shared" si="303"/>
        <v>0</v>
      </c>
      <c r="K629" s="68">
        <f t="shared" si="303"/>
        <v>989.5</v>
      </c>
      <c r="L629" s="68">
        <f t="shared" si="303"/>
        <v>551.5</v>
      </c>
      <c r="M629" s="68">
        <f t="shared" si="303"/>
        <v>438</v>
      </c>
      <c r="N629" s="68">
        <f t="shared" si="303"/>
        <v>0</v>
      </c>
      <c r="O629" s="68">
        <f t="shared" si="303"/>
        <v>989.5</v>
      </c>
      <c r="P629" s="68">
        <f t="shared" si="303"/>
        <v>551.5</v>
      </c>
      <c r="Q629" s="68">
        <f t="shared" si="303"/>
        <v>438</v>
      </c>
      <c r="R629" s="68">
        <f t="shared" si="303"/>
        <v>0</v>
      </c>
    </row>
    <row r="630" spans="1:18" ht="18.75">
      <c r="A630" s="70" t="s">
        <v>184</v>
      </c>
      <c r="B630" s="83">
        <v>546</v>
      </c>
      <c r="C630" s="74" t="s">
        <v>124</v>
      </c>
      <c r="D630" s="74" t="s">
        <v>128</v>
      </c>
      <c r="E630" s="74"/>
      <c r="F630" s="74"/>
      <c r="G630" s="68">
        <f>G631</f>
        <v>551.5</v>
      </c>
      <c r="H630" s="68">
        <f aca="true" t="shared" si="304" ref="H630:R630">H631</f>
        <v>551.5</v>
      </c>
      <c r="I630" s="68">
        <f t="shared" si="304"/>
        <v>0</v>
      </c>
      <c r="J630" s="68">
        <f t="shared" si="304"/>
        <v>0</v>
      </c>
      <c r="K630" s="68">
        <f t="shared" si="304"/>
        <v>551.5</v>
      </c>
      <c r="L630" s="68">
        <f t="shared" si="304"/>
        <v>551.5</v>
      </c>
      <c r="M630" s="68">
        <f t="shared" si="304"/>
        <v>0</v>
      </c>
      <c r="N630" s="68">
        <f t="shared" si="304"/>
        <v>0</v>
      </c>
      <c r="O630" s="68">
        <f t="shared" si="304"/>
        <v>551.5</v>
      </c>
      <c r="P630" s="68">
        <f t="shared" si="304"/>
        <v>551.5</v>
      </c>
      <c r="Q630" s="68">
        <f t="shared" si="304"/>
        <v>0</v>
      </c>
      <c r="R630" s="68">
        <f t="shared" si="304"/>
        <v>0</v>
      </c>
    </row>
    <row r="631" spans="1:18" ht="61.5" customHeight="1">
      <c r="A631" s="70" t="s">
        <v>459</v>
      </c>
      <c r="B631" s="83">
        <v>546</v>
      </c>
      <c r="C631" s="74" t="s">
        <v>124</v>
      </c>
      <c r="D631" s="74" t="s">
        <v>128</v>
      </c>
      <c r="E631" s="74" t="s">
        <v>249</v>
      </c>
      <c r="F631" s="74"/>
      <c r="G631" s="68">
        <f>G632</f>
        <v>551.5</v>
      </c>
      <c r="H631" s="68">
        <f aca="true" t="shared" si="305" ref="H631:I634">H632</f>
        <v>551.5</v>
      </c>
      <c r="I631" s="68">
        <f t="shared" si="305"/>
        <v>0</v>
      </c>
      <c r="J631" s="68">
        <f aca="true" t="shared" si="306" ref="J631:Q634">J632</f>
        <v>0</v>
      </c>
      <c r="K631" s="68">
        <f t="shared" si="306"/>
        <v>551.5</v>
      </c>
      <c r="L631" s="68">
        <f t="shared" si="306"/>
        <v>551.5</v>
      </c>
      <c r="M631" s="68">
        <f t="shared" si="306"/>
        <v>0</v>
      </c>
      <c r="N631" s="68">
        <f t="shared" si="306"/>
        <v>0</v>
      </c>
      <c r="O631" s="68">
        <f t="shared" si="306"/>
        <v>551.5</v>
      </c>
      <c r="P631" s="68">
        <f t="shared" si="306"/>
        <v>551.5</v>
      </c>
      <c r="Q631" s="68">
        <f t="shared" si="306"/>
        <v>0</v>
      </c>
      <c r="R631" s="68">
        <f>R632</f>
        <v>0</v>
      </c>
    </row>
    <row r="632" spans="1:18" ht="43.5" customHeight="1">
      <c r="A632" s="70" t="s">
        <v>462</v>
      </c>
      <c r="B632" s="83">
        <v>546</v>
      </c>
      <c r="C632" s="74" t="s">
        <v>124</v>
      </c>
      <c r="D632" s="74" t="s">
        <v>128</v>
      </c>
      <c r="E632" s="74" t="s">
        <v>12</v>
      </c>
      <c r="F632" s="74"/>
      <c r="G632" s="68">
        <f>G633</f>
        <v>551.5</v>
      </c>
      <c r="H632" s="68">
        <f t="shared" si="305"/>
        <v>551.5</v>
      </c>
      <c r="I632" s="68">
        <f t="shared" si="305"/>
        <v>0</v>
      </c>
      <c r="J632" s="68">
        <f t="shared" si="306"/>
        <v>0</v>
      </c>
      <c r="K632" s="68">
        <f t="shared" si="306"/>
        <v>551.5</v>
      </c>
      <c r="L632" s="68">
        <f t="shared" si="306"/>
        <v>551.5</v>
      </c>
      <c r="M632" s="68">
        <f t="shared" si="306"/>
        <v>0</v>
      </c>
      <c r="N632" s="68">
        <f t="shared" si="306"/>
        <v>0</v>
      </c>
      <c r="O632" s="68">
        <f t="shared" si="306"/>
        <v>551.5</v>
      </c>
      <c r="P632" s="68">
        <f t="shared" si="306"/>
        <v>551.5</v>
      </c>
      <c r="Q632" s="68">
        <f t="shared" si="306"/>
        <v>0</v>
      </c>
      <c r="R632" s="68">
        <f>R633</f>
        <v>0</v>
      </c>
    </row>
    <row r="633" spans="1:18" ht="41.25" customHeight="1">
      <c r="A633" s="70" t="s">
        <v>376</v>
      </c>
      <c r="B633" s="83">
        <v>546</v>
      </c>
      <c r="C633" s="74" t="s">
        <v>124</v>
      </c>
      <c r="D633" s="74" t="s">
        <v>128</v>
      </c>
      <c r="E633" s="74" t="s">
        <v>377</v>
      </c>
      <c r="F633" s="74"/>
      <c r="G633" s="68">
        <f>G634</f>
        <v>551.5</v>
      </c>
      <c r="H633" s="68">
        <f t="shared" si="305"/>
        <v>551.5</v>
      </c>
      <c r="I633" s="68">
        <f t="shared" si="305"/>
        <v>0</v>
      </c>
      <c r="J633" s="68">
        <f t="shared" si="306"/>
        <v>0</v>
      </c>
      <c r="K633" s="68">
        <f t="shared" si="306"/>
        <v>551.5</v>
      </c>
      <c r="L633" s="68">
        <f t="shared" si="306"/>
        <v>551.5</v>
      </c>
      <c r="M633" s="68">
        <f t="shared" si="306"/>
        <v>0</v>
      </c>
      <c r="N633" s="68">
        <f t="shared" si="306"/>
        <v>0</v>
      </c>
      <c r="O633" s="68">
        <f t="shared" si="306"/>
        <v>551.5</v>
      </c>
      <c r="P633" s="68">
        <f t="shared" si="306"/>
        <v>551.5</v>
      </c>
      <c r="Q633" s="68">
        <f t="shared" si="306"/>
        <v>0</v>
      </c>
      <c r="R633" s="68">
        <f>R634</f>
        <v>0</v>
      </c>
    </row>
    <row r="634" spans="1:18" ht="98.25" customHeight="1">
      <c r="A634" s="120" t="s">
        <v>416</v>
      </c>
      <c r="B634" s="83">
        <v>546</v>
      </c>
      <c r="C634" s="74" t="s">
        <v>124</v>
      </c>
      <c r="D634" s="74" t="s">
        <v>128</v>
      </c>
      <c r="E634" s="74" t="s">
        <v>378</v>
      </c>
      <c r="F634" s="74"/>
      <c r="G634" s="68">
        <f>G635</f>
        <v>551.5</v>
      </c>
      <c r="H634" s="68">
        <f t="shared" si="305"/>
        <v>551.5</v>
      </c>
      <c r="I634" s="68">
        <f t="shared" si="305"/>
        <v>0</v>
      </c>
      <c r="J634" s="68">
        <f t="shared" si="306"/>
        <v>0</v>
      </c>
      <c r="K634" s="68">
        <f t="shared" si="306"/>
        <v>551.5</v>
      </c>
      <c r="L634" s="68">
        <f t="shared" si="306"/>
        <v>551.5</v>
      </c>
      <c r="M634" s="68">
        <f t="shared" si="306"/>
        <v>0</v>
      </c>
      <c r="N634" s="68">
        <f t="shared" si="306"/>
        <v>0</v>
      </c>
      <c r="O634" s="68">
        <f t="shared" si="306"/>
        <v>551.5</v>
      </c>
      <c r="P634" s="68">
        <f t="shared" si="306"/>
        <v>551.5</v>
      </c>
      <c r="Q634" s="68">
        <f t="shared" si="306"/>
        <v>0</v>
      </c>
      <c r="R634" s="68">
        <f>R635</f>
        <v>0</v>
      </c>
    </row>
    <row r="635" spans="1:18" ht="37.5">
      <c r="A635" s="70" t="s">
        <v>92</v>
      </c>
      <c r="B635" s="83">
        <v>546</v>
      </c>
      <c r="C635" s="74" t="s">
        <v>124</v>
      </c>
      <c r="D635" s="74" t="s">
        <v>128</v>
      </c>
      <c r="E635" s="74" t="s">
        <v>378</v>
      </c>
      <c r="F635" s="74" t="s">
        <v>176</v>
      </c>
      <c r="G635" s="68">
        <f>H635+I634+J635</f>
        <v>551.5</v>
      </c>
      <c r="H635" s="68">
        <v>551.5</v>
      </c>
      <c r="I635" s="68"/>
      <c r="J635" s="68"/>
      <c r="K635" s="68">
        <f>L635+M635+N635</f>
        <v>551.5</v>
      </c>
      <c r="L635" s="68">
        <v>551.5</v>
      </c>
      <c r="M635" s="68"/>
      <c r="N635" s="68"/>
      <c r="O635" s="68">
        <f>P635+Q635+R635</f>
        <v>551.5</v>
      </c>
      <c r="P635" s="88">
        <v>551.5</v>
      </c>
      <c r="Q635" s="88"/>
      <c r="R635" s="88"/>
    </row>
    <row r="636" spans="1:18" ht="18.75">
      <c r="A636" s="70" t="s">
        <v>226</v>
      </c>
      <c r="B636" s="83">
        <v>546</v>
      </c>
      <c r="C636" s="74" t="s">
        <v>124</v>
      </c>
      <c r="D636" s="74" t="s">
        <v>124</v>
      </c>
      <c r="E636" s="74"/>
      <c r="F636" s="74"/>
      <c r="G636" s="68">
        <f>G637</f>
        <v>438</v>
      </c>
      <c r="H636" s="68">
        <f aca="true" t="shared" si="307" ref="H636:R636">H637</f>
        <v>0</v>
      </c>
      <c r="I636" s="68">
        <f t="shared" si="307"/>
        <v>438</v>
      </c>
      <c r="J636" s="68">
        <f t="shared" si="307"/>
        <v>0</v>
      </c>
      <c r="K636" s="68">
        <f t="shared" si="307"/>
        <v>438</v>
      </c>
      <c r="L636" s="68">
        <f t="shared" si="307"/>
        <v>0</v>
      </c>
      <c r="M636" s="68">
        <f t="shared" si="307"/>
        <v>438</v>
      </c>
      <c r="N636" s="68">
        <f t="shared" si="307"/>
        <v>0</v>
      </c>
      <c r="O636" s="68">
        <f t="shared" si="307"/>
        <v>438</v>
      </c>
      <c r="P636" s="68">
        <f t="shared" si="307"/>
        <v>0</v>
      </c>
      <c r="Q636" s="68">
        <f t="shared" si="307"/>
        <v>438</v>
      </c>
      <c r="R636" s="68">
        <f t="shared" si="307"/>
        <v>0</v>
      </c>
    </row>
    <row r="637" spans="1:18" ht="45.75" customHeight="1">
      <c r="A637" s="70" t="s">
        <v>500</v>
      </c>
      <c r="B637" s="83">
        <v>546</v>
      </c>
      <c r="C637" s="74" t="s">
        <v>124</v>
      </c>
      <c r="D637" s="74" t="s">
        <v>124</v>
      </c>
      <c r="E637" s="74" t="s">
        <v>272</v>
      </c>
      <c r="F637" s="74"/>
      <c r="G637" s="68">
        <f>G638</f>
        <v>438</v>
      </c>
      <c r="H637" s="68">
        <f aca="true" t="shared" si="308" ref="H637:R638">H638</f>
        <v>0</v>
      </c>
      <c r="I637" s="68">
        <f t="shared" si="308"/>
        <v>438</v>
      </c>
      <c r="J637" s="68">
        <f t="shared" si="308"/>
        <v>0</v>
      </c>
      <c r="K637" s="68">
        <f t="shared" si="308"/>
        <v>438</v>
      </c>
      <c r="L637" s="68">
        <f t="shared" si="308"/>
        <v>0</v>
      </c>
      <c r="M637" s="68">
        <f t="shared" si="308"/>
        <v>438</v>
      </c>
      <c r="N637" s="68">
        <f t="shared" si="308"/>
        <v>0</v>
      </c>
      <c r="O637" s="68">
        <f t="shared" si="308"/>
        <v>438</v>
      </c>
      <c r="P637" s="68">
        <f t="shared" si="308"/>
        <v>0</v>
      </c>
      <c r="Q637" s="68">
        <f t="shared" si="308"/>
        <v>438</v>
      </c>
      <c r="R637" s="68">
        <f t="shared" si="308"/>
        <v>0</v>
      </c>
    </row>
    <row r="638" spans="1:18" ht="43.5" customHeight="1">
      <c r="A638" s="70" t="s">
        <v>555</v>
      </c>
      <c r="B638" s="83">
        <v>546</v>
      </c>
      <c r="C638" s="74" t="s">
        <v>124</v>
      </c>
      <c r="D638" s="74" t="s">
        <v>124</v>
      </c>
      <c r="E638" s="74" t="s">
        <v>306</v>
      </c>
      <c r="F638" s="74"/>
      <c r="G638" s="68">
        <f>G639</f>
        <v>438</v>
      </c>
      <c r="H638" s="68">
        <f t="shared" si="308"/>
        <v>0</v>
      </c>
      <c r="I638" s="68">
        <f t="shared" si="308"/>
        <v>438</v>
      </c>
      <c r="J638" s="68">
        <f t="shared" si="308"/>
        <v>0</v>
      </c>
      <c r="K638" s="68">
        <f t="shared" si="308"/>
        <v>438</v>
      </c>
      <c r="L638" s="68">
        <f t="shared" si="308"/>
        <v>0</v>
      </c>
      <c r="M638" s="68">
        <f t="shared" si="308"/>
        <v>438</v>
      </c>
      <c r="N638" s="68">
        <f t="shared" si="308"/>
        <v>0</v>
      </c>
      <c r="O638" s="68">
        <f t="shared" si="308"/>
        <v>438</v>
      </c>
      <c r="P638" s="68">
        <f t="shared" si="308"/>
        <v>0</v>
      </c>
      <c r="Q638" s="68">
        <f t="shared" si="308"/>
        <v>438</v>
      </c>
      <c r="R638" s="68">
        <f t="shared" si="308"/>
        <v>0</v>
      </c>
    </row>
    <row r="639" spans="1:18" ht="25.5" customHeight="1">
      <c r="A639" s="70" t="s">
        <v>225</v>
      </c>
      <c r="B639" s="83">
        <v>546</v>
      </c>
      <c r="C639" s="74" t="s">
        <v>124</v>
      </c>
      <c r="D639" s="74" t="s">
        <v>124</v>
      </c>
      <c r="E639" s="83" t="s">
        <v>307</v>
      </c>
      <c r="F639" s="74"/>
      <c r="G639" s="68">
        <f>G640+G641+G642+G643</f>
        <v>438</v>
      </c>
      <c r="H639" s="68">
        <f aca="true" t="shared" si="309" ref="H639:R639">H640+H641+H642+H643</f>
        <v>0</v>
      </c>
      <c r="I639" s="68">
        <f t="shared" si="309"/>
        <v>438</v>
      </c>
      <c r="J639" s="68">
        <f t="shared" si="309"/>
        <v>0</v>
      </c>
      <c r="K639" s="68">
        <f t="shared" si="309"/>
        <v>438</v>
      </c>
      <c r="L639" s="68">
        <f t="shared" si="309"/>
        <v>0</v>
      </c>
      <c r="M639" s="68">
        <f t="shared" si="309"/>
        <v>438</v>
      </c>
      <c r="N639" s="68">
        <f t="shared" si="309"/>
        <v>0</v>
      </c>
      <c r="O639" s="68">
        <f t="shared" si="309"/>
        <v>438</v>
      </c>
      <c r="P639" s="68">
        <f t="shared" si="309"/>
        <v>0</v>
      </c>
      <c r="Q639" s="68">
        <f t="shared" si="309"/>
        <v>438</v>
      </c>
      <c r="R639" s="68">
        <f t="shared" si="309"/>
        <v>0</v>
      </c>
    </row>
    <row r="640" spans="1:18" ht="42" customHeight="1">
      <c r="A640" s="70" t="s">
        <v>92</v>
      </c>
      <c r="B640" s="83">
        <v>546</v>
      </c>
      <c r="C640" s="74" t="s">
        <v>124</v>
      </c>
      <c r="D640" s="74" t="s">
        <v>124</v>
      </c>
      <c r="E640" s="83" t="s">
        <v>307</v>
      </c>
      <c r="F640" s="74" t="s">
        <v>176</v>
      </c>
      <c r="G640" s="68">
        <f>H640+I640+J640</f>
        <v>120</v>
      </c>
      <c r="H640" s="68"/>
      <c r="I640" s="68">
        <v>120</v>
      </c>
      <c r="J640" s="68"/>
      <c r="K640" s="68">
        <f>L640+M640+N640</f>
        <v>120</v>
      </c>
      <c r="L640" s="68"/>
      <c r="M640" s="68">
        <v>120</v>
      </c>
      <c r="N640" s="68"/>
      <c r="O640" s="68">
        <f>P640+Q640+R640</f>
        <v>120</v>
      </c>
      <c r="P640" s="76"/>
      <c r="Q640" s="76">
        <v>120</v>
      </c>
      <c r="R640" s="76"/>
    </row>
    <row r="641" spans="1:18" ht="41.25" customHeight="1">
      <c r="A641" s="70" t="s">
        <v>218</v>
      </c>
      <c r="B641" s="83">
        <v>546</v>
      </c>
      <c r="C641" s="74" t="s">
        <v>124</v>
      </c>
      <c r="D641" s="74" t="s">
        <v>124</v>
      </c>
      <c r="E641" s="83" t="s">
        <v>307</v>
      </c>
      <c r="F641" s="74" t="s">
        <v>217</v>
      </c>
      <c r="G641" s="68">
        <f>H641+I641+J641</f>
        <v>144</v>
      </c>
      <c r="H641" s="68"/>
      <c r="I641" s="68">
        <v>144</v>
      </c>
      <c r="J641" s="68"/>
      <c r="K641" s="68">
        <f>L641+M641+N641</f>
        <v>144</v>
      </c>
      <c r="L641" s="68"/>
      <c r="M641" s="68">
        <v>144</v>
      </c>
      <c r="N641" s="68"/>
      <c r="O641" s="68">
        <f>P641+Q641+R641</f>
        <v>144</v>
      </c>
      <c r="P641" s="76"/>
      <c r="Q641" s="76">
        <v>144</v>
      </c>
      <c r="R641" s="76"/>
    </row>
    <row r="642" spans="1:18" ht="18.75">
      <c r="A642" s="70" t="s">
        <v>310</v>
      </c>
      <c r="B642" s="83">
        <v>546</v>
      </c>
      <c r="C642" s="74" t="s">
        <v>124</v>
      </c>
      <c r="D642" s="74" t="s">
        <v>124</v>
      </c>
      <c r="E642" s="83" t="s">
        <v>307</v>
      </c>
      <c r="F642" s="74" t="s">
        <v>309</v>
      </c>
      <c r="G642" s="68">
        <f>H642+I642+J642</f>
        <v>144</v>
      </c>
      <c r="H642" s="68"/>
      <c r="I642" s="68">
        <v>144</v>
      </c>
      <c r="J642" s="68"/>
      <c r="K642" s="68">
        <f>L642+M642+N642</f>
        <v>144</v>
      </c>
      <c r="L642" s="68"/>
      <c r="M642" s="68">
        <v>144</v>
      </c>
      <c r="N642" s="68"/>
      <c r="O642" s="68">
        <f>P642+Q642+R642</f>
        <v>144</v>
      </c>
      <c r="P642" s="76"/>
      <c r="Q642" s="76">
        <v>144</v>
      </c>
      <c r="R642" s="76"/>
    </row>
    <row r="643" spans="1:18" ht="18.75">
      <c r="A643" s="70" t="s">
        <v>182</v>
      </c>
      <c r="B643" s="83">
        <v>546</v>
      </c>
      <c r="C643" s="74" t="s">
        <v>124</v>
      </c>
      <c r="D643" s="74" t="s">
        <v>124</v>
      </c>
      <c r="E643" s="83" t="s">
        <v>307</v>
      </c>
      <c r="F643" s="74" t="s">
        <v>178</v>
      </c>
      <c r="G643" s="68">
        <f>H643+I643+J643</f>
        <v>30</v>
      </c>
      <c r="H643" s="68"/>
      <c r="I643" s="68">
        <v>30</v>
      </c>
      <c r="J643" s="68"/>
      <c r="K643" s="68">
        <f>L643+M643+N643</f>
        <v>30</v>
      </c>
      <c r="L643" s="68"/>
      <c r="M643" s="68">
        <v>30</v>
      </c>
      <c r="N643" s="68"/>
      <c r="O643" s="68">
        <f>P643+Q643+R643</f>
        <v>30</v>
      </c>
      <c r="P643" s="76"/>
      <c r="Q643" s="76">
        <v>30</v>
      </c>
      <c r="R643" s="76"/>
    </row>
    <row r="644" spans="1:18" ht="18.75">
      <c r="A644" s="70" t="s">
        <v>136</v>
      </c>
      <c r="B644" s="83">
        <v>546</v>
      </c>
      <c r="C644" s="74" t="s">
        <v>125</v>
      </c>
      <c r="D644" s="74" t="s">
        <v>395</v>
      </c>
      <c r="E644" s="74"/>
      <c r="F644" s="74"/>
      <c r="G644" s="68">
        <f aca="true" t="shared" si="310" ref="G644:R644">G645+G652+G671</f>
        <v>26776.999999999996</v>
      </c>
      <c r="H644" s="68">
        <f t="shared" si="310"/>
        <v>23583.6</v>
      </c>
      <c r="I644" s="68">
        <f t="shared" si="310"/>
        <v>3193.4</v>
      </c>
      <c r="J644" s="68">
        <f t="shared" si="310"/>
        <v>0</v>
      </c>
      <c r="K644" s="68">
        <f t="shared" si="310"/>
        <v>26492.3</v>
      </c>
      <c r="L644" s="68">
        <f t="shared" si="310"/>
        <v>23552.6</v>
      </c>
      <c r="M644" s="68">
        <f t="shared" si="310"/>
        <v>2939.7</v>
      </c>
      <c r="N644" s="68">
        <f t="shared" si="310"/>
        <v>0</v>
      </c>
      <c r="O644" s="68">
        <f t="shared" si="310"/>
        <v>26403.1</v>
      </c>
      <c r="P644" s="68">
        <f t="shared" si="310"/>
        <v>23508</v>
      </c>
      <c r="Q644" s="68">
        <f t="shared" si="310"/>
        <v>2895.1</v>
      </c>
      <c r="R644" s="68">
        <f t="shared" si="310"/>
        <v>0</v>
      </c>
    </row>
    <row r="645" spans="1:18" ht="18.75">
      <c r="A645" s="70" t="s">
        <v>140</v>
      </c>
      <c r="B645" s="83">
        <v>546</v>
      </c>
      <c r="C645" s="74" t="s">
        <v>125</v>
      </c>
      <c r="D645" s="74" t="s">
        <v>119</v>
      </c>
      <c r="E645" s="74"/>
      <c r="F645" s="74"/>
      <c r="G645" s="68">
        <f>G646</f>
        <v>1941.7</v>
      </c>
      <c r="H645" s="68">
        <f aca="true" t="shared" si="311" ref="H645:R645">H646</f>
        <v>0</v>
      </c>
      <c r="I645" s="68">
        <f t="shared" si="311"/>
        <v>1941.7</v>
      </c>
      <c r="J645" s="68">
        <f t="shared" si="311"/>
        <v>0</v>
      </c>
      <c r="K645" s="68">
        <f t="shared" si="311"/>
        <v>1941.7</v>
      </c>
      <c r="L645" s="68">
        <f t="shared" si="311"/>
        <v>0</v>
      </c>
      <c r="M645" s="68">
        <f t="shared" si="311"/>
        <v>1941.7</v>
      </c>
      <c r="N645" s="68">
        <f t="shared" si="311"/>
        <v>0</v>
      </c>
      <c r="O645" s="68">
        <f t="shared" si="311"/>
        <v>1941.7</v>
      </c>
      <c r="P645" s="68">
        <f t="shared" si="311"/>
        <v>0</v>
      </c>
      <c r="Q645" s="68">
        <f t="shared" si="311"/>
        <v>1941.7</v>
      </c>
      <c r="R645" s="68">
        <f t="shared" si="311"/>
        <v>0</v>
      </c>
    </row>
    <row r="646" spans="1:18" ht="45.75" customHeight="1">
      <c r="A646" s="70" t="s">
        <v>513</v>
      </c>
      <c r="B646" s="83">
        <v>546</v>
      </c>
      <c r="C646" s="74" t="s">
        <v>125</v>
      </c>
      <c r="D646" s="74" t="s">
        <v>119</v>
      </c>
      <c r="E646" s="74" t="s">
        <v>9</v>
      </c>
      <c r="F646" s="74"/>
      <c r="G646" s="68">
        <f aca="true" t="shared" si="312" ref="G646:H648">G647</f>
        <v>1941.7</v>
      </c>
      <c r="H646" s="68">
        <f t="shared" si="312"/>
        <v>0</v>
      </c>
      <c r="I646" s="68">
        <f aca="true" t="shared" si="313" ref="I646:R648">I647</f>
        <v>1941.7</v>
      </c>
      <c r="J646" s="68">
        <f t="shared" si="313"/>
        <v>0</v>
      </c>
      <c r="K646" s="68">
        <f t="shared" si="313"/>
        <v>1941.7</v>
      </c>
      <c r="L646" s="68">
        <f t="shared" si="313"/>
        <v>0</v>
      </c>
      <c r="M646" s="68">
        <f t="shared" si="313"/>
        <v>1941.7</v>
      </c>
      <c r="N646" s="68">
        <f t="shared" si="313"/>
        <v>0</v>
      </c>
      <c r="O646" s="68">
        <f t="shared" si="313"/>
        <v>1941.7</v>
      </c>
      <c r="P646" s="68">
        <f t="shared" si="313"/>
        <v>0</v>
      </c>
      <c r="Q646" s="68">
        <f t="shared" si="313"/>
        <v>1941.7</v>
      </c>
      <c r="R646" s="68">
        <f t="shared" si="313"/>
        <v>0</v>
      </c>
    </row>
    <row r="647" spans="1:18" ht="37.5">
      <c r="A647" s="70" t="s">
        <v>40</v>
      </c>
      <c r="B647" s="83">
        <v>546</v>
      </c>
      <c r="C647" s="74" t="s">
        <v>125</v>
      </c>
      <c r="D647" s="74" t="s">
        <v>119</v>
      </c>
      <c r="E647" s="74" t="s">
        <v>41</v>
      </c>
      <c r="F647" s="74"/>
      <c r="G647" s="68">
        <f t="shared" si="312"/>
        <v>1941.7</v>
      </c>
      <c r="H647" s="68">
        <f t="shared" si="312"/>
        <v>0</v>
      </c>
      <c r="I647" s="68">
        <f t="shared" si="313"/>
        <v>1941.7</v>
      </c>
      <c r="J647" s="68">
        <f t="shared" si="313"/>
        <v>0</v>
      </c>
      <c r="K647" s="68">
        <f t="shared" si="313"/>
        <v>1941.7</v>
      </c>
      <c r="L647" s="68">
        <f t="shared" si="313"/>
        <v>0</v>
      </c>
      <c r="M647" s="68">
        <f t="shared" si="313"/>
        <v>1941.7</v>
      </c>
      <c r="N647" s="68">
        <f t="shared" si="313"/>
        <v>0</v>
      </c>
      <c r="O647" s="68">
        <f t="shared" si="313"/>
        <v>1941.7</v>
      </c>
      <c r="P647" s="68">
        <f t="shared" si="313"/>
        <v>0</v>
      </c>
      <c r="Q647" s="68">
        <f t="shared" si="313"/>
        <v>1941.7</v>
      </c>
      <c r="R647" s="68">
        <f t="shared" si="313"/>
        <v>0</v>
      </c>
    </row>
    <row r="648" spans="1:18" ht="23.25" customHeight="1">
      <c r="A648" s="70" t="s">
        <v>93</v>
      </c>
      <c r="B648" s="83">
        <v>546</v>
      </c>
      <c r="C648" s="74" t="s">
        <v>125</v>
      </c>
      <c r="D648" s="74" t="s">
        <v>119</v>
      </c>
      <c r="E648" s="74" t="s">
        <v>44</v>
      </c>
      <c r="F648" s="74"/>
      <c r="G648" s="68">
        <f t="shared" si="312"/>
        <v>1941.7</v>
      </c>
      <c r="H648" s="68">
        <f t="shared" si="312"/>
        <v>0</v>
      </c>
      <c r="I648" s="68">
        <f t="shared" si="313"/>
        <v>1941.7</v>
      </c>
      <c r="J648" s="68">
        <f t="shared" si="313"/>
        <v>0</v>
      </c>
      <c r="K648" s="68">
        <f t="shared" si="313"/>
        <v>1941.7</v>
      </c>
      <c r="L648" s="68">
        <f t="shared" si="313"/>
        <v>0</v>
      </c>
      <c r="M648" s="68">
        <f t="shared" si="313"/>
        <v>1941.7</v>
      </c>
      <c r="N648" s="68">
        <f t="shared" si="313"/>
        <v>0</v>
      </c>
      <c r="O648" s="68">
        <f t="shared" si="313"/>
        <v>1941.7</v>
      </c>
      <c r="P648" s="68">
        <f t="shared" si="313"/>
        <v>0</v>
      </c>
      <c r="Q648" s="68">
        <f t="shared" si="313"/>
        <v>1941.7</v>
      </c>
      <c r="R648" s="68">
        <f t="shared" si="313"/>
        <v>0</v>
      </c>
    </row>
    <row r="649" spans="1:18" ht="63" customHeight="1">
      <c r="A649" s="70" t="s">
        <v>295</v>
      </c>
      <c r="B649" s="83">
        <v>546</v>
      </c>
      <c r="C649" s="74" t="s">
        <v>125</v>
      </c>
      <c r="D649" s="74" t="s">
        <v>119</v>
      </c>
      <c r="E649" s="74" t="s">
        <v>515</v>
      </c>
      <c r="F649" s="74"/>
      <c r="G649" s="68">
        <f>G651+G650</f>
        <v>1941.7</v>
      </c>
      <c r="H649" s="68">
        <f aca="true" t="shared" si="314" ref="H649:R649">H651+H650</f>
        <v>0</v>
      </c>
      <c r="I649" s="68">
        <f t="shared" si="314"/>
        <v>1941.7</v>
      </c>
      <c r="J649" s="68">
        <f t="shared" si="314"/>
        <v>0</v>
      </c>
      <c r="K649" s="68">
        <f t="shared" si="314"/>
        <v>1941.7</v>
      </c>
      <c r="L649" s="68">
        <f t="shared" si="314"/>
        <v>0</v>
      </c>
      <c r="M649" s="68">
        <f t="shared" si="314"/>
        <v>1941.7</v>
      </c>
      <c r="N649" s="68">
        <f t="shared" si="314"/>
        <v>0</v>
      </c>
      <c r="O649" s="68">
        <f t="shared" si="314"/>
        <v>1941.7</v>
      </c>
      <c r="P649" s="68">
        <f t="shared" si="314"/>
        <v>0</v>
      </c>
      <c r="Q649" s="68">
        <f t="shared" si="314"/>
        <v>1941.7</v>
      </c>
      <c r="R649" s="68">
        <f t="shared" si="314"/>
        <v>0</v>
      </c>
    </row>
    <row r="650" spans="1:18" ht="37.5">
      <c r="A650" s="70" t="s">
        <v>92</v>
      </c>
      <c r="B650" s="83">
        <v>546</v>
      </c>
      <c r="C650" s="74" t="s">
        <v>125</v>
      </c>
      <c r="D650" s="74" t="s">
        <v>119</v>
      </c>
      <c r="E650" s="74" t="s">
        <v>515</v>
      </c>
      <c r="F650" s="74" t="s">
        <v>176</v>
      </c>
      <c r="G650" s="68">
        <f>H650+I650+J650</f>
        <v>15</v>
      </c>
      <c r="H650" s="68"/>
      <c r="I650" s="68">
        <v>15</v>
      </c>
      <c r="J650" s="68"/>
      <c r="K650" s="68">
        <f>L650+M650+N650</f>
        <v>15</v>
      </c>
      <c r="L650" s="68"/>
      <c r="M650" s="68">
        <v>15</v>
      </c>
      <c r="N650" s="68"/>
      <c r="O650" s="68">
        <f>P650+Q650+R650</f>
        <v>15</v>
      </c>
      <c r="P650" s="76"/>
      <c r="Q650" s="68">
        <v>15</v>
      </c>
      <c r="R650" s="76"/>
    </row>
    <row r="651" spans="1:18" ht="24.75" customHeight="1">
      <c r="A651" s="70" t="s">
        <v>90</v>
      </c>
      <c r="B651" s="83">
        <v>546</v>
      </c>
      <c r="C651" s="74" t="s">
        <v>125</v>
      </c>
      <c r="D651" s="74" t="s">
        <v>119</v>
      </c>
      <c r="E651" s="74" t="s">
        <v>515</v>
      </c>
      <c r="F651" s="74" t="s">
        <v>205</v>
      </c>
      <c r="G651" s="68">
        <f>H651+I651+J651</f>
        <v>1926.7</v>
      </c>
      <c r="H651" s="68"/>
      <c r="I651" s="68">
        <v>1926.7</v>
      </c>
      <c r="J651" s="68"/>
      <c r="K651" s="68">
        <f>L651+M651+N651</f>
        <v>1926.7</v>
      </c>
      <c r="L651" s="68"/>
      <c r="M651" s="68">
        <v>1926.7</v>
      </c>
      <c r="N651" s="68"/>
      <c r="O651" s="68">
        <f>P651+Q651+R651</f>
        <v>1926.7</v>
      </c>
      <c r="P651" s="76"/>
      <c r="Q651" s="68">
        <v>1926.7</v>
      </c>
      <c r="R651" s="76"/>
    </row>
    <row r="652" spans="1:18" ht="18.75">
      <c r="A652" s="70" t="s">
        <v>137</v>
      </c>
      <c r="B652" s="83">
        <v>546</v>
      </c>
      <c r="C652" s="74" t="s">
        <v>125</v>
      </c>
      <c r="D652" s="74" t="s">
        <v>122</v>
      </c>
      <c r="E652" s="74"/>
      <c r="F652" s="74"/>
      <c r="G652" s="68">
        <f aca="true" t="shared" si="315" ref="G652:R652">G653+G667</f>
        <v>24457.699999999997</v>
      </c>
      <c r="H652" s="68">
        <f t="shared" si="315"/>
        <v>23583.6</v>
      </c>
      <c r="I652" s="68">
        <f t="shared" si="315"/>
        <v>874.1</v>
      </c>
      <c r="J652" s="68">
        <f t="shared" si="315"/>
        <v>0</v>
      </c>
      <c r="K652" s="68">
        <f t="shared" si="315"/>
        <v>24173</v>
      </c>
      <c r="L652" s="68">
        <f t="shared" si="315"/>
        <v>23552.6</v>
      </c>
      <c r="M652" s="68">
        <f t="shared" si="315"/>
        <v>620.4</v>
      </c>
      <c r="N652" s="68">
        <f t="shared" si="315"/>
        <v>0</v>
      </c>
      <c r="O652" s="68">
        <f t="shared" si="315"/>
        <v>24083.8</v>
      </c>
      <c r="P652" s="68">
        <f t="shared" si="315"/>
        <v>23508</v>
      </c>
      <c r="Q652" s="68">
        <f t="shared" si="315"/>
        <v>575.8</v>
      </c>
      <c r="R652" s="68">
        <f t="shared" si="315"/>
        <v>0</v>
      </c>
    </row>
    <row r="653" spans="1:18" ht="37.5">
      <c r="A653" s="70" t="s">
        <v>513</v>
      </c>
      <c r="B653" s="83">
        <v>546</v>
      </c>
      <c r="C653" s="74" t="s">
        <v>125</v>
      </c>
      <c r="D653" s="74" t="s">
        <v>122</v>
      </c>
      <c r="E653" s="74" t="s">
        <v>9</v>
      </c>
      <c r="F653" s="74"/>
      <c r="G653" s="68">
        <f>G654</f>
        <v>24235.1</v>
      </c>
      <c r="H653" s="68">
        <f aca="true" t="shared" si="316" ref="H653:R653">H654</f>
        <v>23583.6</v>
      </c>
      <c r="I653" s="68">
        <f t="shared" si="316"/>
        <v>651.5</v>
      </c>
      <c r="J653" s="68">
        <f t="shared" si="316"/>
        <v>0</v>
      </c>
      <c r="K653" s="68">
        <f t="shared" si="316"/>
        <v>24173</v>
      </c>
      <c r="L653" s="68">
        <f t="shared" si="316"/>
        <v>23552.6</v>
      </c>
      <c r="M653" s="68">
        <f t="shared" si="316"/>
        <v>620.4</v>
      </c>
      <c r="N653" s="68">
        <f t="shared" si="316"/>
        <v>0</v>
      </c>
      <c r="O653" s="68">
        <f t="shared" si="316"/>
        <v>24083.8</v>
      </c>
      <c r="P653" s="68">
        <f t="shared" si="316"/>
        <v>23508</v>
      </c>
      <c r="Q653" s="68">
        <f t="shared" si="316"/>
        <v>575.8</v>
      </c>
      <c r="R653" s="68">
        <f t="shared" si="316"/>
        <v>0</v>
      </c>
    </row>
    <row r="654" spans="1:18" ht="37.5">
      <c r="A654" s="70" t="s">
        <v>40</v>
      </c>
      <c r="B654" s="83">
        <v>546</v>
      </c>
      <c r="C654" s="74" t="s">
        <v>125</v>
      </c>
      <c r="D654" s="74" t="s">
        <v>122</v>
      </c>
      <c r="E654" s="74" t="s">
        <v>41</v>
      </c>
      <c r="F654" s="74"/>
      <c r="G654" s="68">
        <f aca="true" t="shared" si="317" ref="G654:R654">G655+G659+G664</f>
        <v>24235.1</v>
      </c>
      <c r="H654" s="68">
        <f t="shared" si="317"/>
        <v>23583.6</v>
      </c>
      <c r="I654" s="68">
        <f t="shared" si="317"/>
        <v>651.5</v>
      </c>
      <c r="J654" s="68">
        <f t="shared" si="317"/>
        <v>0</v>
      </c>
      <c r="K654" s="68">
        <f t="shared" si="317"/>
        <v>24173</v>
      </c>
      <c r="L654" s="68">
        <f t="shared" si="317"/>
        <v>23552.6</v>
      </c>
      <c r="M654" s="68">
        <f t="shared" si="317"/>
        <v>620.4</v>
      </c>
      <c r="N654" s="68">
        <f t="shared" si="317"/>
        <v>0</v>
      </c>
      <c r="O654" s="68">
        <f t="shared" si="317"/>
        <v>24083.8</v>
      </c>
      <c r="P654" s="68">
        <f t="shared" si="317"/>
        <v>23508</v>
      </c>
      <c r="Q654" s="68">
        <f t="shared" si="317"/>
        <v>575.8</v>
      </c>
      <c r="R654" s="68">
        <f t="shared" si="317"/>
        <v>0</v>
      </c>
    </row>
    <row r="655" spans="1:18" ht="42" customHeight="1">
      <c r="A655" s="70" t="s">
        <v>24</v>
      </c>
      <c r="B655" s="83">
        <v>546</v>
      </c>
      <c r="C655" s="74" t="s">
        <v>125</v>
      </c>
      <c r="D655" s="74" t="s">
        <v>122</v>
      </c>
      <c r="E655" s="74" t="s">
        <v>43</v>
      </c>
      <c r="F655" s="74"/>
      <c r="G655" s="68">
        <f>G656</f>
        <v>400</v>
      </c>
      <c r="H655" s="68">
        <f aca="true" t="shared" si="318" ref="H655:R655">H656</f>
        <v>0</v>
      </c>
      <c r="I655" s="68">
        <f t="shared" si="318"/>
        <v>400</v>
      </c>
      <c r="J655" s="68">
        <f t="shared" si="318"/>
        <v>0</v>
      </c>
      <c r="K655" s="68">
        <f t="shared" si="318"/>
        <v>400</v>
      </c>
      <c r="L655" s="68">
        <f t="shared" si="318"/>
        <v>0</v>
      </c>
      <c r="M655" s="68">
        <f t="shared" si="318"/>
        <v>400</v>
      </c>
      <c r="N655" s="68">
        <f t="shared" si="318"/>
        <v>0</v>
      </c>
      <c r="O655" s="68">
        <f t="shared" si="318"/>
        <v>400</v>
      </c>
      <c r="P655" s="68">
        <f t="shared" si="318"/>
        <v>0</v>
      </c>
      <c r="Q655" s="68">
        <f t="shared" si="318"/>
        <v>400</v>
      </c>
      <c r="R655" s="68">
        <f t="shared" si="318"/>
        <v>0</v>
      </c>
    </row>
    <row r="656" spans="1:18" ht="85.5" customHeight="1">
      <c r="A656" s="70" t="s">
        <v>722</v>
      </c>
      <c r="B656" s="83">
        <v>546</v>
      </c>
      <c r="C656" s="74" t="s">
        <v>125</v>
      </c>
      <c r="D656" s="74" t="s">
        <v>122</v>
      </c>
      <c r="E656" s="74" t="s">
        <v>42</v>
      </c>
      <c r="F656" s="74"/>
      <c r="G656" s="68">
        <f>G657+G658</f>
        <v>400</v>
      </c>
      <c r="H656" s="68">
        <f aca="true" t="shared" si="319" ref="H656:R656">H657+H658</f>
        <v>0</v>
      </c>
      <c r="I656" s="68">
        <f t="shared" si="319"/>
        <v>400</v>
      </c>
      <c r="J656" s="68">
        <f t="shared" si="319"/>
        <v>0</v>
      </c>
      <c r="K656" s="68">
        <f t="shared" si="319"/>
        <v>400</v>
      </c>
      <c r="L656" s="68">
        <f t="shared" si="319"/>
        <v>0</v>
      </c>
      <c r="M656" s="68">
        <f t="shared" si="319"/>
        <v>400</v>
      </c>
      <c r="N656" s="68">
        <f t="shared" si="319"/>
        <v>0</v>
      </c>
      <c r="O656" s="68">
        <f t="shared" si="319"/>
        <v>400</v>
      </c>
      <c r="P656" s="68">
        <f t="shared" si="319"/>
        <v>0</v>
      </c>
      <c r="Q656" s="68">
        <f t="shared" si="319"/>
        <v>400</v>
      </c>
      <c r="R656" s="68">
        <f t="shared" si="319"/>
        <v>0</v>
      </c>
    </row>
    <row r="657" spans="1:18" ht="37.5">
      <c r="A657" s="70" t="s">
        <v>92</v>
      </c>
      <c r="B657" s="83">
        <v>546</v>
      </c>
      <c r="C657" s="83">
        <v>10</v>
      </c>
      <c r="D657" s="74" t="s">
        <v>122</v>
      </c>
      <c r="E657" s="74" t="s">
        <v>42</v>
      </c>
      <c r="F657" s="74" t="s">
        <v>176</v>
      </c>
      <c r="G657" s="68">
        <f>H657+I657+J657</f>
        <v>10</v>
      </c>
      <c r="H657" s="68"/>
      <c r="I657" s="68">
        <v>10</v>
      </c>
      <c r="J657" s="68"/>
      <c r="K657" s="68">
        <f>L657+M657+N657</f>
        <v>10</v>
      </c>
      <c r="L657" s="68"/>
      <c r="M657" s="68">
        <v>10</v>
      </c>
      <c r="N657" s="68"/>
      <c r="O657" s="68">
        <f>P657+Q657+R657</f>
        <v>10</v>
      </c>
      <c r="P657" s="68"/>
      <c r="Q657" s="68">
        <v>10</v>
      </c>
      <c r="R657" s="68"/>
    </row>
    <row r="658" spans="1:18" ht="37.5">
      <c r="A658" s="70" t="s">
        <v>218</v>
      </c>
      <c r="B658" s="83">
        <v>546</v>
      </c>
      <c r="C658" s="83">
        <v>10</v>
      </c>
      <c r="D658" s="74" t="s">
        <v>122</v>
      </c>
      <c r="E658" s="74" t="s">
        <v>42</v>
      </c>
      <c r="F658" s="74" t="s">
        <v>217</v>
      </c>
      <c r="G658" s="68">
        <f>H658+I658+J658</f>
        <v>390</v>
      </c>
      <c r="H658" s="68"/>
      <c r="I658" s="68">
        <v>390</v>
      </c>
      <c r="J658" s="68"/>
      <c r="K658" s="68">
        <f>L658+M658+N658</f>
        <v>390</v>
      </c>
      <c r="L658" s="68"/>
      <c r="M658" s="68">
        <v>390</v>
      </c>
      <c r="N658" s="68"/>
      <c r="O658" s="68">
        <f>P658+Q658+R658</f>
        <v>390</v>
      </c>
      <c r="P658" s="68"/>
      <c r="Q658" s="68">
        <v>390</v>
      </c>
      <c r="R658" s="68"/>
    </row>
    <row r="659" spans="1:18" ht="18.75">
      <c r="A659" s="70" t="s">
        <v>93</v>
      </c>
      <c r="B659" s="83">
        <v>546</v>
      </c>
      <c r="C659" s="83">
        <v>10</v>
      </c>
      <c r="D659" s="74" t="s">
        <v>122</v>
      </c>
      <c r="E659" s="74" t="s">
        <v>514</v>
      </c>
      <c r="F659" s="74"/>
      <c r="G659" s="68">
        <f>G660+G662</f>
        <v>1718.5</v>
      </c>
      <c r="H659" s="68">
        <f aca="true" t="shared" si="320" ref="H659:R659">H660+H662</f>
        <v>1467</v>
      </c>
      <c r="I659" s="68">
        <f t="shared" si="320"/>
        <v>251.5</v>
      </c>
      <c r="J659" s="68">
        <f t="shared" si="320"/>
        <v>0</v>
      </c>
      <c r="K659" s="68">
        <f t="shared" si="320"/>
        <v>1656.4</v>
      </c>
      <c r="L659" s="68">
        <f t="shared" si="320"/>
        <v>1436</v>
      </c>
      <c r="M659" s="68">
        <f t="shared" si="320"/>
        <v>220.4</v>
      </c>
      <c r="N659" s="68">
        <f t="shared" si="320"/>
        <v>0</v>
      </c>
      <c r="O659" s="68">
        <f t="shared" si="320"/>
        <v>1567.2</v>
      </c>
      <c r="P659" s="68">
        <f t="shared" si="320"/>
        <v>1391.4</v>
      </c>
      <c r="Q659" s="68">
        <f t="shared" si="320"/>
        <v>175.8</v>
      </c>
      <c r="R659" s="68">
        <f t="shared" si="320"/>
        <v>0</v>
      </c>
    </row>
    <row r="660" spans="1:18" ht="42" customHeight="1">
      <c r="A660" s="70" t="s">
        <v>296</v>
      </c>
      <c r="B660" s="83">
        <v>546</v>
      </c>
      <c r="C660" s="83">
        <v>10</v>
      </c>
      <c r="D660" s="74" t="s">
        <v>122</v>
      </c>
      <c r="E660" s="74" t="s">
        <v>516</v>
      </c>
      <c r="F660" s="74"/>
      <c r="G660" s="68">
        <f>G661</f>
        <v>120.2</v>
      </c>
      <c r="H660" s="68">
        <f aca="true" t="shared" si="321" ref="H660:R660">H661</f>
        <v>0</v>
      </c>
      <c r="I660" s="68">
        <f t="shared" si="321"/>
        <v>120.2</v>
      </c>
      <c r="J660" s="68">
        <f t="shared" si="321"/>
        <v>0</v>
      </c>
      <c r="K660" s="68">
        <f t="shared" si="321"/>
        <v>120.2</v>
      </c>
      <c r="L660" s="68">
        <f t="shared" si="321"/>
        <v>0</v>
      </c>
      <c r="M660" s="68">
        <f t="shared" si="321"/>
        <v>120.2</v>
      </c>
      <c r="N660" s="68">
        <f t="shared" si="321"/>
        <v>0</v>
      </c>
      <c r="O660" s="68">
        <f t="shared" si="321"/>
        <v>120.2</v>
      </c>
      <c r="P660" s="68">
        <f t="shared" si="321"/>
        <v>0</v>
      </c>
      <c r="Q660" s="68">
        <f t="shared" si="321"/>
        <v>120.2</v>
      </c>
      <c r="R660" s="68">
        <f t="shared" si="321"/>
        <v>0</v>
      </c>
    </row>
    <row r="661" spans="1:18" ht="18.75">
      <c r="A661" s="70" t="s">
        <v>655</v>
      </c>
      <c r="B661" s="83">
        <v>546</v>
      </c>
      <c r="C661" s="83">
        <v>10</v>
      </c>
      <c r="D661" s="74" t="s">
        <v>122</v>
      </c>
      <c r="E661" s="74" t="s">
        <v>517</v>
      </c>
      <c r="F661" s="74" t="s">
        <v>634</v>
      </c>
      <c r="G661" s="68">
        <f>H661+I661+J661</f>
        <v>120.2</v>
      </c>
      <c r="H661" s="68"/>
      <c r="I661" s="68">
        <v>120.2</v>
      </c>
      <c r="J661" s="68"/>
      <c r="K661" s="68">
        <f>L661+M661+N661</f>
        <v>120.2</v>
      </c>
      <c r="L661" s="68"/>
      <c r="M661" s="68">
        <v>120.2</v>
      </c>
      <c r="N661" s="68"/>
      <c r="O661" s="68">
        <f>P661+Q661+R661</f>
        <v>120.2</v>
      </c>
      <c r="P661" s="76"/>
      <c r="Q661" s="76">
        <v>120.2</v>
      </c>
      <c r="R661" s="76"/>
    </row>
    <row r="662" spans="1:18" ht="18.75">
      <c r="A662" s="70" t="s">
        <v>405</v>
      </c>
      <c r="B662" s="83">
        <v>546</v>
      </c>
      <c r="C662" s="83">
        <v>10</v>
      </c>
      <c r="D662" s="74" t="s">
        <v>122</v>
      </c>
      <c r="E662" s="74" t="s">
        <v>518</v>
      </c>
      <c r="F662" s="74"/>
      <c r="G662" s="68">
        <f>G663</f>
        <v>1598.3</v>
      </c>
      <c r="H662" s="68">
        <f aca="true" t="shared" si="322" ref="H662:R662">H663</f>
        <v>1467</v>
      </c>
      <c r="I662" s="68">
        <f t="shared" si="322"/>
        <v>131.3</v>
      </c>
      <c r="J662" s="68">
        <f t="shared" si="322"/>
        <v>0</v>
      </c>
      <c r="K662" s="68">
        <f t="shared" si="322"/>
        <v>1536.2</v>
      </c>
      <c r="L662" s="68">
        <f t="shared" si="322"/>
        <v>1436</v>
      </c>
      <c r="M662" s="68">
        <f t="shared" si="322"/>
        <v>100.2</v>
      </c>
      <c r="N662" s="68">
        <f t="shared" si="322"/>
        <v>0</v>
      </c>
      <c r="O662" s="68">
        <f t="shared" si="322"/>
        <v>1447</v>
      </c>
      <c r="P662" s="68">
        <f t="shared" si="322"/>
        <v>1391.4</v>
      </c>
      <c r="Q662" s="68">
        <f t="shared" si="322"/>
        <v>55.6</v>
      </c>
      <c r="R662" s="68">
        <f t="shared" si="322"/>
        <v>0</v>
      </c>
    </row>
    <row r="663" spans="1:18" ht="37.5">
      <c r="A663" s="70" t="s">
        <v>218</v>
      </c>
      <c r="B663" s="83">
        <v>546</v>
      </c>
      <c r="C663" s="83">
        <v>10</v>
      </c>
      <c r="D663" s="74" t="s">
        <v>122</v>
      </c>
      <c r="E663" s="74" t="s">
        <v>518</v>
      </c>
      <c r="F663" s="74" t="s">
        <v>217</v>
      </c>
      <c r="G663" s="68">
        <f>H663+I663+J663</f>
        <v>1598.3</v>
      </c>
      <c r="H663" s="68">
        <v>1467</v>
      </c>
      <c r="I663" s="68">
        <v>131.3</v>
      </c>
      <c r="J663" s="68"/>
      <c r="K663" s="68">
        <f>L663+M663+N663</f>
        <v>1536.2</v>
      </c>
      <c r="L663" s="68">
        <v>1436</v>
      </c>
      <c r="M663" s="68">
        <v>100.2</v>
      </c>
      <c r="N663" s="68"/>
      <c r="O663" s="68">
        <f>P663+Q663+R663</f>
        <v>1447</v>
      </c>
      <c r="P663" s="76">
        <v>1391.4</v>
      </c>
      <c r="Q663" s="76">
        <v>55.6</v>
      </c>
      <c r="R663" s="76"/>
    </row>
    <row r="664" spans="1:18" ht="87" customHeight="1">
      <c r="A664" s="70" t="s">
        <v>426</v>
      </c>
      <c r="B664" s="83">
        <v>546</v>
      </c>
      <c r="C664" s="83">
        <v>10</v>
      </c>
      <c r="D664" s="74" t="s">
        <v>122</v>
      </c>
      <c r="E664" s="106" t="s">
        <v>425</v>
      </c>
      <c r="F664" s="74"/>
      <c r="G664" s="68">
        <f>G665</f>
        <v>22116.6</v>
      </c>
      <c r="H664" s="68">
        <f aca="true" t="shared" si="323" ref="H664:R665">H665</f>
        <v>22116.6</v>
      </c>
      <c r="I664" s="68">
        <f t="shared" si="323"/>
        <v>0</v>
      </c>
      <c r="J664" s="68">
        <f t="shared" si="323"/>
        <v>0</v>
      </c>
      <c r="K664" s="68">
        <f t="shared" si="323"/>
        <v>22116.6</v>
      </c>
      <c r="L664" s="68">
        <f t="shared" si="323"/>
        <v>22116.6</v>
      </c>
      <c r="M664" s="68">
        <f t="shared" si="323"/>
        <v>0</v>
      </c>
      <c r="N664" s="68">
        <f t="shared" si="323"/>
        <v>0</v>
      </c>
      <c r="O664" s="68">
        <f t="shared" si="323"/>
        <v>22116.6</v>
      </c>
      <c r="P664" s="68">
        <f t="shared" si="323"/>
        <v>22116.6</v>
      </c>
      <c r="Q664" s="68">
        <f t="shared" si="323"/>
        <v>0</v>
      </c>
      <c r="R664" s="68">
        <f t="shared" si="323"/>
        <v>0</v>
      </c>
    </row>
    <row r="665" spans="1:18" ht="111.75" customHeight="1">
      <c r="A665" s="120" t="s">
        <v>427</v>
      </c>
      <c r="B665" s="83">
        <v>546</v>
      </c>
      <c r="C665" s="83">
        <v>10</v>
      </c>
      <c r="D665" s="74" t="s">
        <v>122</v>
      </c>
      <c r="E665" s="74" t="s">
        <v>423</v>
      </c>
      <c r="F665" s="74"/>
      <c r="G665" s="68">
        <f>G666</f>
        <v>22116.6</v>
      </c>
      <c r="H665" s="68">
        <f t="shared" si="323"/>
        <v>22116.6</v>
      </c>
      <c r="I665" s="68">
        <f t="shared" si="323"/>
        <v>0</v>
      </c>
      <c r="J665" s="68">
        <f t="shared" si="323"/>
        <v>0</v>
      </c>
      <c r="K665" s="68">
        <f t="shared" si="323"/>
        <v>22116.6</v>
      </c>
      <c r="L665" s="68">
        <f t="shared" si="323"/>
        <v>22116.6</v>
      </c>
      <c r="M665" s="68">
        <f t="shared" si="323"/>
        <v>0</v>
      </c>
      <c r="N665" s="68">
        <f t="shared" si="323"/>
        <v>0</v>
      </c>
      <c r="O665" s="68">
        <f t="shared" si="323"/>
        <v>22116.6</v>
      </c>
      <c r="P665" s="68">
        <f t="shared" si="323"/>
        <v>22116.6</v>
      </c>
      <c r="Q665" s="68">
        <f t="shared" si="323"/>
        <v>0</v>
      </c>
      <c r="R665" s="68">
        <f t="shared" si="323"/>
        <v>0</v>
      </c>
    </row>
    <row r="666" spans="1:18" ht="29.25" customHeight="1">
      <c r="A666" s="70" t="s">
        <v>90</v>
      </c>
      <c r="B666" s="83">
        <v>546</v>
      </c>
      <c r="C666" s="83">
        <v>10</v>
      </c>
      <c r="D666" s="74" t="s">
        <v>122</v>
      </c>
      <c r="E666" s="74" t="s">
        <v>423</v>
      </c>
      <c r="F666" s="74" t="s">
        <v>205</v>
      </c>
      <c r="G666" s="68">
        <f>H666+I666+J666</f>
        <v>22116.6</v>
      </c>
      <c r="H666" s="68">
        <v>22116.6</v>
      </c>
      <c r="I666" s="68"/>
      <c r="J666" s="68"/>
      <c r="K666" s="68">
        <f>L666+M666+N666</f>
        <v>22116.6</v>
      </c>
      <c r="L666" s="68">
        <v>22116.6</v>
      </c>
      <c r="M666" s="68"/>
      <c r="N666" s="68"/>
      <c r="O666" s="68">
        <f>P666+Q666+R666</f>
        <v>22116.6</v>
      </c>
      <c r="P666" s="68">
        <v>22116.6</v>
      </c>
      <c r="Q666" s="76"/>
      <c r="R666" s="76"/>
    </row>
    <row r="667" spans="1:18" ht="60" customHeight="1">
      <c r="A667" s="70" t="s">
        <v>599</v>
      </c>
      <c r="B667" s="83">
        <v>546</v>
      </c>
      <c r="C667" s="74" t="s">
        <v>125</v>
      </c>
      <c r="D667" s="74" t="s">
        <v>122</v>
      </c>
      <c r="E667" s="83" t="s">
        <v>101</v>
      </c>
      <c r="F667" s="74"/>
      <c r="G667" s="68">
        <f>G668</f>
        <v>222.6</v>
      </c>
      <c r="H667" s="68">
        <f aca="true" t="shared" si="324" ref="H667:R669">H668</f>
        <v>0</v>
      </c>
      <c r="I667" s="68">
        <f t="shared" si="324"/>
        <v>222.6</v>
      </c>
      <c r="J667" s="68">
        <f t="shared" si="324"/>
        <v>0</v>
      </c>
      <c r="K667" s="68">
        <f t="shared" si="324"/>
        <v>0</v>
      </c>
      <c r="L667" s="68">
        <f t="shared" si="324"/>
        <v>0</v>
      </c>
      <c r="M667" s="68">
        <f t="shared" si="324"/>
        <v>0</v>
      </c>
      <c r="N667" s="68">
        <f t="shared" si="324"/>
        <v>0</v>
      </c>
      <c r="O667" s="68">
        <f t="shared" si="324"/>
        <v>0</v>
      </c>
      <c r="P667" s="68">
        <f t="shared" si="324"/>
        <v>0</v>
      </c>
      <c r="Q667" s="68">
        <f t="shared" si="324"/>
        <v>0</v>
      </c>
      <c r="R667" s="68">
        <f t="shared" si="324"/>
        <v>0</v>
      </c>
    </row>
    <row r="668" spans="1:18" ht="57.75" customHeight="1">
      <c r="A668" s="70" t="s">
        <v>543</v>
      </c>
      <c r="B668" s="83">
        <v>546</v>
      </c>
      <c r="C668" s="74" t="s">
        <v>125</v>
      </c>
      <c r="D668" s="74" t="s">
        <v>122</v>
      </c>
      <c r="E668" s="83" t="s">
        <v>102</v>
      </c>
      <c r="F668" s="74"/>
      <c r="G668" s="68">
        <f>G669</f>
        <v>222.6</v>
      </c>
      <c r="H668" s="68">
        <f t="shared" si="324"/>
        <v>0</v>
      </c>
      <c r="I668" s="68">
        <f t="shared" si="324"/>
        <v>222.6</v>
      </c>
      <c r="J668" s="68">
        <f t="shared" si="324"/>
        <v>0</v>
      </c>
      <c r="K668" s="68">
        <f t="shared" si="324"/>
        <v>0</v>
      </c>
      <c r="L668" s="68">
        <f t="shared" si="324"/>
        <v>0</v>
      </c>
      <c r="M668" s="68">
        <f t="shared" si="324"/>
        <v>0</v>
      </c>
      <c r="N668" s="68">
        <f t="shared" si="324"/>
        <v>0</v>
      </c>
      <c r="O668" s="68">
        <f t="shared" si="324"/>
        <v>0</v>
      </c>
      <c r="P668" s="68">
        <f t="shared" si="324"/>
        <v>0</v>
      </c>
      <c r="Q668" s="68">
        <f t="shared" si="324"/>
        <v>0</v>
      </c>
      <c r="R668" s="68">
        <f t="shared" si="324"/>
        <v>0</v>
      </c>
    </row>
    <row r="669" spans="1:18" ht="37.5">
      <c r="A669" s="70" t="s">
        <v>441</v>
      </c>
      <c r="B669" s="83">
        <v>546</v>
      </c>
      <c r="C669" s="74" t="s">
        <v>125</v>
      </c>
      <c r="D669" s="74" t="s">
        <v>122</v>
      </c>
      <c r="E669" s="83" t="s">
        <v>497</v>
      </c>
      <c r="F669" s="74"/>
      <c r="G669" s="68">
        <f>G670</f>
        <v>222.6</v>
      </c>
      <c r="H669" s="68">
        <f t="shared" si="324"/>
        <v>0</v>
      </c>
      <c r="I669" s="68">
        <f t="shared" si="324"/>
        <v>222.6</v>
      </c>
      <c r="J669" s="68">
        <f t="shared" si="324"/>
        <v>0</v>
      </c>
      <c r="K669" s="68">
        <f t="shared" si="324"/>
        <v>0</v>
      </c>
      <c r="L669" s="68">
        <f t="shared" si="324"/>
        <v>0</v>
      </c>
      <c r="M669" s="68">
        <f t="shared" si="324"/>
        <v>0</v>
      </c>
      <c r="N669" s="68">
        <f t="shared" si="324"/>
        <v>0</v>
      </c>
      <c r="O669" s="68">
        <f t="shared" si="324"/>
        <v>0</v>
      </c>
      <c r="P669" s="68">
        <f t="shared" si="324"/>
        <v>0</v>
      </c>
      <c r="Q669" s="68">
        <f t="shared" si="324"/>
        <v>0</v>
      </c>
      <c r="R669" s="68">
        <f t="shared" si="324"/>
        <v>0</v>
      </c>
    </row>
    <row r="670" spans="1:18" ht="37.5">
      <c r="A670" s="70" t="s">
        <v>218</v>
      </c>
      <c r="B670" s="83">
        <v>546</v>
      </c>
      <c r="C670" s="74" t="s">
        <v>125</v>
      </c>
      <c r="D670" s="74" t="s">
        <v>122</v>
      </c>
      <c r="E670" s="83" t="s">
        <v>497</v>
      </c>
      <c r="F670" s="74" t="s">
        <v>217</v>
      </c>
      <c r="G670" s="68">
        <f>H670+I670+J670</f>
        <v>222.6</v>
      </c>
      <c r="H670" s="68">
        <v>0</v>
      </c>
      <c r="I670" s="68">
        <v>222.6</v>
      </c>
      <c r="J670" s="68"/>
      <c r="K670" s="68">
        <f>L670+M670+N670</f>
        <v>0</v>
      </c>
      <c r="L670" s="68"/>
      <c r="M670" s="68"/>
      <c r="N670" s="68"/>
      <c r="O670" s="68">
        <f>P670+Q670+R670</f>
        <v>0</v>
      </c>
      <c r="P670" s="88"/>
      <c r="Q670" s="88"/>
      <c r="R670" s="88"/>
    </row>
    <row r="671" spans="1:18" ht="18.75">
      <c r="A671" s="70" t="s">
        <v>436</v>
      </c>
      <c r="B671" s="83">
        <v>546</v>
      </c>
      <c r="C671" s="74" t="s">
        <v>125</v>
      </c>
      <c r="D671" s="74" t="s">
        <v>135</v>
      </c>
      <c r="E671" s="83"/>
      <c r="F671" s="74"/>
      <c r="G671" s="68">
        <f>G672</f>
        <v>377.6</v>
      </c>
      <c r="H671" s="68">
        <f aca="true" t="shared" si="325" ref="H671:R671">H672</f>
        <v>0</v>
      </c>
      <c r="I671" s="68">
        <f t="shared" si="325"/>
        <v>377.6</v>
      </c>
      <c r="J671" s="68">
        <f t="shared" si="325"/>
        <v>0</v>
      </c>
      <c r="K671" s="68">
        <f t="shared" si="325"/>
        <v>377.6</v>
      </c>
      <c r="L671" s="68">
        <f t="shared" si="325"/>
        <v>0</v>
      </c>
      <c r="M671" s="68">
        <f t="shared" si="325"/>
        <v>377.6</v>
      </c>
      <c r="N671" s="68">
        <f t="shared" si="325"/>
        <v>0</v>
      </c>
      <c r="O671" s="68">
        <f t="shared" si="325"/>
        <v>377.6</v>
      </c>
      <c r="P671" s="68">
        <f t="shared" si="325"/>
        <v>0</v>
      </c>
      <c r="Q671" s="68">
        <f t="shared" si="325"/>
        <v>377.6</v>
      </c>
      <c r="R671" s="68">
        <f t="shared" si="325"/>
        <v>0</v>
      </c>
    </row>
    <row r="672" spans="1:18" ht="62.25" customHeight="1">
      <c r="A672" s="70" t="s">
        <v>539</v>
      </c>
      <c r="B672" s="83">
        <v>546</v>
      </c>
      <c r="C672" s="74" t="s">
        <v>125</v>
      </c>
      <c r="D672" s="74" t="s">
        <v>135</v>
      </c>
      <c r="E672" s="74" t="s">
        <v>537</v>
      </c>
      <c r="F672" s="74"/>
      <c r="G672" s="68">
        <f>G673</f>
        <v>377.6</v>
      </c>
      <c r="H672" s="68">
        <f aca="true" t="shared" si="326" ref="H672:R674">H673</f>
        <v>0</v>
      </c>
      <c r="I672" s="68">
        <f t="shared" si="326"/>
        <v>377.6</v>
      </c>
      <c r="J672" s="68">
        <f t="shared" si="326"/>
        <v>0</v>
      </c>
      <c r="K672" s="68">
        <f t="shared" si="326"/>
        <v>377.6</v>
      </c>
      <c r="L672" s="68">
        <f t="shared" si="326"/>
        <v>0</v>
      </c>
      <c r="M672" s="68">
        <f t="shared" si="326"/>
        <v>377.6</v>
      </c>
      <c r="N672" s="68">
        <f t="shared" si="326"/>
        <v>0</v>
      </c>
      <c r="O672" s="68">
        <f t="shared" si="326"/>
        <v>377.6</v>
      </c>
      <c r="P672" s="68">
        <f t="shared" si="326"/>
        <v>0</v>
      </c>
      <c r="Q672" s="68">
        <f t="shared" si="326"/>
        <v>377.6</v>
      </c>
      <c r="R672" s="68">
        <f t="shared" si="326"/>
        <v>0</v>
      </c>
    </row>
    <row r="673" spans="1:18" ht="27" customHeight="1">
      <c r="A673" s="70" t="s">
        <v>538</v>
      </c>
      <c r="B673" s="83">
        <v>546</v>
      </c>
      <c r="C673" s="74" t="s">
        <v>125</v>
      </c>
      <c r="D673" s="74" t="s">
        <v>135</v>
      </c>
      <c r="E673" s="74" t="s">
        <v>541</v>
      </c>
      <c r="F673" s="74"/>
      <c r="G673" s="68">
        <f>G674</f>
        <v>377.6</v>
      </c>
      <c r="H673" s="68">
        <f t="shared" si="326"/>
        <v>0</v>
      </c>
      <c r="I673" s="68">
        <f t="shared" si="326"/>
        <v>377.6</v>
      </c>
      <c r="J673" s="68">
        <f t="shared" si="326"/>
        <v>0</v>
      </c>
      <c r="K673" s="68">
        <f t="shared" si="326"/>
        <v>377.6</v>
      </c>
      <c r="L673" s="68">
        <f t="shared" si="326"/>
        <v>0</v>
      </c>
      <c r="M673" s="68">
        <f t="shared" si="326"/>
        <v>377.6</v>
      </c>
      <c r="N673" s="68">
        <f t="shared" si="326"/>
        <v>0</v>
      </c>
      <c r="O673" s="68">
        <f t="shared" si="326"/>
        <v>377.6</v>
      </c>
      <c r="P673" s="68">
        <f t="shared" si="326"/>
        <v>0</v>
      </c>
      <c r="Q673" s="68">
        <f t="shared" si="326"/>
        <v>377.6</v>
      </c>
      <c r="R673" s="68">
        <f t="shared" si="326"/>
        <v>0</v>
      </c>
    </row>
    <row r="674" spans="1:18" ht="44.25" customHeight="1">
      <c r="A674" s="70" t="s">
        <v>546</v>
      </c>
      <c r="B674" s="83">
        <v>546</v>
      </c>
      <c r="C674" s="74" t="s">
        <v>125</v>
      </c>
      <c r="D674" s="74" t="s">
        <v>135</v>
      </c>
      <c r="E674" s="74" t="s">
        <v>544</v>
      </c>
      <c r="F674" s="74"/>
      <c r="G674" s="68">
        <f>G675</f>
        <v>377.6</v>
      </c>
      <c r="H674" s="68">
        <f t="shared" si="326"/>
        <v>0</v>
      </c>
      <c r="I674" s="68">
        <f t="shared" si="326"/>
        <v>377.6</v>
      </c>
      <c r="J674" s="68">
        <f t="shared" si="326"/>
        <v>0</v>
      </c>
      <c r="K674" s="68">
        <f t="shared" si="326"/>
        <v>377.6</v>
      </c>
      <c r="L674" s="68">
        <f t="shared" si="326"/>
        <v>0</v>
      </c>
      <c r="M674" s="68">
        <f t="shared" si="326"/>
        <v>377.6</v>
      </c>
      <c r="N674" s="68">
        <f t="shared" si="326"/>
        <v>0</v>
      </c>
      <c r="O674" s="68">
        <f t="shared" si="326"/>
        <v>377.6</v>
      </c>
      <c r="P674" s="68">
        <f t="shared" si="326"/>
        <v>0</v>
      </c>
      <c r="Q674" s="68">
        <f t="shared" si="326"/>
        <v>377.6</v>
      </c>
      <c r="R674" s="68">
        <f t="shared" si="326"/>
        <v>0</v>
      </c>
    </row>
    <row r="675" spans="1:18" ht="37.5">
      <c r="A675" s="70" t="s">
        <v>91</v>
      </c>
      <c r="B675" s="83">
        <v>546</v>
      </c>
      <c r="C675" s="74" t="s">
        <v>125</v>
      </c>
      <c r="D675" s="74" t="s">
        <v>135</v>
      </c>
      <c r="E675" s="74" t="s">
        <v>544</v>
      </c>
      <c r="F675" s="74" t="s">
        <v>185</v>
      </c>
      <c r="G675" s="68">
        <f>H675+I675+J675</f>
        <v>377.6</v>
      </c>
      <c r="H675" s="68"/>
      <c r="I675" s="68">
        <v>377.6</v>
      </c>
      <c r="J675" s="68"/>
      <c r="K675" s="68">
        <f>L675+M675+N675</f>
        <v>377.6</v>
      </c>
      <c r="L675" s="68"/>
      <c r="M675" s="68">
        <v>377.6</v>
      </c>
      <c r="N675" s="68"/>
      <c r="O675" s="68">
        <f>P675+Q675+R675</f>
        <v>377.6</v>
      </c>
      <c r="P675" s="68"/>
      <c r="Q675" s="68">
        <v>377.6</v>
      </c>
      <c r="R675" s="68"/>
    </row>
    <row r="676" spans="1:18" ht="18.75">
      <c r="A676" s="70" t="s">
        <v>158</v>
      </c>
      <c r="B676" s="83">
        <v>546</v>
      </c>
      <c r="C676" s="74" t="s">
        <v>141</v>
      </c>
      <c r="D676" s="74" t="s">
        <v>395</v>
      </c>
      <c r="E676" s="74"/>
      <c r="F676" s="74"/>
      <c r="G676" s="68">
        <f>G677</f>
        <v>20466.7</v>
      </c>
      <c r="H676" s="68">
        <f aca="true" t="shared" si="327" ref="H676:R677">H677</f>
        <v>12402.2</v>
      </c>
      <c r="I676" s="68">
        <f t="shared" si="327"/>
        <v>7687.000000000001</v>
      </c>
      <c r="J676" s="68">
        <f t="shared" si="327"/>
        <v>377.5</v>
      </c>
      <c r="K676" s="68">
        <f t="shared" si="327"/>
        <v>7694.500000000001</v>
      </c>
      <c r="L676" s="68">
        <f t="shared" si="327"/>
        <v>0</v>
      </c>
      <c r="M676" s="68">
        <f t="shared" si="327"/>
        <v>7317.000000000001</v>
      </c>
      <c r="N676" s="68">
        <f t="shared" si="327"/>
        <v>377.5</v>
      </c>
      <c r="O676" s="68">
        <f t="shared" si="327"/>
        <v>7778.400000000001</v>
      </c>
      <c r="P676" s="68">
        <f t="shared" si="327"/>
        <v>0</v>
      </c>
      <c r="Q676" s="68">
        <f t="shared" si="327"/>
        <v>7400.900000000001</v>
      </c>
      <c r="R676" s="68">
        <f t="shared" si="327"/>
        <v>377.5</v>
      </c>
    </row>
    <row r="677" spans="1:18" ht="18.75">
      <c r="A677" s="70" t="s">
        <v>159</v>
      </c>
      <c r="B677" s="83">
        <v>546</v>
      </c>
      <c r="C677" s="74" t="s">
        <v>141</v>
      </c>
      <c r="D677" s="74" t="s">
        <v>123</v>
      </c>
      <c r="E677" s="74"/>
      <c r="F677" s="74"/>
      <c r="G677" s="68">
        <f>G678</f>
        <v>20466.7</v>
      </c>
      <c r="H677" s="68">
        <f t="shared" si="327"/>
        <v>12402.2</v>
      </c>
      <c r="I677" s="68">
        <f t="shared" si="327"/>
        <v>7687.000000000001</v>
      </c>
      <c r="J677" s="68">
        <f t="shared" si="327"/>
        <v>377.5</v>
      </c>
      <c r="K677" s="68">
        <f t="shared" si="327"/>
        <v>7694.500000000001</v>
      </c>
      <c r="L677" s="68">
        <f t="shared" si="327"/>
        <v>0</v>
      </c>
      <c r="M677" s="68">
        <f t="shared" si="327"/>
        <v>7317.000000000001</v>
      </c>
      <c r="N677" s="68">
        <f t="shared" si="327"/>
        <v>377.5</v>
      </c>
      <c r="O677" s="68">
        <f t="shared" si="327"/>
        <v>7778.400000000001</v>
      </c>
      <c r="P677" s="68">
        <f t="shared" si="327"/>
        <v>0</v>
      </c>
      <c r="Q677" s="68">
        <f t="shared" si="327"/>
        <v>7400.900000000001</v>
      </c>
      <c r="R677" s="68">
        <f t="shared" si="327"/>
        <v>377.5</v>
      </c>
    </row>
    <row r="678" spans="1:18" ht="59.25" customHeight="1">
      <c r="A678" s="70" t="s">
        <v>464</v>
      </c>
      <c r="B678" s="83">
        <v>546</v>
      </c>
      <c r="C678" s="74" t="s">
        <v>141</v>
      </c>
      <c r="D678" s="74" t="s">
        <v>123</v>
      </c>
      <c r="E678" s="74" t="s">
        <v>290</v>
      </c>
      <c r="F678" s="74"/>
      <c r="G678" s="68">
        <f>G679+G695+G700+G703+G690</f>
        <v>20466.7</v>
      </c>
      <c r="H678" s="68">
        <f>H679+H695+H700+H703+H690</f>
        <v>12402.2</v>
      </c>
      <c r="I678" s="68">
        <f>I679+I695+I700+I703+I690</f>
        <v>7687.000000000001</v>
      </c>
      <c r="J678" s="68">
        <f>J679+J695+J700+J703+J690</f>
        <v>377.5</v>
      </c>
      <c r="K678" s="68">
        <f aca="true" t="shared" si="328" ref="K678:R678">K679+K695+K700+K703+K690</f>
        <v>7694.500000000001</v>
      </c>
      <c r="L678" s="68">
        <f t="shared" si="328"/>
        <v>0</v>
      </c>
      <c r="M678" s="68">
        <f t="shared" si="328"/>
        <v>7317.000000000001</v>
      </c>
      <c r="N678" s="68">
        <f t="shared" si="328"/>
        <v>377.5</v>
      </c>
      <c r="O678" s="68">
        <f t="shared" si="328"/>
        <v>7778.400000000001</v>
      </c>
      <c r="P678" s="68">
        <f t="shared" si="328"/>
        <v>0</v>
      </c>
      <c r="Q678" s="68">
        <f t="shared" si="328"/>
        <v>7400.900000000001</v>
      </c>
      <c r="R678" s="68">
        <f t="shared" si="328"/>
        <v>377.5</v>
      </c>
    </row>
    <row r="679" spans="1:18" ht="41.25" customHeight="1">
      <c r="A679" s="70" t="s">
        <v>0</v>
      </c>
      <c r="B679" s="83">
        <v>546</v>
      </c>
      <c r="C679" s="74" t="s">
        <v>141</v>
      </c>
      <c r="D679" s="74" t="s">
        <v>123</v>
      </c>
      <c r="E679" s="74" t="s">
        <v>1</v>
      </c>
      <c r="F679" s="74"/>
      <c r="G679" s="68">
        <f>G680+G682+G684+G686+G688</f>
        <v>7099.3</v>
      </c>
      <c r="H679" s="68">
        <f aca="true" t="shared" si="329" ref="H679:R679">H680+H682+H684+H686+H688</f>
        <v>300</v>
      </c>
      <c r="I679" s="68">
        <f t="shared" si="329"/>
        <v>6659.3</v>
      </c>
      <c r="J679" s="68">
        <f t="shared" si="329"/>
        <v>140</v>
      </c>
      <c r="K679" s="68">
        <f t="shared" si="329"/>
        <v>7103.6</v>
      </c>
      <c r="L679" s="68">
        <f t="shared" si="329"/>
        <v>0</v>
      </c>
      <c r="M679" s="68">
        <f t="shared" si="329"/>
        <v>6963.6</v>
      </c>
      <c r="N679" s="68">
        <f t="shared" si="329"/>
        <v>140</v>
      </c>
      <c r="O679" s="68">
        <f t="shared" si="329"/>
        <v>7187.5</v>
      </c>
      <c r="P679" s="68">
        <f t="shared" si="329"/>
        <v>0</v>
      </c>
      <c r="Q679" s="68">
        <f t="shared" si="329"/>
        <v>7047.5</v>
      </c>
      <c r="R679" s="68">
        <f t="shared" si="329"/>
        <v>140</v>
      </c>
    </row>
    <row r="680" spans="1:18" ht="37.5">
      <c r="A680" s="70" t="s">
        <v>354</v>
      </c>
      <c r="B680" s="83">
        <v>546</v>
      </c>
      <c r="C680" s="74" t="s">
        <v>141</v>
      </c>
      <c r="D680" s="74" t="s">
        <v>123</v>
      </c>
      <c r="E680" s="74" t="s">
        <v>3</v>
      </c>
      <c r="F680" s="74"/>
      <c r="G680" s="68">
        <f>G681</f>
        <v>5145.2</v>
      </c>
      <c r="H680" s="68">
        <f aca="true" t="shared" si="330" ref="H680:R680">H681</f>
        <v>0</v>
      </c>
      <c r="I680" s="68">
        <f t="shared" si="330"/>
        <v>5145.2</v>
      </c>
      <c r="J680" s="68">
        <f t="shared" si="330"/>
        <v>0</v>
      </c>
      <c r="K680" s="68">
        <f t="shared" si="330"/>
        <v>5482.8</v>
      </c>
      <c r="L680" s="68">
        <f t="shared" si="330"/>
        <v>0</v>
      </c>
      <c r="M680" s="68">
        <f t="shared" si="330"/>
        <v>5482.8</v>
      </c>
      <c r="N680" s="68">
        <f t="shared" si="330"/>
        <v>0</v>
      </c>
      <c r="O680" s="68">
        <f t="shared" si="330"/>
        <v>5566.7</v>
      </c>
      <c r="P680" s="68">
        <f t="shared" si="330"/>
        <v>0</v>
      </c>
      <c r="Q680" s="68">
        <f t="shared" si="330"/>
        <v>5566.7</v>
      </c>
      <c r="R680" s="68">
        <f t="shared" si="330"/>
        <v>0</v>
      </c>
    </row>
    <row r="681" spans="1:18" ht="18.75">
      <c r="A681" s="70" t="s">
        <v>188</v>
      </c>
      <c r="B681" s="83">
        <v>546</v>
      </c>
      <c r="C681" s="74" t="s">
        <v>141</v>
      </c>
      <c r="D681" s="74" t="s">
        <v>123</v>
      </c>
      <c r="E681" s="74" t="s">
        <v>3</v>
      </c>
      <c r="F681" s="74" t="s">
        <v>187</v>
      </c>
      <c r="G681" s="68">
        <f>H681+I681+J681</f>
        <v>5145.2</v>
      </c>
      <c r="H681" s="68"/>
      <c r="I681" s="68">
        <v>5145.2</v>
      </c>
      <c r="J681" s="68"/>
      <c r="K681" s="68">
        <f>L681+M681+N681</f>
        <v>5482.8</v>
      </c>
      <c r="L681" s="68"/>
      <c r="M681" s="68">
        <v>5482.8</v>
      </c>
      <c r="N681" s="68"/>
      <c r="O681" s="68">
        <f>P681+Q681+R681</f>
        <v>5566.7</v>
      </c>
      <c r="P681" s="76"/>
      <c r="Q681" s="76">
        <v>5566.7</v>
      </c>
      <c r="R681" s="76"/>
    </row>
    <row r="682" spans="1:18" ht="18.75">
      <c r="A682" s="70" t="s">
        <v>465</v>
      </c>
      <c r="B682" s="83">
        <v>546</v>
      </c>
      <c r="C682" s="74" t="s">
        <v>141</v>
      </c>
      <c r="D682" s="74" t="s">
        <v>123</v>
      </c>
      <c r="E682" s="74" t="s">
        <v>2</v>
      </c>
      <c r="F682" s="74"/>
      <c r="G682" s="68">
        <f>G683</f>
        <v>60</v>
      </c>
      <c r="H682" s="68">
        <f aca="true" t="shared" si="331" ref="H682:R682">H683</f>
        <v>0</v>
      </c>
      <c r="I682" s="68">
        <f t="shared" si="331"/>
        <v>60</v>
      </c>
      <c r="J682" s="68">
        <f t="shared" si="331"/>
        <v>0</v>
      </c>
      <c r="K682" s="68">
        <f t="shared" si="331"/>
        <v>60</v>
      </c>
      <c r="L682" s="68">
        <f t="shared" si="331"/>
        <v>0</v>
      </c>
      <c r="M682" s="68">
        <f t="shared" si="331"/>
        <v>60</v>
      </c>
      <c r="N682" s="68">
        <f t="shared" si="331"/>
        <v>0</v>
      </c>
      <c r="O682" s="68">
        <f t="shared" si="331"/>
        <v>60</v>
      </c>
      <c r="P682" s="68">
        <f t="shared" si="331"/>
        <v>0</v>
      </c>
      <c r="Q682" s="68">
        <f t="shared" si="331"/>
        <v>60</v>
      </c>
      <c r="R682" s="68">
        <f t="shared" si="331"/>
        <v>0</v>
      </c>
    </row>
    <row r="683" spans="1:18" ht="18.75">
      <c r="A683" s="70" t="s">
        <v>188</v>
      </c>
      <c r="B683" s="83">
        <v>546</v>
      </c>
      <c r="C683" s="74" t="s">
        <v>141</v>
      </c>
      <c r="D683" s="74" t="s">
        <v>123</v>
      </c>
      <c r="E683" s="74" t="s">
        <v>2</v>
      </c>
      <c r="F683" s="74" t="s">
        <v>187</v>
      </c>
      <c r="G683" s="68">
        <f>H683+I683+J683</f>
        <v>60</v>
      </c>
      <c r="H683" s="68"/>
      <c r="I683" s="68">
        <v>60</v>
      </c>
      <c r="J683" s="68"/>
      <c r="K683" s="68">
        <f>L683+M683+N683</f>
        <v>60</v>
      </c>
      <c r="L683" s="68"/>
      <c r="M683" s="68">
        <v>60</v>
      </c>
      <c r="N683" s="68"/>
      <c r="O683" s="68">
        <f>P683+Q683+R683</f>
        <v>60</v>
      </c>
      <c r="P683" s="88"/>
      <c r="Q683" s="88">
        <v>60</v>
      </c>
      <c r="R683" s="88"/>
    </row>
    <row r="684" spans="1:18" ht="89.25" customHeight="1">
      <c r="A684" s="70" t="s">
        <v>337</v>
      </c>
      <c r="B684" s="83">
        <v>546</v>
      </c>
      <c r="C684" s="74" t="s">
        <v>141</v>
      </c>
      <c r="D684" s="74" t="s">
        <v>123</v>
      </c>
      <c r="E684" s="74" t="s">
        <v>82</v>
      </c>
      <c r="F684" s="74"/>
      <c r="G684" s="68">
        <f>G685</f>
        <v>140</v>
      </c>
      <c r="H684" s="68">
        <f aca="true" t="shared" si="332" ref="H684:R684">H685</f>
        <v>0</v>
      </c>
      <c r="I684" s="68">
        <f t="shared" si="332"/>
        <v>0</v>
      </c>
      <c r="J684" s="68">
        <f t="shared" si="332"/>
        <v>140</v>
      </c>
      <c r="K684" s="68">
        <f t="shared" si="332"/>
        <v>140</v>
      </c>
      <c r="L684" s="68">
        <f t="shared" si="332"/>
        <v>0</v>
      </c>
      <c r="M684" s="68">
        <f t="shared" si="332"/>
        <v>0</v>
      </c>
      <c r="N684" s="68">
        <f t="shared" si="332"/>
        <v>140</v>
      </c>
      <c r="O684" s="68">
        <f t="shared" si="332"/>
        <v>140</v>
      </c>
      <c r="P684" s="68">
        <f t="shared" si="332"/>
        <v>0</v>
      </c>
      <c r="Q684" s="68">
        <f t="shared" si="332"/>
        <v>0</v>
      </c>
      <c r="R684" s="68">
        <f t="shared" si="332"/>
        <v>140</v>
      </c>
    </row>
    <row r="685" spans="1:18" ht="18.75">
      <c r="A685" s="70" t="s">
        <v>188</v>
      </c>
      <c r="B685" s="83">
        <v>546</v>
      </c>
      <c r="C685" s="74" t="s">
        <v>141</v>
      </c>
      <c r="D685" s="74" t="s">
        <v>123</v>
      </c>
      <c r="E685" s="74" t="s">
        <v>82</v>
      </c>
      <c r="F685" s="74" t="s">
        <v>187</v>
      </c>
      <c r="G685" s="68">
        <f>H685+I685+J685</f>
        <v>140</v>
      </c>
      <c r="H685" s="68"/>
      <c r="I685" s="68"/>
      <c r="J685" s="68">
        <v>140</v>
      </c>
      <c r="K685" s="68">
        <f>L685+M685+N685</f>
        <v>140</v>
      </c>
      <c r="L685" s="68"/>
      <c r="M685" s="68"/>
      <c r="N685" s="68">
        <v>140</v>
      </c>
      <c r="O685" s="68">
        <f>P685+Q685+R685</f>
        <v>140</v>
      </c>
      <c r="P685" s="68"/>
      <c r="Q685" s="68"/>
      <c r="R685" s="68">
        <v>140</v>
      </c>
    </row>
    <row r="686" spans="1:18" ht="66.75" customHeight="1">
      <c r="A686" s="70" t="s">
        <v>446</v>
      </c>
      <c r="B686" s="83">
        <v>546</v>
      </c>
      <c r="C686" s="74" t="s">
        <v>141</v>
      </c>
      <c r="D686" s="74" t="s">
        <v>123</v>
      </c>
      <c r="E686" s="74" t="s">
        <v>456</v>
      </c>
      <c r="F686" s="74"/>
      <c r="G686" s="68">
        <f>G687</f>
        <v>1420.8</v>
      </c>
      <c r="H686" s="68">
        <f aca="true" t="shared" si="333" ref="H686:R686">H687</f>
        <v>0</v>
      </c>
      <c r="I686" s="68">
        <f t="shared" si="333"/>
        <v>1420.8</v>
      </c>
      <c r="J686" s="68">
        <f t="shared" si="333"/>
        <v>0</v>
      </c>
      <c r="K686" s="68">
        <f t="shared" si="333"/>
        <v>1420.8</v>
      </c>
      <c r="L686" s="68">
        <f t="shared" si="333"/>
        <v>0</v>
      </c>
      <c r="M686" s="68">
        <f t="shared" si="333"/>
        <v>1420.8</v>
      </c>
      <c r="N686" s="68">
        <f t="shared" si="333"/>
        <v>0</v>
      </c>
      <c r="O686" s="68">
        <f t="shared" si="333"/>
        <v>1420.8</v>
      </c>
      <c r="P686" s="68">
        <f t="shared" si="333"/>
        <v>0</v>
      </c>
      <c r="Q686" s="68">
        <f t="shared" si="333"/>
        <v>1420.8</v>
      </c>
      <c r="R686" s="68">
        <f t="shared" si="333"/>
        <v>0</v>
      </c>
    </row>
    <row r="687" spans="1:18" ht="18.75">
      <c r="A687" s="70" t="s">
        <v>188</v>
      </c>
      <c r="B687" s="83">
        <v>546</v>
      </c>
      <c r="C687" s="74" t="s">
        <v>141</v>
      </c>
      <c r="D687" s="74" t="s">
        <v>123</v>
      </c>
      <c r="E687" s="74" t="s">
        <v>456</v>
      </c>
      <c r="F687" s="74" t="s">
        <v>187</v>
      </c>
      <c r="G687" s="68">
        <f>H687+I687+J687</f>
        <v>1420.8</v>
      </c>
      <c r="H687" s="68"/>
      <c r="I687" s="68">
        <v>1420.8</v>
      </c>
      <c r="J687" s="68"/>
      <c r="K687" s="68">
        <f>L687+M687+N687</f>
        <v>1420.8</v>
      </c>
      <c r="L687" s="68"/>
      <c r="M687" s="68">
        <v>1420.8</v>
      </c>
      <c r="N687" s="68"/>
      <c r="O687" s="68">
        <f>P687+Q687+R687</f>
        <v>1420.8</v>
      </c>
      <c r="P687" s="76"/>
      <c r="Q687" s="76">
        <v>1420.8</v>
      </c>
      <c r="R687" s="76"/>
    </row>
    <row r="688" spans="1:18" ht="70.5" customHeight="1">
      <c r="A688" s="70" t="s">
        <v>608</v>
      </c>
      <c r="B688" s="83">
        <v>546</v>
      </c>
      <c r="C688" s="74" t="s">
        <v>141</v>
      </c>
      <c r="D688" s="74" t="s">
        <v>123</v>
      </c>
      <c r="E688" s="74" t="s">
        <v>607</v>
      </c>
      <c r="F688" s="74"/>
      <c r="G688" s="68">
        <f>G689</f>
        <v>333.3</v>
      </c>
      <c r="H688" s="68">
        <f aca="true" t="shared" si="334" ref="H688:R688">H689</f>
        <v>300</v>
      </c>
      <c r="I688" s="68">
        <f t="shared" si="334"/>
        <v>33.3</v>
      </c>
      <c r="J688" s="68">
        <f t="shared" si="334"/>
        <v>0</v>
      </c>
      <c r="K688" s="68">
        <f t="shared" si="334"/>
        <v>0</v>
      </c>
      <c r="L688" s="68">
        <f t="shared" si="334"/>
        <v>0</v>
      </c>
      <c r="M688" s="68">
        <f t="shared" si="334"/>
        <v>0</v>
      </c>
      <c r="N688" s="68">
        <f t="shared" si="334"/>
        <v>0</v>
      </c>
      <c r="O688" s="68">
        <f t="shared" si="334"/>
        <v>0</v>
      </c>
      <c r="P688" s="68">
        <f t="shared" si="334"/>
        <v>0</v>
      </c>
      <c r="Q688" s="68">
        <f t="shared" si="334"/>
        <v>0</v>
      </c>
      <c r="R688" s="68">
        <f t="shared" si="334"/>
        <v>0</v>
      </c>
    </row>
    <row r="689" spans="1:18" ht="18.75">
      <c r="A689" s="70" t="s">
        <v>188</v>
      </c>
      <c r="B689" s="83">
        <v>546</v>
      </c>
      <c r="C689" s="74" t="s">
        <v>141</v>
      </c>
      <c r="D689" s="74" t="s">
        <v>123</v>
      </c>
      <c r="E689" s="74" t="s">
        <v>607</v>
      </c>
      <c r="F689" s="74" t="s">
        <v>187</v>
      </c>
      <c r="G689" s="68">
        <f>H689+I689+J689</f>
        <v>333.3</v>
      </c>
      <c r="H689" s="68">
        <v>300</v>
      </c>
      <c r="I689" s="68">
        <v>33.3</v>
      </c>
      <c r="J689" s="68"/>
      <c r="K689" s="68">
        <f>L689+M689+N689</f>
        <v>0</v>
      </c>
      <c r="L689" s="68">
        <v>0</v>
      </c>
      <c r="M689" s="68"/>
      <c r="N689" s="68"/>
      <c r="O689" s="68">
        <f>P689+Q689+R689</f>
        <v>0</v>
      </c>
      <c r="P689" s="76">
        <v>0</v>
      </c>
      <c r="Q689" s="76"/>
      <c r="R689" s="76"/>
    </row>
    <row r="690" spans="1:18" ht="37.5">
      <c r="A690" s="70" t="s">
        <v>466</v>
      </c>
      <c r="B690" s="83">
        <v>546</v>
      </c>
      <c r="C690" s="74" t="s">
        <v>141</v>
      </c>
      <c r="D690" s="74" t="s">
        <v>123</v>
      </c>
      <c r="E690" s="74" t="s">
        <v>5</v>
      </c>
      <c r="F690" s="74"/>
      <c r="G690" s="68">
        <f>G691+G693</f>
        <v>50</v>
      </c>
      <c r="H690" s="68">
        <f aca="true" t="shared" si="335" ref="H690:R690">H691+H693</f>
        <v>0</v>
      </c>
      <c r="I690" s="68">
        <f t="shared" si="335"/>
        <v>30</v>
      </c>
      <c r="J690" s="68">
        <f t="shared" si="335"/>
        <v>20</v>
      </c>
      <c r="K690" s="68">
        <f t="shared" si="335"/>
        <v>50</v>
      </c>
      <c r="L690" s="68">
        <f t="shared" si="335"/>
        <v>0</v>
      </c>
      <c r="M690" s="68">
        <f t="shared" si="335"/>
        <v>30</v>
      </c>
      <c r="N690" s="68">
        <f t="shared" si="335"/>
        <v>20</v>
      </c>
      <c r="O690" s="68">
        <f t="shared" si="335"/>
        <v>50</v>
      </c>
      <c r="P690" s="68">
        <f t="shared" si="335"/>
        <v>0</v>
      </c>
      <c r="Q690" s="68">
        <f t="shared" si="335"/>
        <v>30</v>
      </c>
      <c r="R690" s="68">
        <f t="shared" si="335"/>
        <v>20</v>
      </c>
    </row>
    <row r="691" spans="1:18" ht="18.75">
      <c r="A691" s="70" t="s">
        <v>465</v>
      </c>
      <c r="B691" s="83">
        <v>546</v>
      </c>
      <c r="C691" s="74" t="s">
        <v>141</v>
      </c>
      <c r="D691" s="74" t="s">
        <v>123</v>
      </c>
      <c r="E691" s="74" t="s">
        <v>6</v>
      </c>
      <c r="F691" s="74"/>
      <c r="G691" s="68">
        <f>G692</f>
        <v>30</v>
      </c>
      <c r="H691" s="68">
        <f aca="true" t="shared" si="336" ref="H691:R691">H692</f>
        <v>0</v>
      </c>
      <c r="I691" s="68">
        <f t="shared" si="336"/>
        <v>30</v>
      </c>
      <c r="J691" s="68">
        <f t="shared" si="336"/>
        <v>0</v>
      </c>
      <c r="K691" s="68">
        <f t="shared" si="336"/>
        <v>30</v>
      </c>
      <c r="L691" s="68">
        <f t="shared" si="336"/>
        <v>0</v>
      </c>
      <c r="M691" s="68">
        <f t="shared" si="336"/>
        <v>30</v>
      </c>
      <c r="N691" s="68">
        <f t="shared" si="336"/>
        <v>0</v>
      </c>
      <c r="O691" s="68">
        <f t="shared" si="336"/>
        <v>30</v>
      </c>
      <c r="P691" s="68">
        <f t="shared" si="336"/>
        <v>0</v>
      </c>
      <c r="Q691" s="68">
        <f t="shared" si="336"/>
        <v>30</v>
      </c>
      <c r="R691" s="68">
        <f t="shared" si="336"/>
        <v>0</v>
      </c>
    </row>
    <row r="692" spans="1:18" ht="18.75">
      <c r="A692" s="70" t="s">
        <v>188</v>
      </c>
      <c r="B692" s="83">
        <v>546</v>
      </c>
      <c r="C692" s="74" t="s">
        <v>141</v>
      </c>
      <c r="D692" s="74" t="s">
        <v>123</v>
      </c>
      <c r="E692" s="74" t="s">
        <v>6</v>
      </c>
      <c r="F692" s="74" t="s">
        <v>187</v>
      </c>
      <c r="G692" s="68">
        <f>H692+I692+J692</f>
        <v>30</v>
      </c>
      <c r="H692" s="68"/>
      <c r="I692" s="68">
        <v>30</v>
      </c>
      <c r="J692" s="68"/>
      <c r="K692" s="68">
        <f>L692+M692+N692</f>
        <v>30</v>
      </c>
      <c r="L692" s="68"/>
      <c r="M692" s="68">
        <v>30</v>
      </c>
      <c r="N692" s="68"/>
      <c r="O692" s="68">
        <f>P692+Q692+R692</f>
        <v>30</v>
      </c>
      <c r="P692" s="76"/>
      <c r="Q692" s="76">
        <v>30</v>
      </c>
      <c r="R692" s="76"/>
    </row>
    <row r="693" spans="1:18" ht="99" customHeight="1">
      <c r="A693" s="70" t="s">
        <v>337</v>
      </c>
      <c r="B693" s="83">
        <v>546</v>
      </c>
      <c r="C693" s="74" t="s">
        <v>141</v>
      </c>
      <c r="D693" s="74" t="s">
        <v>123</v>
      </c>
      <c r="E693" s="74" t="s">
        <v>81</v>
      </c>
      <c r="F693" s="74"/>
      <c r="G693" s="68">
        <f>G694</f>
        <v>20</v>
      </c>
      <c r="H693" s="68">
        <f aca="true" t="shared" si="337" ref="H693:R693">H694</f>
        <v>0</v>
      </c>
      <c r="I693" s="68">
        <f t="shared" si="337"/>
        <v>0</v>
      </c>
      <c r="J693" s="68">
        <f t="shared" si="337"/>
        <v>20</v>
      </c>
      <c r="K693" s="68">
        <f t="shared" si="337"/>
        <v>20</v>
      </c>
      <c r="L693" s="68">
        <f t="shared" si="337"/>
        <v>0</v>
      </c>
      <c r="M693" s="68">
        <f t="shared" si="337"/>
        <v>0</v>
      </c>
      <c r="N693" s="68">
        <f t="shared" si="337"/>
        <v>20</v>
      </c>
      <c r="O693" s="68">
        <f t="shared" si="337"/>
        <v>20</v>
      </c>
      <c r="P693" s="68">
        <f t="shared" si="337"/>
        <v>0</v>
      </c>
      <c r="Q693" s="68">
        <f t="shared" si="337"/>
        <v>0</v>
      </c>
      <c r="R693" s="68">
        <f t="shared" si="337"/>
        <v>20</v>
      </c>
    </row>
    <row r="694" spans="1:18" ht="18.75">
      <c r="A694" s="70" t="s">
        <v>188</v>
      </c>
      <c r="B694" s="83">
        <v>546</v>
      </c>
      <c r="C694" s="74" t="s">
        <v>141</v>
      </c>
      <c r="D694" s="74" t="s">
        <v>123</v>
      </c>
      <c r="E694" s="74" t="s">
        <v>81</v>
      </c>
      <c r="F694" s="74" t="s">
        <v>187</v>
      </c>
      <c r="G694" s="68">
        <f>H694+I694+J694</f>
        <v>20</v>
      </c>
      <c r="H694" s="68"/>
      <c r="I694" s="68"/>
      <c r="J694" s="68">
        <v>20</v>
      </c>
      <c r="K694" s="68">
        <f>L694+M694+N694</f>
        <v>20</v>
      </c>
      <c r="L694" s="68"/>
      <c r="M694" s="68"/>
      <c r="N694" s="68">
        <v>20</v>
      </c>
      <c r="O694" s="68">
        <f>P694+Q694+R694</f>
        <v>20</v>
      </c>
      <c r="P694" s="76"/>
      <c r="Q694" s="76"/>
      <c r="R694" s="76">
        <v>20</v>
      </c>
    </row>
    <row r="695" spans="1:18" ht="18.75">
      <c r="A695" s="70" t="s">
        <v>4</v>
      </c>
      <c r="B695" s="83">
        <v>546</v>
      </c>
      <c r="C695" s="74" t="s">
        <v>141</v>
      </c>
      <c r="D695" s="74" t="s">
        <v>123</v>
      </c>
      <c r="E695" s="74" t="s">
        <v>7</v>
      </c>
      <c r="F695" s="74"/>
      <c r="G695" s="68">
        <f>G698+G696</f>
        <v>228.8</v>
      </c>
      <c r="H695" s="68">
        <f aca="true" t="shared" si="338" ref="H695:R695">H698+H696</f>
        <v>0</v>
      </c>
      <c r="I695" s="68">
        <f t="shared" si="338"/>
        <v>131.3</v>
      </c>
      <c r="J695" s="68">
        <f t="shared" si="338"/>
        <v>97.5</v>
      </c>
      <c r="K695" s="68">
        <f t="shared" si="338"/>
        <v>228.8</v>
      </c>
      <c r="L695" s="68">
        <f t="shared" si="338"/>
        <v>0</v>
      </c>
      <c r="M695" s="68">
        <f t="shared" si="338"/>
        <v>131.3</v>
      </c>
      <c r="N695" s="68">
        <f t="shared" si="338"/>
        <v>97.5</v>
      </c>
      <c r="O695" s="68">
        <f t="shared" si="338"/>
        <v>228.8</v>
      </c>
      <c r="P695" s="68">
        <f t="shared" si="338"/>
        <v>0</v>
      </c>
      <c r="Q695" s="68">
        <f t="shared" si="338"/>
        <v>131.3</v>
      </c>
      <c r="R695" s="68">
        <f t="shared" si="338"/>
        <v>97.5</v>
      </c>
    </row>
    <row r="696" spans="1:18" ht="18.75">
      <c r="A696" s="70" t="s">
        <v>465</v>
      </c>
      <c r="B696" s="83">
        <v>546</v>
      </c>
      <c r="C696" s="74" t="s">
        <v>141</v>
      </c>
      <c r="D696" s="74" t="s">
        <v>123</v>
      </c>
      <c r="E696" s="74" t="s">
        <v>8</v>
      </c>
      <c r="F696" s="74"/>
      <c r="G696" s="68">
        <f>G697</f>
        <v>131.3</v>
      </c>
      <c r="H696" s="68">
        <f aca="true" t="shared" si="339" ref="H696:R696">H697</f>
        <v>0</v>
      </c>
      <c r="I696" s="68">
        <f t="shared" si="339"/>
        <v>131.3</v>
      </c>
      <c r="J696" s="68">
        <f t="shared" si="339"/>
        <v>0</v>
      </c>
      <c r="K696" s="68">
        <f t="shared" si="339"/>
        <v>131.3</v>
      </c>
      <c r="L696" s="68">
        <f t="shared" si="339"/>
        <v>0</v>
      </c>
      <c r="M696" s="68">
        <f t="shared" si="339"/>
        <v>131.3</v>
      </c>
      <c r="N696" s="68">
        <f t="shared" si="339"/>
        <v>0</v>
      </c>
      <c r="O696" s="68">
        <f t="shared" si="339"/>
        <v>131.3</v>
      </c>
      <c r="P696" s="68">
        <f t="shared" si="339"/>
        <v>0</v>
      </c>
      <c r="Q696" s="68">
        <f t="shared" si="339"/>
        <v>131.3</v>
      </c>
      <c r="R696" s="68">
        <f t="shared" si="339"/>
        <v>0</v>
      </c>
    </row>
    <row r="697" spans="1:18" ht="18.75">
      <c r="A697" s="70" t="s">
        <v>188</v>
      </c>
      <c r="B697" s="83">
        <v>546</v>
      </c>
      <c r="C697" s="74" t="s">
        <v>141</v>
      </c>
      <c r="D697" s="74" t="s">
        <v>123</v>
      </c>
      <c r="E697" s="74" t="s">
        <v>8</v>
      </c>
      <c r="F697" s="74" t="s">
        <v>187</v>
      </c>
      <c r="G697" s="68">
        <f>H697+I697+J697</f>
        <v>131.3</v>
      </c>
      <c r="H697" s="68"/>
      <c r="I697" s="68">
        <v>131.3</v>
      </c>
      <c r="J697" s="68"/>
      <c r="K697" s="68">
        <f>L697+M697+N697</f>
        <v>131.3</v>
      </c>
      <c r="L697" s="68"/>
      <c r="M697" s="68">
        <v>131.3</v>
      </c>
      <c r="N697" s="68"/>
      <c r="O697" s="68">
        <f>P697+Q697+R697</f>
        <v>131.3</v>
      </c>
      <c r="P697" s="76"/>
      <c r="Q697" s="76">
        <v>131.3</v>
      </c>
      <c r="R697" s="76"/>
    </row>
    <row r="698" spans="1:18" ht="98.25" customHeight="1">
      <c r="A698" s="70" t="s">
        <v>337</v>
      </c>
      <c r="B698" s="83">
        <v>546</v>
      </c>
      <c r="C698" s="74" t="s">
        <v>141</v>
      </c>
      <c r="D698" s="74" t="s">
        <v>123</v>
      </c>
      <c r="E698" s="74" t="s">
        <v>467</v>
      </c>
      <c r="F698" s="74"/>
      <c r="G698" s="68">
        <f>G699</f>
        <v>97.5</v>
      </c>
      <c r="H698" s="68">
        <f aca="true" t="shared" si="340" ref="H698:R698">H699</f>
        <v>0</v>
      </c>
      <c r="I698" s="68">
        <f t="shared" si="340"/>
        <v>0</v>
      </c>
      <c r="J698" s="68">
        <f t="shared" si="340"/>
        <v>97.5</v>
      </c>
      <c r="K698" s="68">
        <f t="shared" si="340"/>
        <v>97.5</v>
      </c>
      <c r="L698" s="68">
        <f t="shared" si="340"/>
        <v>0</v>
      </c>
      <c r="M698" s="68">
        <f t="shared" si="340"/>
        <v>0</v>
      </c>
      <c r="N698" s="68">
        <f t="shared" si="340"/>
        <v>97.5</v>
      </c>
      <c r="O698" s="68">
        <f t="shared" si="340"/>
        <v>97.5</v>
      </c>
      <c r="P698" s="68">
        <f t="shared" si="340"/>
        <v>0</v>
      </c>
      <c r="Q698" s="68">
        <f t="shared" si="340"/>
        <v>0</v>
      </c>
      <c r="R698" s="68">
        <f t="shared" si="340"/>
        <v>97.5</v>
      </c>
    </row>
    <row r="699" spans="1:18" ht="18.75">
      <c r="A699" s="70" t="s">
        <v>188</v>
      </c>
      <c r="B699" s="83">
        <v>546</v>
      </c>
      <c r="C699" s="74" t="s">
        <v>141</v>
      </c>
      <c r="D699" s="74" t="s">
        <v>123</v>
      </c>
      <c r="E699" s="74" t="s">
        <v>467</v>
      </c>
      <c r="F699" s="74" t="s">
        <v>187</v>
      </c>
      <c r="G699" s="68">
        <f>H699+I699+J699</f>
        <v>97.5</v>
      </c>
      <c r="H699" s="68"/>
      <c r="I699" s="68"/>
      <c r="J699" s="68">
        <v>97.5</v>
      </c>
      <c r="K699" s="68">
        <f>L699+M699+N699</f>
        <v>97.5</v>
      </c>
      <c r="L699" s="68"/>
      <c r="M699" s="68"/>
      <c r="N699" s="68">
        <v>97.5</v>
      </c>
      <c r="O699" s="68">
        <f>P699+Q699+R699</f>
        <v>97.5</v>
      </c>
      <c r="P699" s="68"/>
      <c r="Q699" s="68"/>
      <c r="R699" s="68">
        <v>97.5</v>
      </c>
    </row>
    <row r="700" spans="1:18" ht="37.5">
      <c r="A700" s="70" t="s">
        <v>469</v>
      </c>
      <c r="B700" s="83">
        <v>546</v>
      </c>
      <c r="C700" s="74" t="s">
        <v>141</v>
      </c>
      <c r="D700" s="74" t="s">
        <v>123</v>
      </c>
      <c r="E700" s="74" t="s">
        <v>80</v>
      </c>
      <c r="F700" s="74"/>
      <c r="G700" s="68">
        <f>G701</f>
        <v>152.1</v>
      </c>
      <c r="H700" s="68">
        <f aca="true" t="shared" si="341" ref="H700:R701">H701</f>
        <v>0</v>
      </c>
      <c r="I700" s="68">
        <f t="shared" si="341"/>
        <v>152.1</v>
      </c>
      <c r="J700" s="68">
        <f t="shared" si="341"/>
        <v>0</v>
      </c>
      <c r="K700" s="68">
        <f t="shared" si="341"/>
        <v>152.1</v>
      </c>
      <c r="L700" s="68">
        <f t="shared" si="341"/>
        <v>0</v>
      </c>
      <c r="M700" s="68">
        <f t="shared" si="341"/>
        <v>152.1</v>
      </c>
      <c r="N700" s="68">
        <f t="shared" si="341"/>
        <v>0</v>
      </c>
      <c r="O700" s="68">
        <f t="shared" si="341"/>
        <v>152.1</v>
      </c>
      <c r="P700" s="68">
        <f t="shared" si="341"/>
        <v>0</v>
      </c>
      <c r="Q700" s="68">
        <f t="shared" si="341"/>
        <v>152.1</v>
      </c>
      <c r="R700" s="68">
        <f t="shared" si="341"/>
        <v>0</v>
      </c>
    </row>
    <row r="701" spans="1:18" ht="18.75">
      <c r="A701" s="70" t="s">
        <v>465</v>
      </c>
      <c r="B701" s="83">
        <v>546</v>
      </c>
      <c r="C701" s="74" t="s">
        <v>141</v>
      </c>
      <c r="D701" s="74" t="s">
        <v>123</v>
      </c>
      <c r="E701" s="74" t="s">
        <v>468</v>
      </c>
      <c r="F701" s="74"/>
      <c r="G701" s="68">
        <f>G702</f>
        <v>152.1</v>
      </c>
      <c r="H701" s="68">
        <f t="shared" si="341"/>
        <v>0</v>
      </c>
      <c r="I701" s="68">
        <f t="shared" si="341"/>
        <v>152.1</v>
      </c>
      <c r="J701" s="68">
        <f t="shared" si="341"/>
        <v>0</v>
      </c>
      <c r="K701" s="68">
        <f t="shared" si="341"/>
        <v>152.1</v>
      </c>
      <c r="L701" s="68">
        <f t="shared" si="341"/>
        <v>0</v>
      </c>
      <c r="M701" s="68">
        <f t="shared" si="341"/>
        <v>152.1</v>
      </c>
      <c r="N701" s="68">
        <f t="shared" si="341"/>
        <v>0</v>
      </c>
      <c r="O701" s="68">
        <f t="shared" si="341"/>
        <v>152.1</v>
      </c>
      <c r="P701" s="68">
        <f t="shared" si="341"/>
        <v>0</v>
      </c>
      <c r="Q701" s="68">
        <f t="shared" si="341"/>
        <v>152.1</v>
      </c>
      <c r="R701" s="68">
        <f t="shared" si="341"/>
        <v>0</v>
      </c>
    </row>
    <row r="702" spans="1:18" ht="37.5">
      <c r="A702" s="70" t="s">
        <v>92</v>
      </c>
      <c r="B702" s="83">
        <v>546</v>
      </c>
      <c r="C702" s="74" t="s">
        <v>141</v>
      </c>
      <c r="D702" s="74" t="s">
        <v>123</v>
      </c>
      <c r="E702" s="74" t="s">
        <v>468</v>
      </c>
      <c r="F702" s="74" t="s">
        <v>176</v>
      </c>
      <c r="G702" s="68">
        <f>H702+I702+J702</f>
        <v>152.1</v>
      </c>
      <c r="H702" s="68"/>
      <c r="I702" s="68">
        <v>152.1</v>
      </c>
      <c r="J702" s="68"/>
      <c r="K702" s="68">
        <f>L702+M702+N702</f>
        <v>152.1</v>
      </c>
      <c r="L702" s="68"/>
      <c r="M702" s="68">
        <v>152.1</v>
      </c>
      <c r="N702" s="68"/>
      <c r="O702" s="68">
        <f>P702+Q702+R702</f>
        <v>152.1</v>
      </c>
      <c r="P702" s="76"/>
      <c r="Q702" s="76">
        <v>152.1</v>
      </c>
      <c r="R702" s="76"/>
    </row>
    <row r="703" spans="1:18" ht="39.75" customHeight="1">
      <c r="A703" s="70" t="s">
        <v>79</v>
      </c>
      <c r="B703" s="83">
        <v>546</v>
      </c>
      <c r="C703" s="74" t="s">
        <v>141</v>
      </c>
      <c r="D703" s="74" t="s">
        <v>123</v>
      </c>
      <c r="E703" s="74" t="s">
        <v>470</v>
      </c>
      <c r="F703" s="74"/>
      <c r="G703" s="68">
        <f aca="true" t="shared" si="342" ref="G703:R703">G706+G708+G704+G710</f>
        <v>12936.5</v>
      </c>
      <c r="H703" s="68">
        <f t="shared" si="342"/>
        <v>12102.2</v>
      </c>
      <c r="I703" s="68">
        <f t="shared" si="342"/>
        <v>714.3</v>
      </c>
      <c r="J703" s="68">
        <f t="shared" si="342"/>
        <v>120</v>
      </c>
      <c r="K703" s="68">
        <f t="shared" si="342"/>
        <v>160</v>
      </c>
      <c r="L703" s="68">
        <f t="shared" si="342"/>
        <v>0</v>
      </c>
      <c r="M703" s="68">
        <f t="shared" si="342"/>
        <v>40</v>
      </c>
      <c r="N703" s="68">
        <f t="shared" si="342"/>
        <v>120</v>
      </c>
      <c r="O703" s="68">
        <f t="shared" si="342"/>
        <v>160</v>
      </c>
      <c r="P703" s="68">
        <f t="shared" si="342"/>
        <v>0</v>
      </c>
      <c r="Q703" s="68">
        <f t="shared" si="342"/>
        <v>40</v>
      </c>
      <c r="R703" s="68">
        <f t="shared" si="342"/>
        <v>120</v>
      </c>
    </row>
    <row r="704" spans="1:18" ht="18.75">
      <c r="A704" s="70" t="s">
        <v>465</v>
      </c>
      <c r="B704" s="83">
        <v>546</v>
      </c>
      <c r="C704" s="74" t="s">
        <v>141</v>
      </c>
      <c r="D704" s="74" t="s">
        <v>123</v>
      </c>
      <c r="E704" s="74" t="s">
        <v>656</v>
      </c>
      <c r="F704" s="74"/>
      <c r="G704" s="68">
        <f>G705</f>
        <v>40</v>
      </c>
      <c r="H704" s="68">
        <f aca="true" t="shared" si="343" ref="H704:R704">H705</f>
        <v>0</v>
      </c>
      <c r="I704" s="68">
        <f t="shared" si="343"/>
        <v>40</v>
      </c>
      <c r="J704" s="68">
        <f t="shared" si="343"/>
        <v>0</v>
      </c>
      <c r="K704" s="68">
        <f t="shared" si="343"/>
        <v>40</v>
      </c>
      <c r="L704" s="68">
        <f t="shared" si="343"/>
        <v>0</v>
      </c>
      <c r="M704" s="68">
        <f t="shared" si="343"/>
        <v>40</v>
      </c>
      <c r="N704" s="68">
        <f t="shared" si="343"/>
        <v>0</v>
      </c>
      <c r="O704" s="68">
        <f t="shared" si="343"/>
        <v>40</v>
      </c>
      <c r="P704" s="68">
        <f t="shared" si="343"/>
        <v>0</v>
      </c>
      <c r="Q704" s="68">
        <f t="shared" si="343"/>
        <v>40</v>
      </c>
      <c r="R704" s="68">
        <f t="shared" si="343"/>
        <v>0</v>
      </c>
    </row>
    <row r="705" spans="1:18" ht="21" customHeight="1">
      <c r="A705" s="70" t="s">
        <v>188</v>
      </c>
      <c r="B705" s="83">
        <v>546</v>
      </c>
      <c r="C705" s="74" t="s">
        <v>141</v>
      </c>
      <c r="D705" s="74" t="s">
        <v>123</v>
      </c>
      <c r="E705" s="74" t="s">
        <v>656</v>
      </c>
      <c r="F705" s="74" t="s">
        <v>187</v>
      </c>
      <c r="G705" s="68">
        <f>H705+I705+J705</f>
        <v>40</v>
      </c>
      <c r="H705" s="68"/>
      <c r="I705" s="68">
        <v>40</v>
      </c>
      <c r="J705" s="68"/>
      <c r="K705" s="68">
        <f>L705+M705+N705</f>
        <v>40</v>
      </c>
      <c r="L705" s="68"/>
      <c r="M705" s="68">
        <v>40</v>
      </c>
      <c r="N705" s="68"/>
      <c r="O705" s="68">
        <f>P705+Q705+R705</f>
        <v>40</v>
      </c>
      <c r="P705" s="68"/>
      <c r="Q705" s="68">
        <v>40</v>
      </c>
      <c r="R705" s="68"/>
    </row>
    <row r="706" spans="1:18" ht="99" customHeight="1">
      <c r="A706" s="70" t="s">
        <v>337</v>
      </c>
      <c r="B706" s="83">
        <v>546</v>
      </c>
      <c r="C706" s="74" t="s">
        <v>141</v>
      </c>
      <c r="D706" s="74" t="s">
        <v>123</v>
      </c>
      <c r="E706" s="74" t="s">
        <v>471</v>
      </c>
      <c r="F706" s="74"/>
      <c r="G706" s="68">
        <f>G707</f>
        <v>120</v>
      </c>
      <c r="H706" s="68">
        <f aca="true" t="shared" si="344" ref="H706:R706">H707</f>
        <v>0</v>
      </c>
      <c r="I706" s="68">
        <f t="shared" si="344"/>
        <v>0</v>
      </c>
      <c r="J706" s="68">
        <f t="shared" si="344"/>
        <v>120</v>
      </c>
      <c r="K706" s="68">
        <f t="shared" si="344"/>
        <v>120</v>
      </c>
      <c r="L706" s="68">
        <f t="shared" si="344"/>
        <v>0</v>
      </c>
      <c r="M706" s="68">
        <f t="shared" si="344"/>
        <v>0</v>
      </c>
      <c r="N706" s="68">
        <f t="shared" si="344"/>
        <v>120</v>
      </c>
      <c r="O706" s="68">
        <f t="shared" si="344"/>
        <v>120</v>
      </c>
      <c r="P706" s="68">
        <f t="shared" si="344"/>
        <v>0</v>
      </c>
      <c r="Q706" s="68">
        <f t="shared" si="344"/>
        <v>0</v>
      </c>
      <c r="R706" s="68">
        <f t="shared" si="344"/>
        <v>120</v>
      </c>
    </row>
    <row r="707" spans="1:18" ht="18.75">
      <c r="A707" s="70" t="s">
        <v>188</v>
      </c>
      <c r="B707" s="83">
        <v>546</v>
      </c>
      <c r="C707" s="74" t="s">
        <v>141</v>
      </c>
      <c r="D707" s="74" t="s">
        <v>123</v>
      </c>
      <c r="E707" s="74" t="s">
        <v>471</v>
      </c>
      <c r="F707" s="74" t="s">
        <v>187</v>
      </c>
      <c r="G707" s="68">
        <f>H707+I707+J707</f>
        <v>120</v>
      </c>
      <c r="H707" s="68"/>
      <c r="I707" s="68"/>
      <c r="J707" s="68">
        <v>120</v>
      </c>
      <c r="K707" s="68">
        <f>L707+M707+N707</f>
        <v>120</v>
      </c>
      <c r="L707" s="68"/>
      <c r="M707" s="68"/>
      <c r="N707" s="68">
        <v>120</v>
      </c>
      <c r="O707" s="68">
        <f>P707+Q707+R707</f>
        <v>120</v>
      </c>
      <c r="P707" s="76"/>
      <c r="Q707" s="68"/>
      <c r="R707" s="76">
        <v>120</v>
      </c>
    </row>
    <row r="708" spans="1:18" ht="84" customHeight="1">
      <c r="A708" s="82" t="s">
        <v>704</v>
      </c>
      <c r="B708" s="83">
        <v>546</v>
      </c>
      <c r="C708" s="74" t="s">
        <v>141</v>
      </c>
      <c r="D708" s="74" t="s">
        <v>123</v>
      </c>
      <c r="E708" s="83" t="s">
        <v>654</v>
      </c>
      <c r="F708" s="74"/>
      <c r="G708" s="68">
        <f>G709</f>
        <v>300</v>
      </c>
      <c r="H708" s="68">
        <f aca="true" t="shared" si="345" ref="H708:R708">H709</f>
        <v>0</v>
      </c>
      <c r="I708" s="68">
        <f t="shared" si="345"/>
        <v>300</v>
      </c>
      <c r="J708" s="68">
        <f t="shared" si="345"/>
        <v>0</v>
      </c>
      <c r="K708" s="68">
        <f t="shared" si="345"/>
        <v>0</v>
      </c>
      <c r="L708" s="68">
        <f t="shared" si="345"/>
        <v>0</v>
      </c>
      <c r="M708" s="68">
        <f t="shared" si="345"/>
        <v>0</v>
      </c>
      <c r="N708" s="68">
        <f t="shared" si="345"/>
        <v>0</v>
      </c>
      <c r="O708" s="68">
        <f t="shared" si="345"/>
        <v>0</v>
      </c>
      <c r="P708" s="68">
        <f t="shared" si="345"/>
        <v>0</v>
      </c>
      <c r="Q708" s="68">
        <f t="shared" si="345"/>
        <v>0</v>
      </c>
      <c r="R708" s="68">
        <f t="shared" si="345"/>
        <v>0</v>
      </c>
    </row>
    <row r="709" spans="1:18" ht="18.75">
      <c r="A709" s="70" t="s">
        <v>188</v>
      </c>
      <c r="B709" s="83">
        <v>546</v>
      </c>
      <c r="C709" s="74" t="s">
        <v>141</v>
      </c>
      <c r="D709" s="74" t="s">
        <v>123</v>
      </c>
      <c r="E709" s="83" t="s">
        <v>654</v>
      </c>
      <c r="F709" s="74" t="s">
        <v>187</v>
      </c>
      <c r="G709" s="68">
        <f>H709+I709+J709</f>
        <v>300</v>
      </c>
      <c r="H709" s="68"/>
      <c r="I709" s="68">
        <v>300</v>
      </c>
      <c r="J709" s="68"/>
      <c r="K709" s="68">
        <f>L709+M709+N709</f>
        <v>0</v>
      </c>
      <c r="L709" s="68"/>
      <c r="M709" s="68"/>
      <c r="N709" s="68"/>
      <c r="O709" s="68">
        <f>P709+Q709+R709</f>
        <v>0</v>
      </c>
      <c r="P709" s="68"/>
      <c r="Q709" s="68"/>
      <c r="R709" s="98"/>
    </row>
    <row r="710" spans="1:18" ht="56.25">
      <c r="A710" s="143" t="s">
        <v>686</v>
      </c>
      <c r="B710" s="83">
        <v>546</v>
      </c>
      <c r="C710" s="74" t="s">
        <v>141</v>
      </c>
      <c r="D710" s="74" t="s">
        <v>123</v>
      </c>
      <c r="E710" s="103" t="s">
        <v>687</v>
      </c>
      <c r="F710" s="74"/>
      <c r="G710" s="68">
        <f>G711</f>
        <v>12476.5</v>
      </c>
      <c r="H710" s="68">
        <f aca="true" t="shared" si="346" ref="H710:R710">H711</f>
        <v>12102.2</v>
      </c>
      <c r="I710" s="68">
        <f t="shared" si="346"/>
        <v>374.3</v>
      </c>
      <c r="J710" s="68">
        <f t="shared" si="346"/>
        <v>0</v>
      </c>
      <c r="K710" s="68">
        <f t="shared" si="346"/>
        <v>0</v>
      </c>
      <c r="L710" s="68">
        <f t="shared" si="346"/>
        <v>0</v>
      </c>
      <c r="M710" s="68">
        <f t="shared" si="346"/>
        <v>0</v>
      </c>
      <c r="N710" s="68">
        <f t="shared" si="346"/>
        <v>0</v>
      </c>
      <c r="O710" s="68">
        <f t="shared" si="346"/>
        <v>0</v>
      </c>
      <c r="P710" s="68">
        <f t="shared" si="346"/>
        <v>0</v>
      </c>
      <c r="Q710" s="68">
        <f t="shared" si="346"/>
        <v>0</v>
      </c>
      <c r="R710" s="68">
        <f t="shared" si="346"/>
        <v>0</v>
      </c>
    </row>
    <row r="711" spans="1:18" ht="24.75" customHeight="1">
      <c r="A711" s="70" t="s">
        <v>188</v>
      </c>
      <c r="B711" s="74" t="s">
        <v>315</v>
      </c>
      <c r="C711" s="74" t="s">
        <v>141</v>
      </c>
      <c r="D711" s="74" t="s">
        <v>123</v>
      </c>
      <c r="E711" s="103" t="s">
        <v>687</v>
      </c>
      <c r="F711" s="74" t="s">
        <v>187</v>
      </c>
      <c r="G711" s="68">
        <f>H711+I711+J711</f>
        <v>12476.5</v>
      </c>
      <c r="H711" s="68">
        <v>12102.2</v>
      </c>
      <c r="I711" s="68">
        <v>374.3</v>
      </c>
      <c r="J711" s="68"/>
      <c r="K711" s="68">
        <f>L711+M711+N711</f>
        <v>0</v>
      </c>
      <c r="L711" s="68"/>
      <c r="M711" s="68"/>
      <c r="N711" s="68"/>
      <c r="O711" s="68">
        <f>P711+Q711+R711</f>
        <v>0</v>
      </c>
      <c r="P711" s="68"/>
      <c r="Q711" s="68"/>
      <c r="R711" s="98"/>
    </row>
    <row r="712" spans="1:18" ht="27" customHeight="1">
      <c r="A712" s="69" t="s">
        <v>194</v>
      </c>
      <c r="B712" s="133">
        <v>547</v>
      </c>
      <c r="C712" s="133"/>
      <c r="D712" s="133"/>
      <c r="E712" s="133"/>
      <c r="F712" s="133"/>
      <c r="G712" s="71">
        <f>G713</f>
        <v>4078.5</v>
      </c>
      <c r="H712" s="71">
        <f aca="true" t="shared" si="347" ref="H712:R712">H713</f>
        <v>0</v>
      </c>
      <c r="I712" s="71">
        <f t="shared" si="347"/>
        <v>3753.8</v>
      </c>
      <c r="J712" s="71">
        <f t="shared" si="347"/>
        <v>324.70000000000005</v>
      </c>
      <c r="K712" s="71">
        <f t="shared" si="347"/>
        <v>4153.400000000001</v>
      </c>
      <c r="L712" s="71">
        <f t="shared" si="347"/>
        <v>0</v>
      </c>
      <c r="M712" s="71">
        <f t="shared" si="347"/>
        <v>3828.7</v>
      </c>
      <c r="N712" s="71">
        <f t="shared" si="347"/>
        <v>324.70000000000005</v>
      </c>
      <c r="O712" s="71">
        <f t="shared" si="347"/>
        <v>4235.8</v>
      </c>
      <c r="P712" s="71">
        <f t="shared" si="347"/>
        <v>0</v>
      </c>
      <c r="Q712" s="71">
        <f t="shared" si="347"/>
        <v>3911.1000000000004</v>
      </c>
      <c r="R712" s="71">
        <f t="shared" si="347"/>
        <v>324.70000000000005</v>
      </c>
    </row>
    <row r="713" spans="1:18" ht="18.75">
      <c r="A713" s="70" t="s">
        <v>211</v>
      </c>
      <c r="B713" s="83">
        <v>547</v>
      </c>
      <c r="C713" s="74" t="s">
        <v>119</v>
      </c>
      <c r="D713" s="74" t="s">
        <v>395</v>
      </c>
      <c r="E713" s="83"/>
      <c r="F713" s="83"/>
      <c r="G713" s="68">
        <f aca="true" t="shared" si="348" ref="G713:R713">G714+G721</f>
        <v>4078.5</v>
      </c>
      <c r="H713" s="68">
        <f t="shared" si="348"/>
        <v>0</v>
      </c>
      <c r="I713" s="68">
        <f t="shared" si="348"/>
        <v>3753.8</v>
      </c>
      <c r="J713" s="68">
        <f t="shared" si="348"/>
        <v>324.70000000000005</v>
      </c>
      <c r="K713" s="68">
        <f t="shared" si="348"/>
        <v>4153.400000000001</v>
      </c>
      <c r="L713" s="68">
        <f t="shared" si="348"/>
        <v>0</v>
      </c>
      <c r="M713" s="68">
        <f t="shared" si="348"/>
        <v>3828.7</v>
      </c>
      <c r="N713" s="68">
        <f t="shared" si="348"/>
        <v>324.70000000000005</v>
      </c>
      <c r="O713" s="68">
        <f t="shared" si="348"/>
        <v>4235.8</v>
      </c>
      <c r="P713" s="68">
        <f t="shared" si="348"/>
        <v>0</v>
      </c>
      <c r="Q713" s="68">
        <f t="shared" si="348"/>
        <v>3911.1000000000004</v>
      </c>
      <c r="R713" s="68">
        <f t="shared" si="348"/>
        <v>324.70000000000005</v>
      </c>
    </row>
    <row r="714" spans="1:18" ht="50.25" customHeight="1">
      <c r="A714" s="70" t="s">
        <v>99</v>
      </c>
      <c r="B714" s="74" t="s">
        <v>305</v>
      </c>
      <c r="C714" s="74" t="s">
        <v>119</v>
      </c>
      <c r="D714" s="74" t="s">
        <v>123</v>
      </c>
      <c r="E714" s="74"/>
      <c r="F714" s="83"/>
      <c r="G714" s="68">
        <f>G715</f>
        <v>1728.8</v>
      </c>
      <c r="H714" s="68">
        <f aca="true" t="shared" si="349" ref="H714:R714">H715</f>
        <v>0</v>
      </c>
      <c r="I714" s="68">
        <f t="shared" si="349"/>
        <v>1728.8</v>
      </c>
      <c r="J714" s="68">
        <f t="shared" si="349"/>
        <v>0</v>
      </c>
      <c r="K714" s="68">
        <f t="shared" si="349"/>
        <v>1728.8</v>
      </c>
      <c r="L714" s="68">
        <f t="shared" si="349"/>
        <v>0</v>
      </c>
      <c r="M714" s="68">
        <f t="shared" si="349"/>
        <v>1728.8</v>
      </c>
      <c r="N714" s="68">
        <f t="shared" si="349"/>
        <v>0</v>
      </c>
      <c r="O714" s="68">
        <f t="shared" si="349"/>
        <v>1728.8</v>
      </c>
      <c r="P714" s="68">
        <f t="shared" si="349"/>
        <v>0</v>
      </c>
      <c r="Q714" s="68">
        <f t="shared" si="349"/>
        <v>1728.8</v>
      </c>
      <c r="R714" s="68">
        <f t="shared" si="349"/>
        <v>0</v>
      </c>
    </row>
    <row r="715" spans="1:18" ht="18.75">
      <c r="A715" s="70" t="s">
        <v>207</v>
      </c>
      <c r="B715" s="74">
        <v>547</v>
      </c>
      <c r="C715" s="74" t="s">
        <v>119</v>
      </c>
      <c r="D715" s="74" t="s">
        <v>123</v>
      </c>
      <c r="E715" s="74" t="s">
        <v>238</v>
      </c>
      <c r="F715" s="83"/>
      <c r="G715" s="68">
        <f>G716</f>
        <v>1728.8</v>
      </c>
      <c r="H715" s="68">
        <f>H716</f>
        <v>0</v>
      </c>
      <c r="I715" s="68">
        <f>I716</f>
        <v>1728.8</v>
      </c>
      <c r="J715" s="68">
        <f aca="true" t="shared" si="350" ref="J715:R715">J716</f>
        <v>0</v>
      </c>
      <c r="K715" s="68">
        <f t="shared" si="350"/>
        <v>1728.8</v>
      </c>
      <c r="L715" s="68">
        <f t="shared" si="350"/>
        <v>0</v>
      </c>
      <c r="M715" s="68">
        <f t="shared" si="350"/>
        <v>1728.8</v>
      </c>
      <c r="N715" s="68">
        <f t="shared" si="350"/>
        <v>0</v>
      </c>
      <c r="O715" s="68">
        <f t="shared" si="350"/>
        <v>1728.8</v>
      </c>
      <c r="P715" s="68">
        <f t="shared" si="350"/>
        <v>0</v>
      </c>
      <c r="Q715" s="68">
        <f t="shared" si="350"/>
        <v>1728.8</v>
      </c>
      <c r="R715" s="68">
        <f t="shared" si="350"/>
        <v>0</v>
      </c>
    </row>
    <row r="716" spans="1:18" ht="24.75" customHeight="1">
      <c r="A716" s="70" t="s">
        <v>143</v>
      </c>
      <c r="B716" s="74">
        <v>547</v>
      </c>
      <c r="C716" s="74" t="s">
        <v>119</v>
      </c>
      <c r="D716" s="74" t="s">
        <v>304</v>
      </c>
      <c r="E716" s="74" t="s">
        <v>303</v>
      </c>
      <c r="F716" s="83"/>
      <c r="G716" s="68">
        <f>G717+G719</f>
        <v>1728.8</v>
      </c>
      <c r="H716" s="68">
        <f aca="true" t="shared" si="351" ref="H716:R716">H717+H719</f>
        <v>0</v>
      </c>
      <c r="I716" s="68">
        <f t="shared" si="351"/>
        <v>1728.8</v>
      </c>
      <c r="J716" s="68">
        <f t="shared" si="351"/>
        <v>0</v>
      </c>
      <c r="K716" s="68">
        <f t="shared" si="351"/>
        <v>1728.8</v>
      </c>
      <c r="L716" s="68">
        <f t="shared" si="351"/>
        <v>0</v>
      </c>
      <c r="M716" s="68">
        <f t="shared" si="351"/>
        <v>1728.8</v>
      </c>
      <c r="N716" s="68">
        <f t="shared" si="351"/>
        <v>0</v>
      </c>
      <c r="O716" s="68">
        <f t="shared" si="351"/>
        <v>1728.8</v>
      </c>
      <c r="P716" s="68">
        <f t="shared" si="351"/>
        <v>0</v>
      </c>
      <c r="Q716" s="68">
        <f t="shared" si="351"/>
        <v>1728.8</v>
      </c>
      <c r="R716" s="68">
        <f t="shared" si="351"/>
        <v>0</v>
      </c>
    </row>
    <row r="717" spans="1:18" ht="47.25" customHeight="1">
      <c r="A717" s="70" t="s">
        <v>616</v>
      </c>
      <c r="B717" s="74">
        <v>547</v>
      </c>
      <c r="C717" s="74" t="s">
        <v>119</v>
      </c>
      <c r="D717" s="74" t="s">
        <v>304</v>
      </c>
      <c r="E717" s="74" t="s">
        <v>239</v>
      </c>
      <c r="F717" s="83"/>
      <c r="G717" s="68">
        <f>G718</f>
        <v>1385</v>
      </c>
      <c r="H717" s="68">
        <f aca="true" t="shared" si="352" ref="H717:R717">H718</f>
        <v>0</v>
      </c>
      <c r="I717" s="68">
        <f t="shared" si="352"/>
        <v>1385</v>
      </c>
      <c r="J717" s="68">
        <f t="shared" si="352"/>
        <v>0</v>
      </c>
      <c r="K717" s="68">
        <f t="shared" si="352"/>
        <v>1385</v>
      </c>
      <c r="L717" s="68">
        <f t="shared" si="352"/>
        <v>0</v>
      </c>
      <c r="M717" s="68">
        <f t="shared" si="352"/>
        <v>1385</v>
      </c>
      <c r="N717" s="68">
        <f t="shared" si="352"/>
        <v>0</v>
      </c>
      <c r="O717" s="68">
        <f t="shared" si="352"/>
        <v>1385</v>
      </c>
      <c r="P717" s="68">
        <f t="shared" si="352"/>
        <v>0</v>
      </c>
      <c r="Q717" s="68">
        <f t="shared" si="352"/>
        <v>1385</v>
      </c>
      <c r="R717" s="68">
        <f t="shared" si="352"/>
        <v>0</v>
      </c>
    </row>
    <row r="718" spans="1:18" ht="27" customHeight="1">
      <c r="A718" s="70" t="s">
        <v>172</v>
      </c>
      <c r="B718" s="74">
        <v>547</v>
      </c>
      <c r="C718" s="74" t="s">
        <v>119</v>
      </c>
      <c r="D718" s="74" t="s">
        <v>123</v>
      </c>
      <c r="E718" s="74" t="s">
        <v>239</v>
      </c>
      <c r="F718" s="83">
        <v>120</v>
      </c>
      <c r="G718" s="68">
        <f>H718+I718+J718</f>
        <v>1385</v>
      </c>
      <c r="H718" s="68"/>
      <c r="I718" s="68">
        <v>1385</v>
      </c>
      <c r="J718" s="68"/>
      <c r="K718" s="68">
        <f>L718+M718+N718</f>
        <v>1385</v>
      </c>
      <c r="L718" s="68"/>
      <c r="M718" s="68">
        <v>1385</v>
      </c>
      <c r="N718" s="68"/>
      <c r="O718" s="68">
        <f>P718+Q718+R718</f>
        <v>1385</v>
      </c>
      <c r="P718" s="68">
        <v>0</v>
      </c>
      <c r="Q718" s="68">
        <v>1385</v>
      </c>
      <c r="R718" s="68"/>
    </row>
    <row r="719" spans="1:18" ht="63" customHeight="1">
      <c r="A719" s="70" t="s">
        <v>446</v>
      </c>
      <c r="B719" s="74">
        <v>547</v>
      </c>
      <c r="C719" s="74" t="s">
        <v>119</v>
      </c>
      <c r="D719" s="74" t="s">
        <v>123</v>
      </c>
      <c r="E719" s="74" t="s">
        <v>564</v>
      </c>
      <c r="F719" s="83"/>
      <c r="G719" s="68">
        <f>G720</f>
        <v>343.8</v>
      </c>
      <c r="H719" s="68">
        <f aca="true" t="shared" si="353" ref="H719:R719">H720</f>
        <v>0</v>
      </c>
      <c r="I719" s="68">
        <f t="shared" si="353"/>
        <v>343.8</v>
      </c>
      <c r="J719" s="68">
        <f t="shared" si="353"/>
        <v>0</v>
      </c>
      <c r="K719" s="68">
        <f t="shared" si="353"/>
        <v>343.8</v>
      </c>
      <c r="L719" s="68">
        <f t="shared" si="353"/>
        <v>0</v>
      </c>
      <c r="M719" s="68">
        <f t="shared" si="353"/>
        <v>343.8</v>
      </c>
      <c r="N719" s="68">
        <f t="shared" si="353"/>
        <v>0</v>
      </c>
      <c r="O719" s="68">
        <f t="shared" si="353"/>
        <v>343.8</v>
      </c>
      <c r="P719" s="68">
        <f t="shared" si="353"/>
        <v>0</v>
      </c>
      <c r="Q719" s="68">
        <f t="shared" si="353"/>
        <v>343.8</v>
      </c>
      <c r="R719" s="68">
        <f t="shared" si="353"/>
        <v>0</v>
      </c>
    </row>
    <row r="720" spans="1:18" ht="41.25" customHeight="1">
      <c r="A720" s="70" t="s">
        <v>172</v>
      </c>
      <c r="B720" s="74">
        <v>547</v>
      </c>
      <c r="C720" s="74" t="s">
        <v>119</v>
      </c>
      <c r="D720" s="74" t="s">
        <v>123</v>
      </c>
      <c r="E720" s="74" t="s">
        <v>565</v>
      </c>
      <c r="F720" s="83">
        <v>120</v>
      </c>
      <c r="G720" s="68">
        <f>H720+I720+J720</f>
        <v>343.8</v>
      </c>
      <c r="H720" s="68"/>
      <c r="I720" s="68">
        <v>343.8</v>
      </c>
      <c r="J720" s="68"/>
      <c r="K720" s="68">
        <f>L720+M720+N720</f>
        <v>343.8</v>
      </c>
      <c r="L720" s="68"/>
      <c r="M720" s="68">
        <v>343.8</v>
      </c>
      <c r="N720" s="68"/>
      <c r="O720" s="68">
        <f>P720+Q720+R720</f>
        <v>343.8</v>
      </c>
      <c r="P720" s="76"/>
      <c r="Q720" s="76">
        <v>343.8</v>
      </c>
      <c r="R720" s="76"/>
    </row>
    <row r="721" spans="1:18" ht="56.25">
      <c r="A721" s="70" t="s">
        <v>195</v>
      </c>
      <c r="B721" s="83">
        <v>547</v>
      </c>
      <c r="C721" s="74" t="s">
        <v>119</v>
      </c>
      <c r="D721" s="74" t="s">
        <v>122</v>
      </c>
      <c r="E721" s="83"/>
      <c r="F721" s="83"/>
      <c r="G721" s="68">
        <f>G722+G727</f>
        <v>2349.7</v>
      </c>
      <c r="H721" s="68">
        <f aca="true" t="shared" si="354" ref="H721:R721">H722+H727</f>
        <v>0</v>
      </c>
      <c r="I721" s="68">
        <f t="shared" si="354"/>
        <v>2025</v>
      </c>
      <c r="J721" s="68">
        <f t="shared" si="354"/>
        <v>324.70000000000005</v>
      </c>
      <c r="K721" s="68">
        <f t="shared" si="354"/>
        <v>2424.6000000000004</v>
      </c>
      <c r="L721" s="68">
        <f t="shared" si="354"/>
        <v>0</v>
      </c>
      <c r="M721" s="68">
        <f t="shared" si="354"/>
        <v>2099.9</v>
      </c>
      <c r="N721" s="68">
        <f t="shared" si="354"/>
        <v>324.70000000000005</v>
      </c>
      <c r="O721" s="68">
        <f t="shared" si="354"/>
        <v>2507</v>
      </c>
      <c r="P721" s="68">
        <f t="shared" si="354"/>
        <v>0</v>
      </c>
      <c r="Q721" s="68">
        <f t="shared" si="354"/>
        <v>2182.3</v>
      </c>
      <c r="R721" s="68">
        <f t="shared" si="354"/>
        <v>324.70000000000005</v>
      </c>
    </row>
    <row r="722" spans="1:18" ht="33.75" customHeight="1">
      <c r="A722" s="70" t="s">
        <v>336</v>
      </c>
      <c r="B722" s="83">
        <v>547</v>
      </c>
      <c r="C722" s="74" t="s">
        <v>119</v>
      </c>
      <c r="D722" s="74" t="s">
        <v>122</v>
      </c>
      <c r="E722" s="83" t="s">
        <v>233</v>
      </c>
      <c r="F722" s="74"/>
      <c r="G722" s="68">
        <f>G723</f>
        <v>324.70000000000005</v>
      </c>
      <c r="H722" s="68">
        <f aca="true" t="shared" si="355" ref="H722:R723">H723</f>
        <v>0</v>
      </c>
      <c r="I722" s="68">
        <f t="shared" si="355"/>
        <v>0</v>
      </c>
      <c r="J722" s="68">
        <f t="shared" si="355"/>
        <v>324.70000000000005</v>
      </c>
      <c r="K722" s="68">
        <f t="shared" si="355"/>
        <v>324.70000000000005</v>
      </c>
      <c r="L722" s="68">
        <f t="shared" si="355"/>
        <v>0</v>
      </c>
      <c r="M722" s="68">
        <f t="shared" si="355"/>
        <v>0</v>
      </c>
      <c r="N722" s="68">
        <f t="shared" si="355"/>
        <v>324.70000000000005</v>
      </c>
      <c r="O722" s="68">
        <f t="shared" si="355"/>
        <v>324.70000000000005</v>
      </c>
      <c r="P722" s="68">
        <f t="shared" si="355"/>
        <v>0</v>
      </c>
      <c r="Q722" s="68">
        <f t="shared" si="355"/>
        <v>0</v>
      </c>
      <c r="R722" s="68">
        <f t="shared" si="355"/>
        <v>324.70000000000005</v>
      </c>
    </row>
    <row r="723" spans="1:18" ht="37.5">
      <c r="A723" s="70" t="s">
        <v>227</v>
      </c>
      <c r="B723" s="83">
        <v>547</v>
      </c>
      <c r="C723" s="74" t="s">
        <v>119</v>
      </c>
      <c r="D723" s="74" t="s">
        <v>122</v>
      </c>
      <c r="E723" s="83" t="s">
        <v>234</v>
      </c>
      <c r="F723" s="74"/>
      <c r="G723" s="68">
        <f>G724</f>
        <v>324.70000000000005</v>
      </c>
      <c r="H723" s="68">
        <f t="shared" si="355"/>
        <v>0</v>
      </c>
      <c r="I723" s="68">
        <f t="shared" si="355"/>
        <v>0</v>
      </c>
      <c r="J723" s="68">
        <f t="shared" si="355"/>
        <v>324.70000000000005</v>
      </c>
      <c r="K723" s="68">
        <f t="shared" si="355"/>
        <v>324.70000000000005</v>
      </c>
      <c r="L723" s="68">
        <f t="shared" si="355"/>
        <v>0</v>
      </c>
      <c r="M723" s="68">
        <f t="shared" si="355"/>
        <v>0</v>
      </c>
      <c r="N723" s="68">
        <f t="shared" si="355"/>
        <v>324.70000000000005</v>
      </c>
      <c r="O723" s="68">
        <f t="shared" si="355"/>
        <v>324.70000000000005</v>
      </c>
      <c r="P723" s="68">
        <f t="shared" si="355"/>
        <v>0</v>
      </c>
      <c r="Q723" s="68">
        <f t="shared" si="355"/>
        <v>0</v>
      </c>
      <c r="R723" s="68">
        <f t="shared" si="355"/>
        <v>324.70000000000005</v>
      </c>
    </row>
    <row r="724" spans="1:18" ht="37.5">
      <c r="A724" s="70" t="s">
        <v>551</v>
      </c>
      <c r="B724" s="83">
        <v>547</v>
      </c>
      <c r="C724" s="74" t="s">
        <v>119</v>
      </c>
      <c r="D724" s="74" t="s">
        <v>122</v>
      </c>
      <c r="E724" s="83" t="s">
        <v>117</v>
      </c>
      <c r="F724" s="74"/>
      <c r="G724" s="68">
        <f>G725+G726</f>
        <v>324.70000000000005</v>
      </c>
      <c r="H724" s="68">
        <f aca="true" t="shared" si="356" ref="H724:R724">H725+H726</f>
        <v>0</v>
      </c>
      <c r="I724" s="68">
        <f t="shared" si="356"/>
        <v>0</v>
      </c>
      <c r="J724" s="68">
        <f t="shared" si="356"/>
        <v>324.70000000000005</v>
      </c>
      <c r="K724" s="68">
        <f t="shared" si="356"/>
        <v>324.70000000000005</v>
      </c>
      <c r="L724" s="68">
        <f t="shared" si="356"/>
        <v>0</v>
      </c>
      <c r="M724" s="68">
        <f t="shared" si="356"/>
        <v>0</v>
      </c>
      <c r="N724" s="68">
        <f t="shared" si="356"/>
        <v>324.70000000000005</v>
      </c>
      <c r="O724" s="68">
        <f t="shared" si="356"/>
        <v>324.70000000000005</v>
      </c>
      <c r="P724" s="68">
        <f t="shared" si="356"/>
        <v>0</v>
      </c>
      <c r="Q724" s="68">
        <f t="shared" si="356"/>
        <v>0</v>
      </c>
      <c r="R724" s="68">
        <f t="shared" si="356"/>
        <v>324.70000000000005</v>
      </c>
    </row>
    <row r="725" spans="1:18" ht="40.5" customHeight="1">
      <c r="A725" s="70" t="s">
        <v>172</v>
      </c>
      <c r="B725" s="83">
        <v>547</v>
      </c>
      <c r="C725" s="74" t="s">
        <v>119</v>
      </c>
      <c r="D725" s="74" t="s">
        <v>122</v>
      </c>
      <c r="E725" s="83" t="s">
        <v>117</v>
      </c>
      <c r="F725" s="74" t="s">
        <v>173</v>
      </c>
      <c r="G725" s="68">
        <f>H725+I724+J725</f>
        <v>237.3</v>
      </c>
      <c r="H725" s="68"/>
      <c r="I725" s="68"/>
      <c r="J725" s="68">
        <v>237.3</v>
      </c>
      <c r="K725" s="68">
        <f>L725+M725+N725</f>
        <v>237.3</v>
      </c>
      <c r="L725" s="68"/>
      <c r="M725" s="68"/>
      <c r="N725" s="68">
        <v>237.3</v>
      </c>
      <c r="O725" s="68">
        <f>P725+Q725+R725</f>
        <v>237.3</v>
      </c>
      <c r="P725" s="68"/>
      <c r="Q725" s="68"/>
      <c r="R725" s="68">
        <v>237.3</v>
      </c>
    </row>
    <row r="726" spans="1:18" ht="37.5">
      <c r="A726" s="70" t="s">
        <v>92</v>
      </c>
      <c r="B726" s="83">
        <v>547</v>
      </c>
      <c r="C726" s="74" t="s">
        <v>119</v>
      </c>
      <c r="D726" s="74" t="s">
        <v>122</v>
      </c>
      <c r="E726" s="83" t="s">
        <v>117</v>
      </c>
      <c r="F726" s="74" t="s">
        <v>176</v>
      </c>
      <c r="G726" s="68">
        <f>H726+I725+J726</f>
        <v>87.4</v>
      </c>
      <c r="H726" s="68"/>
      <c r="I726" s="68"/>
      <c r="J726" s="68">
        <v>87.4</v>
      </c>
      <c r="K726" s="68">
        <f>L726+M726+N726</f>
        <v>87.4</v>
      </c>
      <c r="L726" s="68"/>
      <c r="M726" s="68"/>
      <c r="N726" s="68">
        <v>87.4</v>
      </c>
      <c r="O726" s="68">
        <f>P726+Q726+R726</f>
        <v>87.4</v>
      </c>
      <c r="P726" s="68"/>
      <c r="Q726" s="68"/>
      <c r="R726" s="68">
        <v>87.4</v>
      </c>
    </row>
    <row r="727" spans="1:18" ht="28.5" customHeight="1">
      <c r="A727" s="70" t="s">
        <v>208</v>
      </c>
      <c r="B727" s="83">
        <v>547</v>
      </c>
      <c r="C727" s="74" t="s">
        <v>119</v>
      </c>
      <c r="D727" s="74" t="s">
        <v>122</v>
      </c>
      <c r="E727" s="83" t="s">
        <v>230</v>
      </c>
      <c r="F727" s="74"/>
      <c r="G727" s="68">
        <f aca="true" t="shared" si="357" ref="G727:R727">G728+G731</f>
        <v>2025</v>
      </c>
      <c r="H727" s="68">
        <f t="shared" si="357"/>
        <v>0</v>
      </c>
      <c r="I727" s="68">
        <f t="shared" si="357"/>
        <v>2025</v>
      </c>
      <c r="J727" s="68">
        <f t="shared" si="357"/>
        <v>0</v>
      </c>
      <c r="K727" s="68">
        <f t="shared" si="357"/>
        <v>2099.9</v>
      </c>
      <c r="L727" s="68">
        <f t="shared" si="357"/>
        <v>0</v>
      </c>
      <c r="M727" s="68">
        <f t="shared" si="357"/>
        <v>2099.9</v>
      </c>
      <c r="N727" s="68">
        <f t="shared" si="357"/>
        <v>0</v>
      </c>
      <c r="O727" s="68">
        <f t="shared" si="357"/>
        <v>2182.3</v>
      </c>
      <c r="P727" s="68">
        <f t="shared" si="357"/>
        <v>0</v>
      </c>
      <c r="Q727" s="68">
        <f t="shared" si="357"/>
        <v>2182.3</v>
      </c>
      <c r="R727" s="68">
        <f t="shared" si="357"/>
        <v>0</v>
      </c>
    </row>
    <row r="728" spans="1:18" ht="42.75" customHeight="1">
      <c r="A728" s="70" t="s">
        <v>186</v>
      </c>
      <c r="B728" s="83">
        <v>547</v>
      </c>
      <c r="C728" s="74" t="s">
        <v>119</v>
      </c>
      <c r="D728" s="74" t="s">
        <v>122</v>
      </c>
      <c r="E728" s="83" t="s">
        <v>231</v>
      </c>
      <c r="F728" s="74"/>
      <c r="G728" s="68">
        <f>G729+G730</f>
        <v>1594.6</v>
      </c>
      <c r="H728" s="68">
        <f aca="true" t="shared" si="358" ref="H728:R728">H729+H730</f>
        <v>0</v>
      </c>
      <c r="I728" s="68">
        <f t="shared" si="358"/>
        <v>1594.6</v>
      </c>
      <c r="J728" s="68">
        <f t="shared" si="358"/>
        <v>0</v>
      </c>
      <c r="K728" s="68">
        <f t="shared" si="358"/>
        <v>1669.5</v>
      </c>
      <c r="L728" s="68">
        <f t="shared" si="358"/>
        <v>0</v>
      </c>
      <c r="M728" s="68">
        <f t="shared" si="358"/>
        <v>1669.5</v>
      </c>
      <c r="N728" s="68">
        <f t="shared" si="358"/>
        <v>0</v>
      </c>
      <c r="O728" s="68">
        <f t="shared" si="358"/>
        <v>1751.9</v>
      </c>
      <c r="P728" s="68">
        <f t="shared" si="358"/>
        <v>0</v>
      </c>
      <c r="Q728" s="68">
        <f t="shared" si="358"/>
        <v>1751.9</v>
      </c>
      <c r="R728" s="68">
        <f t="shared" si="358"/>
        <v>0</v>
      </c>
    </row>
    <row r="729" spans="1:18" ht="44.25" customHeight="1">
      <c r="A729" s="70" t="s">
        <v>172</v>
      </c>
      <c r="B729" s="83">
        <v>547</v>
      </c>
      <c r="C729" s="74" t="s">
        <v>119</v>
      </c>
      <c r="D729" s="74" t="s">
        <v>122</v>
      </c>
      <c r="E729" s="83" t="s">
        <v>231</v>
      </c>
      <c r="F729" s="74" t="s">
        <v>173</v>
      </c>
      <c r="G729" s="68">
        <f>H729+I729+J729</f>
        <v>905.6</v>
      </c>
      <c r="H729" s="68"/>
      <c r="I729" s="68">
        <v>905.6</v>
      </c>
      <c r="J729" s="68"/>
      <c r="K729" s="68">
        <f>L729+M729+N729</f>
        <v>905.6</v>
      </c>
      <c r="L729" s="68"/>
      <c r="M729" s="68">
        <v>905.6</v>
      </c>
      <c r="N729" s="68"/>
      <c r="O729" s="68">
        <f>P729+Q729+R729</f>
        <v>905.6</v>
      </c>
      <c r="P729" s="68"/>
      <c r="Q729" s="68">
        <v>905.6</v>
      </c>
      <c r="R729" s="68"/>
    </row>
    <row r="730" spans="1:18" ht="37.5">
      <c r="A730" s="70" t="s">
        <v>92</v>
      </c>
      <c r="B730" s="83">
        <v>547</v>
      </c>
      <c r="C730" s="74" t="s">
        <v>119</v>
      </c>
      <c r="D730" s="74" t="s">
        <v>122</v>
      </c>
      <c r="E730" s="83" t="s">
        <v>231</v>
      </c>
      <c r="F730" s="74" t="s">
        <v>176</v>
      </c>
      <c r="G730" s="68">
        <f>H730+I730+J730</f>
        <v>689</v>
      </c>
      <c r="H730" s="68"/>
      <c r="I730" s="68">
        <v>689</v>
      </c>
      <c r="J730" s="68"/>
      <c r="K730" s="68">
        <f>L730+M730+N730</f>
        <v>763.9</v>
      </c>
      <c r="L730" s="68"/>
      <c r="M730" s="68">
        <v>763.9</v>
      </c>
      <c r="N730" s="68"/>
      <c r="O730" s="68">
        <f>P730+Q730+R730</f>
        <v>846.3</v>
      </c>
      <c r="P730" s="68"/>
      <c r="Q730" s="68">
        <v>846.3</v>
      </c>
      <c r="R730" s="68"/>
    </row>
    <row r="731" spans="1:18" ht="69" customHeight="1">
      <c r="A731" s="70" t="s">
        <v>446</v>
      </c>
      <c r="B731" s="83">
        <v>547</v>
      </c>
      <c r="C731" s="74" t="s">
        <v>119</v>
      </c>
      <c r="D731" s="74" t="s">
        <v>122</v>
      </c>
      <c r="E731" s="83" t="s">
        <v>566</v>
      </c>
      <c r="F731" s="74"/>
      <c r="G731" s="68">
        <f>G732</f>
        <v>430.4</v>
      </c>
      <c r="H731" s="68">
        <f aca="true" t="shared" si="359" ref="H731:R731">H732</f>
        <v>0</v>
      </c>
      <c r="I731" s="68">
        <f t="shared" si="359"/>
        <v>430.4</v>
      </c>
      <c r="J731" s="68">
        <f t="shared" si="359"/>
        <v>0</v>
      </c>
      <c r="K731" s="68">
        <f t="shared" si="359"/>
        <v>430.4</v>
      </c>
      <c r="L731" s="68">
        <f t="shared" si="359"/>
        <v>0</v>
      </c>
      <c r="M731" s="68">
        <f t="shared" si="359"/>
        <v>430.4</v>
      </c>
      <c r="N731" s="68">
        <f t="shared" si="359"/>
        <v>0</v>
      </c>
      <c r="O731" s="68">
        <f t="shared" si="359"/>
        <v>430.4</v>
      </c>
      <c r="P731" s="68">
        <f t="shared" si="359"/>
        <v>0</v>
      </c>
      <c r="Q731" s="68">
        <f t="shared" si="359"/>
        <v>430.4</v>
      </c>
      <c r="R731" s="68">
        <f t="shared" si="359"/>
        <v>0</v>
      </c>
    </row>
    <row r="732" spans="1:18" ht="42" customHeight="1">
      <c r="A732" s="70" t="s">
        <v>172</v>
      </c>
      <c r="B732" s="83">
        <v>547</v>
      </c>
      <c r="C732" s="74" t="s">
        <v>119</v>
      </c>
      <c r="D732" s="74" t="s">
        <v>122</v>
      </c>
      <c r="E732" s="83" t="s">
        <v>566</v>
      </c>
      <c r="F732" s="74" t="s">
        <v>173</v>
      </c>
      <c r="G732" s="68">
        <f>H732+I732+J732</f>
        <v>430.4</v>
      </c>
      <c r="H732" s="68"/>
      <c r="I732" s="73">
        <v>430.4</v>
      </c>
      <c r="J732" s="68"/>
      <c r="K732" s="68">
        <f>L732+M732+N732</f>
        <v>430.4</v>
      </c>
      <c r="L732" s="68"/>
      <c r="M732" s="68">
        <v>430.4</v>
      </c>
      <c r="N732" s="68"/>
      <c r="O732" s="68">
        <f>P732+Q732+R732</f>
        <v>430.4</v>
      </c>
      <c r="P732" s="68"/>
      <c r="Q732" s="68">
        <v>430.4</v>
      </c>
      <c r="R732" s="68"/>
    </row>
    <row r="733" spans="1:18" ht="18.75">
      <c r="A733" s="175" t="s">
        <v>324</v>
      </c>
      <c r="B733" s="176"/>
      <c r="C733" s="176"/>
      <c r="D733" s="176"/>
      <c r="E733" s="176"/>
      <c r="F733" s="177"/>
      <c r="G733" s="151">
        <f aca="true" t="shared" si="360" ref="G733:R733">G15+G44+G146+G338+G712</f>
        <v>1001838</v>
      </c>
      <c r="H733" s="151">
        <f t="shared" si="360"/>
        <v>588132</v>
      </c>
      <c r="I733" s="151">
        <f t="shared" si="360"/>
        <v>409263.99999999994</v>
      </c>
      <c r="J733" s="151">
        <f t="shared" si="360"/>
        <v>4441.999999999999</v>
      </c>
      <c r="K733" s="151">
        <f t="shared" si="360"/>
        <v>915211.8</v>
      </c>
      <c r="L733" s="151">
        <f t="shared" si="360"/>
        <v>492127.9</v>
      </c>
      <c r="M733" s="151">
        <f t="shared" si="360"/>
        <v>418976.4</v>
      </c>
      <c r="N733" s="151">
        <f t="shared" si="360"/>
        <v>4107.5</v>
      </c>
      <c r="O733" s="151">
        <f t="shared" si="360"/>
        <v>865064.6000000001</v>
      </c>
      <c r="P733" s="151">
        <f t="shared" si="360"/>
        <v>437907.80000000005</v>
      </c>
      <c r="Q733" s="151">
        <f t="shared" si="360"/>
        <v>423035.29999999993</v>
      </c>
      <c r="R733" s="151">
        <f t="shared" si="360"/>
        <v>4121.5</v>
      </c>
    </row>
    <row r="734" spans="1:18" ht="19.5" thickBot="1">
      <c r="A734" s="152" t="s">
        <v>393</v>
      </c>
      <c r="B734" s="153"/>
      <c r="C734" s="153"/>
      <c r="D734" s="153"/>
      <c r="E734" s="153"/>
      <c r="F734" s="153"/>
      <c r="G734" s="108">
        <v>0</v>
      </c>
      <c r="H734" s="108"/>
      <c r="I734" s="154"/>
      <c r="J734" s="108"/>
      <c r="K734" s="108">
        <f>L734+M734+N734</f>
        <v>12000</v>
      </c>
      <c r="L734" s="71"/>
      <c r="M734" s="71">
        <v>12000</v>
      </c>
      <c r="N734" s="71"/>
      <c r="O734" s="108">
        <f>P734+Q734+R734</f>
        <v>23000</v>
      </c>
      <c r="P734" s="71"/>
      <c r="Q734" s="71">
        <v>23000</v>
      </c>
      <c r="R734" s="155"/>
    </row>
    <row r="735" spans="1:18" ht="19.5" thickBot="1">
      <c r="A735" s="34" t="s">
        <v>138</v>
      </c>
      <c r="B735" s="35"/>
      <c r="C735" s="35"/>
      <c r="D735" s="35"/>
      <c r="E735" s="35"/>
      <c r="F735" s="35" t="s">
        <v>166</v>
      </c>
      <c r="G735" s="45">
        <f aca="true" t="shared" si="361" ref="G735:R735">G733+G734</f>
        <v>1001838</v>
      </c>
      <c r="H735" s="77">
        <f t="shared" si="361"/>
        <v>588132</v>
      </c>
      <c r="I735" s="77">
        <f t="shared" si="361"/>
        <v>409263.99999999994</v>
      </c>
      <c r="J735" s="77">
        <f t="shared" si="361"/>
        <v>4441.999999999999</v>
      </c>
      <c r="K735" s="45">
        <f t="shared" si="361"/>
        <v>927211.8</v>
      </c>
      <c r="L735" s="80">
        <f t="shared" si="361"/>
        <v>492127.9</v>
      </c>
      <c r="M735" s="80">
        <f t="shared" si="361"/>
        <v>430976.4</v>
      </c>
      <c r="N735" s="80">
        <f t="shared" si="361"/>
        <v>4107.5</v>
      </c>
      <c r="O735" s="45">
        <f t="shared" si="361"/>
        <v>888064.6000000001</v>
      </c>
      <c r="P735" s="80">
        <f t="shared" si="361"/>
        <v>437907.80000000005</v>
      </c>
      <c r="Q735" s="81">
        <f t="shared" si="361"/>
        <v>446035.29999999993</v>
      </c>
      <c r="R735" s="80">
        <f t="shared" si="361"/>
        <v>4121.5</v>
      </c>
    </row>
    <row r="736" spans="7:18" ht="18">
      <c r="G736" s="54"/>
      <c r="H736" s="55"/>
      <c r="I736" s="56"/>
      <c r="J736" s="55"/>
      <c r="K736" s="55"/>
      <c r="L736" s="55"/>
      <c r="M736" s="55"/>
      <c r="N736" s="55"/>
      <c r="O736" s="55"/>
      <c r="P736" s="39"/>
      <c r="Q736" s="39"/>
      <c r="R736" s="39"/>
    </row>
    <row r="737" spans="7:18" ht="18">
      <c r="G737" s="56"/>
      <c r="H737" s="56"/>
      <c r="I737" s="1"/>
      <c r="J737" s="56"/>
      <c r="K737" s="56"/>
      <c r="L737" s="56"/>
      <c r="M737" s="56"/>
      <c r="N737" s="56"/>
      <c r="O737" s="56"/>
      <c r="P737" s="40"/>
      <c r="Q737" s="40"/>
      <c r="R737" s="40"/>
    </row>
    <row r="738" spans="7:15" ht="12.75">
      <c r="G738" s="1"/>
      <c r="H738" s="1"/>
      <c r="I738" s="1"/>
      <c r="J738" s="1"/>
      <c r="K738" s="1"/>
      <c r="L738" s="1"/>
      <c r="M738" s="1"/>
      <c r="N738" s="1"/>
      <c r="O738" s="1"/>
    </row>
    <row r="739" spans="1:18" ht="18">
      <c r="A739" s="1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</row>
    <row r="740" spans="1:18" ht="20.25">
      <c r="A740" s="1"/>
      <c r="E740" s="41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</row>
    <row r="741" spans="1:18" ht="20.25">
      <c r="A741" s="1"/>
      <c r="G741" s="46"/>
      <c r="H741" s="46"/>
      <c r="I741" s="46"/>
      <c r="J741" s="46"/>
      <c r="K741" s="47"/>
      <c r="L741" s="47"/>
      <c r="M741" s="47"/>
      <c r="N741" s="47"/>
      <c r="O741" s="44"/>
      <c r="P741" s="44"/>
      <c r="Q741" s="44"/>
      <c r="R741" s="44"/>
    </row>
    <row r="742" spans="1:18" ht="20.25">
      <c r="A742" s="1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</row>
    <row r="743" spans="1:18" ht="20.25">
      <c r="A743" s="1"/>
      <c r="G743" s="46"/>
      <c r="H743" s="46"/>
      <c r="I743" s="46"/>
      <c r="J743" s="46"/>
      <c r="K743" s="47"/>
      <c r="L743" s="47"/>
      <c r="M743" s="47"/>
      <c r="N743" s="47"/>
      <c r="O743" s="44"/>
      <c r="P743" s="44"/>
      <c r="Q743" s="44"/>
      <c r="R743" s="44"/>
    </row>
    <row r="755" spans="1:18" ht="3" customHeight="1">
      <c r="A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</sheetData>
  <sheetProtection/>
  <mergeCells count="15">
    <mergeCell ref="A8:O8"/>
    <mergeCell ref="A7:O7"/>
    <mergeCell ref="E1:O1"/>
    <mergeCell ref="E2:O2"/>
    <mergeCell ref="E3:O3"/>
    <mergeCell ref="E4:O4"/>
    <mergeCell ref="E5:O5"/>
    <mergeCell ref="A733:F733"/>
    <mergeCell ref="G12:R12"/>
    <mergeCell ref="A12:A13"/>
    <mergeCell ref="B12:B13"/>
    <mergeCell ref="C12:C13"/>
    <mergeCell ref="D12:D13"/>
    <mergeCell ref="E12:E13"/>
    <mergeCell ref="F12:F13"/>
  </mergeCells>
  <printOptions horizontalCentered="1"/>
  <pageMargins left="0.5905511811023623" right="0.1968503937007874" top="0.5905511811023623" bottom="0.5905511811023623" header="0" footer="0"/>
  <pageSetup fitToHeight="17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532"/>
  <sheetViews>
    <sheetView tabSelected="1" view="pageBreakPreview" zoomScale="69" zoomScaleNormal="85" zoomScaleSheetLayoutView="69" zoomScalePageLayoutView="0" workbookViewId="0" topLeftCell="A95">
      <selection activeCell="D100" sqref="D100"/>
    </sheetView>
  </sheetViews>
  <sheetFormatPr defaultColWidth="9.00390625" defaultRowHeight="12.75"/>
  <cols>
    <col min="1" max="1" width="75.625" style="24" customWidth="1"/>
    <col min="2" max="2" width="18.00390625" style="24" customWidth="1"/>
    <col min="3" max="3" width="9.75390625" style="24" customWidth="1"/>
    <col min="4" max="4" width="9.75390625" style="20" customWidth="1"/>
    <col min="5" max="5" width="8.75390625" style="20" customWidth="1"/>
    <col min="6" max="6" width="10.00390625" style="20" customWidth="1"/>
    <col min="7" max="7" width="14.875" style="20" customWidth="1"/>
    <col min="8" max="8" width="15.75390625" style="20" customWidth="1"/>
    <col min="9" max="9" width="16.00390625" style="20" customWidth="1"/>
    <col min="10" max="10" width="9.25390625" style="20" bestFit="1" customWidth="1"/>
    <col min="11" max="16384" width="9.125" style="20" customWidth="1"/>
  </cols>
  <sheetData>
    <row r="1" spans="4:9" ht="20.25">
      <c r="D1" s="63"/>
      <c r="E1" s="63"/>
      <c r="F1" s="160" t="s">
        <v>714</v>
      </c>
      <c r="G1" s="160"/>
      <c r="H1" s="160"/>
      <c r="I1" s="160"/>
    </row>
    <row r="2" spans="4:9" ht="20.25">
      <c r="D2" s="63"/>
      <c r="E2" s="63"/>
      <c r="F2" s="160" t="s">
        <v>170</v>
      </c>
      <c r="G2" s="160"/>
      <c r="H2" s="160"/>
      <c r="I2" s="160"/>
    </row>
    <row r="3" spans="4:9" ht="20.25">
      <c r="D3" s="63"/>
      <c r="E3" s="63"/>
      <c r="F3" s="160" t="s">
        <v>149</v>
      </c>
      <c r="G3" s="160"/>
      <c r="H3" s="160"/>
      <c r="I3" s="160"/>
    </row>
    <row r="4" spans="1:9" ht="20.25">
      <c r="A4" s="24" t="s">
        <v>166</v>
      </c>
      <c r="D4" s="63"/>
      <c r="E4" s="63"/>
      <c r="F4" s="160" t="s">
        <v>713</v>
      </c>
      <c r="G4" s="160"/>
      <c r="H4" s="160"/>
      <c r="I4" s="160"/>
    </row>
    <row r="5" spans="4:9" ht="20.25">
      <c r="D5" s="63"/>
      <c r="F5" s="160" t="s">
        <v>715</v>
      </c>
      <c r="G5" s="160"/>
      <c r="H5" s="160"/>
      <c r="I5" s="160"/>
    </row>
    <row r="6" spans="4:6" ht="18.75">
      <c r="D6" s="63"/>
      <c r="F6" s="63"/>
    </row>
    <row r="7" spans="1:7" ht="18.75">
      <c r="A7" s="182"/>
      <c r="B7" s="182"/>
      <c r="C7" s="182"/>
      <c r="D7" s="182"/>
      <c r="E7" s="182"/>
      <c r="F7" s="182"/>
      <c r="G7" s="65"/>
    </row>
    <row r="8" spans="1:9" ht="12" customHeight="1">
      <c r="A8" s="168" t="s">
        <v>326</v>
      </c>
      <c r="B8" s="168"/>
      <c r="C8" s="168"/>
      <c r="D8" s="168"/>
      <c r="E8" s="168"/>
      <c r="F8" s="168"/>
      <c r="G8" s="168"/>
      <c r="H8" s="168"/>
      <c r="I8" s="168"/>
    </row>
    <row r="9" spans="1:9" ht="11.25" customHeight="1">
      <c r="A9" s="168"/>
      <c r="B9" s="168"/>
      <c r="C9" s="168"/>
      <c r="D9" s="168"/>
      <c r="E9" s="168"/>
      <c r="F9" s="168"/>
      <c r="G9" s="168"/>
      <c r="H9" s="168"/>
      <c r="I9" s="168"/>
    </row>
    <row r="10" spans="1:9" ht="18.75">
      <c r="A10" s="167" t="s">
        <v>709</v>
      </c>
      <c r="B10" s="167"/>
      <c r="C10" s="167"/>
      <c r="D10" s="167"/>
      <c r="E10" s="167"/>
      <c r="F10" s="167"/>
      <c r="G10" s="167"/>
      <c r="H10" s="167"/>
      <c r="I10" s="167"/>
    </row>
    <row r="11" spans="6:9" ht="18.75">
      <c r="F11" s="2"/>
      <c r="H11" s="23"/>
      <c r="I11" s="7" t="s">
        <v>224</v>
      </c>
    </row>
    <row r="12" spans="1:9" ht="18.75">
      <c r="A12" s="169" t="s">
        <v>118</v>
      </c>
      <c r="B12" s="169" t="s">
        <v>397</v>
      </c>
      <c r="C12" s="169" t="s">
        <v>183</v>
      </c>
      <c r="D12" s="169" t="s">
        <v>612</v>
      </c>
      <c r="E12" s="169" t="s">
        <v>557</v>
      </c>
      <c r="F12" s="169" t="s">
        <v>398</v>
      </c>
      <c r="G12" s="169" t="s">
        <v>167</v>
      </c>
      <c r="H12" s="169"/>
      <c r="I12" s="169"/>
    </row>
    <row r="13" spans="1:9" ht="25.5" customHeight="1">
      <c r="A13" s="169"/>
      <c r="B13" s="169"/>
      <c r="C13" s="169"/>
      <c r="D13" s="169"/>
      <c r="E13" s="169"/>
      <c r="F13" s="169"/>
      <c r="G13" s="5" t="s">
        <v>440</v>
      </c>
      <c r="H13" s="5" t="s">
        <v>600</v>
      </c>
      <c r="I13" s="5" t="s">
        <v>669</v>
      </c>
    </row>
    <row r="14" spans="1:9" ht="18.75">
      <c r="A14" s="86">
        <v>1</v>
      </c>
      <c r="B14" s="86">
        <v>2</v>
      </c>
      <c r="C14" s="86">
        <v>3</v>
      </c>
      <c r="D14" s="5">
        <v>4</v>
      </c>
      <c r="E14" s="5">
        <v>5</v>
      </c>
      <c r="F14" s="5">
        <v>6</v>
      </c>
      <c r="G14" s="5">
        <v>7</v>
      </c>
      <c r="H14" s="86">
        <v>8</v>
      </c>
      <c r="I14" s="5">
        <v>9</v>
      </c>
    </row>
    <row r="15" spans="1:9" ht="62.25" customHeight="1">
      <c r="A15" s="69" t="s">
        <v>459</v>
      </c>
      <c r="B15" s="75" t="s">
        <v>249</v>
      </c>
      <c r="C15" s="75"/>
      <c r="D15" s="75"/>
      <c r="E15" s="75"/>
      <c r="F15" s="75"/>
      <c r="G15" s="71">
        <f>G16+G36</f>
        <v>4667.8</v>
      </c>
      <c r="H15" s="71">
        <f>H16+H36</f>
        <v>4953.6</v>
      </c>
      <c r="I15" s="71">
        <f>I16+I36</f>
        <v>2060.3</v>
      </c>
    </row>
    <row r="16" spans="1:9" ht="37.5">
      <c r="A16" s="70" t="s">
        <v>460</v>
      </c>
      <c r="B16" s="83" t="s">
        <v>250</v>
      </c>
      <c r="C16" s="83"/>
      <c r="D16" s="74"/>
      <c r="E16" s="74"/>
      <c r="F16" s="74"/>
      <c r="G16" s="68">
        <f>G30+G17+G21+G27</f>
        <v>1971</v>
      </c>
      <c r="H16" s="68">
        <f>H30+H17+H21+H27</f>
        <v>449</v>
      </c>
      <c r="I16" s="68">
        <f>I30+I17+I21+I27</f>
        <v>449</v>
      </c>
    </row>
    <row r="17" spans="1:9" ht="37.5">
      <c r="A17" s="70" t="s">
        <v>373</v>
      </c>
      <c r="B17" s="74" t="s">
        <v>374</v>
      </c>
      <c r="C17" s="83"/>
      <c r="D17" s="74"/>
      <c r="E17" s="74"/>
      <c r="F17" s="74"/>
      <c r="G17" s="68">
        <f>G18</f>
        <v>103</v>
      </c>
      <c r="H17" s="68">
        <f>H18</f>
        <v>103</v>
      </c>
      <c r="I17" s="68">
        <f>I18</f>
        <v>103</v>
      </c>
    </row>
    <row r="18" spans="1:9" ht="18.75">
      <c r="A18" s="70" t="s">
        <v>220</v>
      </c>
      <c r="B18" s="74" t="s">
        <v>375</v>
      </c>
      <c r="C18" s="83"/>
      <c r="D18" s="74"/>
      <c r="E18" s="74"/>
      <c r="F18" s="74"/>
      <c r="G18" s="68">
        <f>G19+G20</f>
        <v>103</v>
      </c>
      <c r="H18" s="68">
        <f>H19+H20</f>
        <v>103</v>
      </c>
      <c r="I18" s="68">
        <f>I19+I20</f>
        <v>103</v>
      </c>
    </row>
    <row r="19" spans="1:9" ht="18.75">
      <c r="A19" s="70" t="s">
        <v>188</v>
      </c>
      <c r="B19" s="74" t="s">
        <v>375</v>
      </c>
      <c r="C19" s="83">
        <v>115</v>
      </c>
      <c r="D19" s="74" t="s">
        <v>128</v>
      </c>
      <c r="E19" s="74" t="s">
        <v>123</v>
      </c>
      <c r="F19" s="74" t="s">
        <v>187</v>
      </c>
      <c r="G19" s="68">
        <v>80</v>
      </c>
      <c r="H19" s="68">
        <v>80</v>
      </c>
      <c r="I19" s="68">
        <v>80</v>
      </c>
    </row>
    <row r="20" spans="1:9" ht="37.5">
      <c r="A20" s="70" t="s">
        <v>92</v>
      </c>
      <c r="B20" s="74" t="s">
        <v>375</v>
      </c>
      <c r="C20" s="83">
        <v>546</v>
      </c>
      <c r="D20" s="74" t="s">
        <v>119</v>
      </c>
      <c r="E20" s="74" t="s">
        <v>120</v>
      </c>
      <c r="F20" s="74" t="s">
        <v>176</v>
      </c>
      <c r="G20" s="68">
        <v>23</v>
      </c>
      <c r="H20" s="68">
        <v>23</v>
      </c>
      <c r="I20" s="68">
        <v>23</v>
      </c>
    </row>
    <row r="21" spans="1:9" ht="53.25" customHeight="1">
      <c r="A21" s="70" t="s">
        <v>407</v>
      </c>
      <c r="B21" s="74" t="s">
        <v>371</v>
      </c>
      <c r="C21" s="83"/>
      <c r="D21" s="74"/>
      <c r="E21" s="74"/>
      <c r="F21" s="74"/>
      <c r="G21" s="68">
        <f>G22+G25</f>
        <v>1346</v>
      </c>
      <c r="H21" s="68">
        <f>H22+H25</f>
        <v>346</v>
      </c>
      <c r="I21" s="68">
        <f>I22+I25</f>
        <v>346</v>
      </c>
    </row>
    <row r="22" spans="1:9" ht="18.75">
      <c r="A22" s="70" t="s">
        <v>220</v>
      </c>
      <c r="B22" s="74" t="s">
        <v>383</v>
      </c>
      <c r="C22" s="83"/>
      <c r="D22" s="74"/>
      <c r="E22" s="74"/>
      <c r="F22" s="74"/>
      <c r="G22" s="68">
        <f>G24+G23</f>
        <v>1346</v>
      </c>
      <c r="H22" s="68">
        <f>H24+H23</f>
        <v>346</v>
      </c>
      <c r="I22" s="68">
        <f>I24+I23</f>
        <v>346</v>
      </c>
    </row>
    <row r="23" spans="1:9" ht="18.75">
      <c r="A23" s="70" t="s">
        <v>188</v>
      </c>
      <c r="B23" s="74" t="s">
        <v>372</v>
      </c>
      <c r="C23" s="83">
        <v>115</v>
      </c>
      <c r="D23" s="74" t="s">
        <v>128</v>
      </c>
      <c r="E23" s="74" t="s">
        <v>123</v>
      </c>
      <c r="F23" s="74" t="s">
        <v>187</v>
      </c>
      <c r="G23" s="68">
        <v>200</v>
      </c>
      <c r="H23" s="68">
        <v>200</v>
      </c>
      <c r="I23" s="68">
        <v>200</v>
      </c>
    </row>
    <row r="24" spans="1:9" ht="37.5">
      <c r="A24" s="70" t="s">
        <v>92</v>
      </c>
      <c r="B24" s="74" t="s">
        <v>383</v>
      </c>
      <c r="C24" s="83">
        <v>546</v>
      </c>
      <c r="D24" s="74" t="s">
        <v>119</v>
      </c>
      <c r="E24" s="74" t="s">
        <v>120</v>
      </c>
      <c r="F24" s="74" t="s">
        <v>176</v>
      </c>
      <c r="G24" s="68">
        <v>1146</v>
      </c>
      <c r="H24" s="68">
        <v>146</v>
      </c>
      <c r="I24" s="68">
        <v>146</v>
      </c>
    </row>
    <row r="25" spans="1:9" ht="27.75" customHeight="1">
      <c r="A25" s="70" t="s">
        <v>632</v>
      </c>
      <c r="B25" s="74" t="s">
        <v>639</v>
      </c>
      <c r="C25" s="83"/>
      <c r="D25" s="74"/>
      <c r="E25" s="74"/>
      <c r="F25" s="74"/>
      <c r="G25" s="68">
        <f>G26</f>
        <v>0</v>
      </c>
      <c r="H25" s="68">
        <f>H26</f>
        <v>0</v>
      </c>
      <c r="I25" s="68">
        <f>I26</f>
        <v>0</v>
      </c>
    </row>
    <row r="26" spans="1:9" ht="37.5">
      <c r="A26" s="70" t="s">
        <v>92</v>
      </c>
      <c r="B26" s="74" t="s">
        <v>639</v>
      </c>
      <c r="C26" s="83">
        <v>546</v>
      </c>
      <c r="D26" s="74" t="s">
        <v>127</v>
      </c>
      <c r="E26" s="74" t="s">
        <v>123</v>
      </c>
      <c r="F26" s="74" t="s">
        <v>176</v>
      </c>
      <c r="G26" s="68">
        <v>0</v>
      </c>
      <c r="H26" s="68">
        <v>0</v>
      </c>
      <c r="I26" s="68">
        <v>0</v>
      </c>
    </row>
    <row r="27" spans="1:9" ht="56.25">
      <c r="A27" s="70" t="s">
        <v>461</v>
      </c>
      <c r="B27" s="74" t="s">
        <v>55</v>
      </c>
      <c r="C27" s="83"/>
      <c r="D27" s="74"/>
      <c r="E27" s="74"/>
      <c r="F27" s="74"/>
      <c r="G27" s="68">
        <f>G28+G34</f>
        <v>522</v>
      </c>
      <c r="H27" s="68">
        <f>H28+H34</f>
        <v>0</v>
      </c>
      <c r="I27" s="68">
        <f>I28+I34</f>
        <v>0</v>
      </c>
    </row>
    <row r="28" spans="1:9" ht="18.75">
      <c r="A28" s="70" t="s">
        <v>632</v>
      </c>
      <c r="B28" s="74" t="s">
        <v>640</v>
      </c>
      <c r="C28" s="83"/>
      <c r="D28" s="74"/>
      <c r="E28" s="74"/>
      <c r="F28" s="74"/>
      <c r="G28" s="68">
        <f>G29+G33</f>
        <v>522</v>
      </c>
      <c r="H28" s="68">
        <f>H29+H33</f>
        <v>0</v>
      </c>
      <c r="I28" s="68">
        <f>I29+I33</f>
        <v>0</v>
      </c>
    </row>
    <row r="29" spans="1:9" ht="36.75" customHeight="1">
      <c r="A29" s="70" t="s">
        <v>92</v>
      </c>
      <c r="B29" s="74" t="s">
        <v>640</v>
      </c>
      <c r="C29" s="83">
        <v>546</v>
      </c>
      <c r="D29" s="74" t="s">
        <v>127</v>
      </c>
      <c r="E29" s="74" t="s">
        <v>123</v>
      </c>
      <c r="F29" s="74" t="s">
        <v>176</v>
      </c>
      <c r="G29" s="68">
        <v>522</v>
      </c>
      <c r="H29" s="68">
        <v>0</v>
      </c>
      <c r="I29" s="68">
        <v>0</v>
      </c>
    </row>
    <row r="30" spans="1:9" ht="56.25">
      <c r="A30" s="70" t="s">
        <v>322</v>
      </c>
      <c r="B30" s="74" t="s">
        <v>83</v>
      </c>
      <c r="C30" s="83"/>
      <c r="D30" s="74"/>
      <c r="E30" s="74"/>
      <c r="F30" s="74"/>
      <c r="G30" s="68">
        <f>G31</f>
        <v>0</v>
      </c>
      <c r="H30" s="68">
        <f>H31</f>
        <v>0</v>
      </c>
      <c r="I30" s="68">
        <f>I31</f>
        <v>0</v>
      </c>
    </row>
    <row r="31" spans="1:9" ht="78.75" customHeight="1">
      <c r="A31" s="70" t="s">
        <v>385</v>
      </c>
      <c r="B31" s="74" t="s">
        <v>338</v>
      </c>
      <c r="C31" s="83"/>
      <c r="D31" s="74"/>
      <c r="E31" s="74"/>
      <c r="F31" s="74"/>
      <c r="G31" s="68">
        <f>G32+G33</f>
        <v>0</v>
      </c>
      <c r="H31" s="68">
        <f>H32+H33</f>
        <v>0</v>
      </c>
      <c r="I31" s="68">
        <f>I32+I33</f>
        <v>0</v>
      </c>
    </row>
    <row r="32" spans="1:9" ht="37.5">
      <c r="A32" s="70" t="s">
        <v>92</v>
      </c>
      <c r="B32" s="74" t="s">
        <v>338</v>
      </c>
      <c r="C32" s="83">
        <v>546</v>
      </c>
      <c r="D32" s="74" t="s">
        <v>127</v>
      </c>
      <c r="E32" s="74" t="s">
        <v>123</v>
      </c>
      <c r="F32" s="74" t="s">
        <v>176</v>
      </c>
      <c r="G32" s="68">
        <v>0</v>
      </c>
      <c r="H32" s="68">
        <v>0</v>
      </c>
      <c r="I32" s="68">
        <v>0</v>
      </c>
    </row>
    <row r="33" spans="1:9" ht="56.25">
      <c r="A33" s="70" t="s">
        <v>418</v>
      </c>
      <c r="B33" s="74" t="s">
        <v>381</v>
      </c>
      <c r="C33" s="83">
        <v>546</v>
      </c>
      <c r="D33" s="74" t="s">
        <v>127</v>
      </c>
      <c r="E33" s="74" t="s">
        <v>123</v>
      </c>
      <c r="F33" s="74" t="s">
        <v>417</v>
      </c>
      <c r="G33" s="68">
        <v>0</v>
      </c>
      <c r="H33" s="68">
        <v>0</v>
      </c>
      <c r="I33" s="68">
        <v>0</v>
      </c>
    </row>
    <row r="34" spans="1:9" ht="18.75">
      <c r="A34" s="70" t="s">
        <v>632</v>
      </c>
      <c r="B34" s="74" t="s">
        <v>640</v>
      </c>
      <c r="C34" s="83"/>
      <c r="D34" s="74"/>
      <c r="E34" s="74"/>
      <c r="F34" s="74"/>
      <c r="G34" s="68">
        <f>G35</f>
        <v>0</v>
      </c>
      <c r="H34" s="68">
        <f>H35</f>
        <v>0</v>
      </c>
      <c r="I34" s="68">
        <f>I35</f>
        <v>0</v>
      </c>
    </row>
    <row r="35" spans="1:9" ht="37.5">
      <c r="A35" s="70" t="s">
        <v>92</v>
      </c>
      <c r="B35" s="74" t="s">
        <v>640</v>
      </c>
      <c r="C35" s="83">
        <v>546</v>
      </c>
      <c r="D35" s="74" t="s">
        <v>127</v>
      </c>
      <c r="E35" s="74" t="s">
        <v>123</v>
      </c>
      <c r="F35" s="74" t="s">
        <v>176</v>
      </c>
      <c r="G35" s="68">
        <v>0</v>
      </c>
      <c r="H35" s="68">
        <v>0</v>
      </c>
      <c r="I35" s="68">
        <v>0</v>
      </c>
    </row>
    <row r="36" spans="1:9" ht="56.25">
      <c r="A36" s="70" t="s">
        <v>462</v>
      </c>
      <c r="B36" s="74" t="s">
        <v>12</v>
      </c>
      <c r="C36" s="74"/>
      <c r="D36" s="74"/>
      <c r="E36" s="74"/>
      <c r="F36" s="74"/>
      <c r="G36" s="68">
        <f>G47+G52+G37+G56</f>
        <v>2696.8</v>
      </c>
      <c r="H36" s="68">
        <f>H47+H52+H37+H56</f>
        <v>4504.6</v>
      </c>
      <c r="I36" s="68">
        <f>I47+I52+I37+I56</f>
        <v>1611.3</v>
      </c>
    </row>
    <row r="37" spans="1:9" ht="37.5">
      <c r="A37" s="70" t="s">
        <v>85</v>
      </c>
      <c r="B37" s="74" t="s">
        <v>84</v>
      </c>
      <c r="C37" s="74"/>
      <c r="D37" s="74"/>
      <c r="E37" s="74"/>
      <c r="F37" s="74"/>
      <c r="G37" s="68">
        <f>G38+G43+G45</f>
        <v>1635</v>
      </c>
      <c r="H37" s="68">
        <f>H38+H43+H45</f>
        <v>350</v>
      </c>
      <c r="I37" s="68">
        <f>I38+I43+I45</f>
        <v>350</v>
      </c>
    </row>
    <row r="38" spans="1:9" ht="41.25" customHeight="1">
      <c r="A38" s="70" t="s">
        <v>380</v>
      </c>
      <c r="B38" s="74" t="s">
        <v>386</v>
      </c>
      <c r="C38" s="74"/>
      <c r="D38" s="74"/>
      <c r="E38" s="74"/>
      <c r="F38" s="74"/>
      <c r="G38" s="68">
        <f>G39+G40+G41+G42</f>
        <v>100</v>
      </c>
      <c r="H38" s="68">
        <f>H39+H40+H41+H42</f>
        <v>150</v>
      </c>
      <c r="I38" s="68">
        <f>I39+I40+I41+I42</f>
        <v>150</v>
      </c>
    </row>
    <row r="39" spans="1:9" ht="42.75" customHeight="1">
      <c r="A39" s="70" t="s">
        <v>92</v>
      </c>
      <c r="B39" s="74" t="s">
        <v>386</v>
      </c>
      <c r="C39" s="74" t="s">
        <v>315</v>
      </c>
      <c r="D39" s="74" t="s">
        <v>127</v>
      </c>
      <c r="E39" s="74" t="s">
        <v>123</v>
      </c>
      <c r="F39" s="74" t="s">
        <v>176</v>
      </c>
      <c r="G39" s="68">
        <v>0</v>
      </c>
      <c r="H39" s="68">
        <v>0</v>
      </c>
      <c r="I39" s="68">
        <v>0</v>
      </c>
    </row>
    <row r="40" spans="1:9" ht="27.75" customHeight="1">
      <c r="A40" s="70" t="s">
        <v>154</v>
      </c>
      <c r="B40" s="74" t="s">
        <v>386</v>
      </c>
      <c r="C40" s="74" t="s">
        <v>315</v>
      </c>
      <c r="D40" s="74" t="s">
        <v>127</v>
      </c>
      <c r="E40" s="74" t="s">
        <v>123</v>
      </c>
      <c r="F40" s="74" t="s">
        <v>181</v>
      </c>
      <c r="G40" s="68">
        <v>0</v>
      </c>
      <c r="H40" s="68">
        <v>0</v>
      </c>
      <c r="I40" s="68">
        <v>0</v>
      </c>
    </row>
    <row r="41" spans="1:10" ht="18.75">
      <c r="A41" s="70" t="s">
        <v>154</v>
      </c>
      <c r="B41" s="74" t="s">
        <v>382</v>
      </c>
      <c r="C41" s="74" t="s">
        <v>315</v>
      </c>
      <c r="D41" s="74" t="s">
        <v>135</v>
      </c>
      <c r="E41" s="74" t="s">
        <v>127</v>
      </c>
      <c r="F41" s="74" t="s">
        <v>181</v>
      </c>
      <c r="G41" s="68">
        <v>0</v>
      </c>
      <c r="H41" s="68">
        <v>0</v>
      </c>
      <c r="I41" s="68">
        <v>0</v>
      </c>
      <c r="J41" s="20" t="s">
        <v>716</v>
      </c>
    </row>
    <row r="42" spans="1:9" ht="37.5">
      <c r="A42" s="70" t="s">
        <v>92</v>
      </c>
      <c r="B42" s="74" t="s">
        <v>382</v>
      </c>
      <c r="C42" s="74" t="s">
        <v>315</v>
      </c>
      <c r="D42" s="74" t="s">
        <v>135</v>
      </c>
      <c r="E42" s="74" t="s">
        <v>127</v>
      </c>
      <c r="F42" s="74" t="s">
        <v>176</v>
      </c>
      <c r="G42" s="68">
        <v>100</v>
      </c>
      <c r="H42" s="68">
        <v>150</v>
      </c>
      <c r="I42" s="68">
        <v>150</v>
      </c>
    </row>
    <row r="43" spans="1:9" ht="30" customHeight="1">
      <c r="A43" s="70" t="s">
        <v>548</v>
      </c>
      <c r="B43" s="74" t="s">
        <v>547</v>
      </c>
      <c r="C43" s="74"/>
      <c r="D43" s="74"/>
      <c r="E43" s="74"/>
      <c r="F43" s="74"/>
      <c r="G43" s="68">
        <f>G44</f>
        <v>50</v>
      </c>
      <c r="H43" s="68">
        <f>H44</f>
        <v>200</v>
      </c>
      <c r="I43" s="68">
        <f>I44</f>
        <v>200</v>
      </c>
    </row>
    <row r="44" spans="1:9" ht="37.5">
      <c r="A44" s="70" t="s">
        <v>92</v>
      </c>
      <c r="B44" s="74" t="s">
        <v>547</v>
      </c>
      <c r="C44" s="74" t="s">
        <v>315</v>
      </c>
      <c r="D44" s="74" t="s">
        <v>127</v>
      </c>
      <c r="E44" s="74" t="s">
        <v>123</v>
      </c>
      <c r="F44" s="74" t="s">
        <v>176</v>
      </c>
      <c r="G44" s="68">
        <v>50</v>
      </c>
      <c r="H44" s="68">
        <v>200</v>
      </c>
      <c r="I44" s="68">
        <v>200</v>
      </c>
    </row>
    <row r="45" spans="1:9" ht="18.75">
      <c r="A45" s="70" t="s">
        <v>632</v>
      </c>
      <c r="B45" s="74" t="s">
        <v>631</v>
      </c>
      <c r="C45" s="74"/>
      <c r="D45" s="74"/>
      <c r="E45" s="74"/>
      <c r="F45" s="74"/>
      <c r="G45" s="68">
        <f>G46</f>
        <v>1485</v>
      </c>
      <c r="H45" s="68">
        <f>H46</f>
        <v>0</v>
      </c>
      <c r="I45" s="68">
        <f>I46</f>
        <v>0</v>
      </c>
    </row>
    <row r="46" spans="1:9" ht="37.5">
      <c r="A46" s="70" t="s">
        <v>92</v>
      </c>
      <c r="B46" s="74" t="s">
        <v>631</v>
      </c>
      <c r="C46" s="74" t="s">
        <v>315</v>
      </c>
      <c r="D46" s="74" t="s">
        <v>127</v>
      </c>
      <c r="E46" s="74" t="s">
        <v>123</v>
      </c>
      <c r="F46" s="74" t="s">
        <v>176</v>
      </c>
      <c r="G46" s="68">
        <v>1485</v>
      </c>
      <c r="H46" s="68">
        <v>0</v>
      </c>
      <c r="I46" s="68">
        <v>0</v>
      </c>
    </row>
    <row r="47" spans="1:9" ht="46.5" customHeight="1">
      <c r="A47" s="70" t="s">
        <v>14</v>
      </c>
      <c r="B47" s="74" t="s">
        <v>13</v>
      </c>
      <c r="C47" s="74"/>
      <c r="D47" s="74"/>
      <c r="E47" s="74"/>
      <c r="F47" s="74"/>
      <c r="G47" s="68">
        <f>G48+G50</f>
        <v>300</v>
      </c>
      <c r="H47" s="68">
        <f>H48+H50</f>
        <v>3392.8</v>
      </c>
      <c r="I47" s="68">
        <f>I48+I50</f>
        <v>500</v>
      </c>
    </row>
    <row r="48" spans="1:9" ht="37.5">
      <c r="A48" s="70" t="s">
        <v>214</v>
      </c>
      <c r="B48" s="74" t="s">
        <v>30</v>
      </c>
      <c r="C48" s="74"/>
      <c r="D48" s="74"/>
      <c r="E48" s="74"/>
      <c r="F48" s="74"/>
      <c r="G48" s="68">
        <f>G49</f>
        <v>300</v>
      </c>
      <c r="H48" s="68">
        <f>H49</f>
        <v>300</v>
      </c>
      <c r="I48" s="68">
        <f>I49</f>
        <v>500</v>
      </c>
    </row>
    <row r="49" spans="1:9" ht="37.5">
      <c r="A49" s="70" t="s">
        <v>92</v>
      </c>
      <c r="B49" s="74" t="s">
        <v>30</v>
      </c>
      <c r="C49" s="74" t="s">
        <v>315</v>
      </c>
      <c r="D49" s="74" t="s">
        <v>135</v>
      </c>
      <c r="E49" s="74" t="s">
        <v>127</v>
      </c>
      <c r="F49" s="74" t="s">
        <v>176</v>
      </c>
      <c r="G49" s="68">
        <v>300</v>
      </c>
      <c r="H49" s="68">
        <v>300</v>
      </c>
      <c r="I49" s="68">
        <v>500</v>
      </c>
    </row>
    <row r="50" spans="1:9" ht="37.5">
      <c r="A50" s="143" t="s">
        <v>673</v>
      </c>
      <c r="B50" s="74" t="s">
        <v>703</v>
      </c>
      <c r="C50" s="74"/>
      <c r="D50" s="74"/>
      <c r="E50" s="74"/>
      <c r="F50" s="74"/>
      <c r="G50" s="68">
        <f>G51</f>
        <v>0</v>
      </c>
      <c r="H50" s="68">
        <f>H51</f>
        <v>3092.8</v>
      </c>
      <c r="I50" s="68">
        <f>I51</f>
        <v>0</v>
      </c>
    </row>
    <row r="51" spans="1:9" ht="37.5">
      <c r="A51" s="70" t="s">
        <v>92</v>
      </c>
      <c r="B51" s="74" t="s">
        <v>703</v>
      </c>
      <c r="C51" s="74" t="s">
        <v>315</v>
      </c>
      <c r="D51" s="74" t="s">
        <v>135</v>
      </c>
      <c r="E51" s="74" t="s">
        <v>127</v>
      </c>
      <c r="F51" s="74" t="s">
        <v>176</v>
      </c>
      <c r="G51" s="68"/>
      <c r="H51" s="68">
        <v>3092.8</v>
      </c>
      <c r="I51" s="68"/>
    </row>
    <row r="52" spans="1:9" ht="56.25">
      <c r="A52" s="70" t="s">
        <v>463</v>
      </c>
      <c r="B52" s="74" t="s">
        <v>15</v>
      </c>
      <c r="C52" s="74"/>
      <c r="D52" s="74"/>
      <c r="E52" s="74"/>
      <c r="F52" s="74"/>
      <c r="G52" s="68">
        <f>G53</f>
        <v>210.3</v>
      </c>
      <c r="H52" s="68">
        <f>H53</f>
        <v>210.3</v>
      </c>
      <c r="I52" s="68">
        <f>I53</f>
        <v>209.8</v>
      </c>
    </row>
    <row r="53" spans="1:9" ht="96" customHeight="1">
      <c r="A53" s="70" t="s">
        <v>433</v>
      </c>
      <c r="B53" s="74" t="s">
        <v>434</v>
      </c>
      <c r="C53" s="74"/>
      <c r="D53" s="74"/>
      <c r="E53" s="74"/>
      <c r="F53" s="74"/>
      <c r="G53" s="68">
        <f>G54+G55</f>
        <v>210.3</v>
      </c>
      <c r="H53" s="68">
        <f>H54+H55</f>
        <v>210.3</v>
      </c>
      <c r="I53" s="68">
        <f>I54+I55</f>
        <v>209.8</v>
      </c>
    </row>
    <row r="54" spans="1:9" ht="37.5">
      <c r="A54" s="70" t="s">
        <v>172</v>
      </c>
      <c r="B54" s="74" t="s">
        <v>435</v>
      </c>
      <c r="C54" s="74" t="s">
        <v>315</v>
      </c>
      <c r="D54" s="74" t="s">
        <v>135</v>
      </c>
      <c r="E54" s="74" t="s">
        <v>127</v>
      </c>
      <c r="F54" s="74" t="s">
        <v>173</v>
      </c>
      <c r="G54" s="68">
        <v>160.3</v>
      </c>
      <c r="H54" s="68">
        <v>160.3</v>
      </c>
      <c r="I54" s="68">
        <v>160.3</v>
      </c>
    </row>
    <row r="55" spans="1:9" ht="37.5">
      <c r="A55" s="70" t="s">
        <v>92</v>
      </c>
      <c r="B55" s="74" t="s">
        <v>435</v>
      </c>
      <c r="C55" s="74" t="s">
        <v>315</v>
      </c>
      <c r="D55" s="74" t="s">
        <v>135</v>
      </c>
      <c r="E55" s="74" t="s">
        <v>127</v>
      </c>
      <c r="F55" s="74" t="s">
        <v>176</v>
      </c>
      <c r="G55" s="68">
        <v>50</v>
      </c>
      <c r="H55" s="68">
        <v>50</v>
      </c>
      <c r="I55" s="68">
        <v>49.5</v>
      </c>
    </row>
    <row r="56" spans="1:9" ht="44.25" customHeight="1">
      <c r="A56" s="70" t="s">
        <v>376</v>
      </c>
      <c r="B56" s="74" t="s">
        <v>387</v>
      </c>
      <c r="C56" s="74"/>
      <c r="D56" s="74"/>
      <c r="E56" s="74"/>
      <c r="F56" s="74"/>
      <c r="G56" s="68">
        <f aca="true" t="shared" si="0" ref="G56:I57">G57</f>
        <v>551.5</v>
      </c>
      <c r="H56" s="68">
        <f t="shared" si="0"/>
        <v>551.5</v>
      </c>
      <c r="I56" s="68">
        <f t="shared" si="0"/>
        <v>551.5</v>
      </c>
    </row>
    <row r="57" spans="1:9" ht="117" customHeight="1">
      <c r="A57" s="120" t="s">
        <v>416</v>
      </c>
      <c r="B57" s="74" t="s">
        <v>378</v>
      </c>
      <c r="C57" s="74"/>
      <c r="D57" s="74"/>
      <c r="E57" s="74"/>
      <c r="F57" s="74"/>
      <c r="G57" s="68">
        <f t="shared" si="0"/>
        <v>551.5</v>
      </c>
      <c r="H57" s="68">
        <f t="shared" si="0"/>
        <v>551.5</v>
      </c>
      <c r="I57" s="68">
        <f t="shared" si="0"/>
        <v>551.5</v>
      </c>
    </row>
    <row r="58" spans="1:9" ht="37.5">
      <c r="A58" s="70" t="s">
        <v>92</v>
      </c>
      <c r="B58" s="74" t="s">
        <v>378</v>
      </c>
      <c r="C58" s="74" t="s">
        <v>315</v>
      </c>
      <c r="D58" s="74" t="s">
        <v>124</v>
      </c>
      <c r="E58" s="74" t="s">
        <v>128</v>
      </c>
      <c r="F58" s="74" t="s">
        <v>176</v>
      </c>
      <c r="G58" s="68">
        <v>551.5</v>
      </c>
      <c r="H58" s="68">
        <v>551.5</v>
      </c>
      <c r="I58" s="68">
        <v>551.5</v>
      </c>
    </row>
    <row r="59" spans="1:9" ht="57.75" customHeight="1">
      <c r="A59" s="69" t="s">
        <v>464</v>
      </c>
      <c r="B59" s="75" t="s">
        <v>290</v>
      </c>
      <c r="C59" s="75"/>
      <c r="D59" s="75"/>
      <c r="E59" s="75"/>
      <c r="F59" s="75"/>
      <c r="G59" s="71">
        <f>G60+G77+G84+G87+G72</f>
        <v>20876.7</v>
      </c>
      <c r="H59" s="71">
        <f>H60+H77+H84+H87+H72</f>
        <v>8104.500000000001</v>
      </c>
      <c r="I59" s="71">
        <f>I60+I77+I84+I87+I72</f>
        <v>8188.400000000001</v>
      </c>
    </row>
    <row r="60" spans="1:9" ht="39.75" customHeight="1">
      <c r="A60" s="70" t="s">
        <v>0</v>
      </c>
      <c r="B60" s="74" t="s">
        <v>1</v>
      </c>
      <c r="C60" s="74"/>
      <c r="D60" s="74"/>
      <c r="E60" s="74"/>
      <c r="F60" s="74"/>
      <c r="G60" s="68">
        <f>G61+G63+G66+G68+G70</f>
        <v>7209.3</v>
      </c>
      <c r="H60" s="68">
        <f>H61+H63+H66+H68+H70</f>
        <v>7213.6</v>
      </c>
      <c r="I60" s="68">
        <f>I61+I63+I66+I68+I70</f>
        <v>7297.5</v>
      </c>
    </row>
    <row r="61" spans="1:9" ht="37.5">
      <c r="A61" s="70" t="s">
        <v>354</v>
      </c>
      <c r="B61" s="74" t="s">
        <v>3</v>
      </c>
      <c r="C61" s="74"/>
      <c r="D61" s="74"/>
      <c r="E61" s="74"/>
      <c r="F61" s="74"/>
      <c r="G61" s="68">
        <f>G62</f>
        <v>5145.2</v>
      </c>
      <c r="H61" s="68">
        <f>H62</f>
        <v>5482.8</v>
      </c>
      <c r="I61" s="68">
        <f>I62</f>
        <v>5566.7</v>
      </c>
    </row>
    <row r="62" spans="1:9" ht="18.75">
      <c r="A62" s="70" t="s">
        <v>188</v>
      </c>
      <c r="B62" s="74" t="s">
        <v>3</v>
      </c>
      <c r="C62" s="74" t="s">
        <v>315</v>
      </c>
      <c r="D62" s="74" t="s">
        <v>141</v>
      </c>
      <c r="E62" s="74" t="s">
        <v>123</v>
      </c>
      <c r="F62" s="74" t="s">
        <v>187</v>
      </c>
      <c r="G62" s="68">
        <v>5145.2</v>
      </c>
      <c r="H62" s="68">
        <v>5482.8</v>
      </c>
      <c r="I62" s="68">
        <v>5566.7</v>
      </c>
    </row>
    <row r="63" spans="1:9" ht="18.75">
      <c r="A63" s="70" t="s">
        <v>465</v>
      </c>
      <c r="B63" s="74" t="s">
        <v>2</v>
      </c>
      <c r="C63" s="74"/>
      <c r="D63" s="74"/>
      <c r="E63" s="74"/>
      <c r="F63" s="74"/>
      <c r="G63" s="68">
        <f>G64+G65</f>
        <v>170</v>
      </c>
      <c r="H63" s="68">
        <f>H64+H65</f>
        <v>170</v>
      </c>
      <c r="I63" s="68">
        <f>I64+I65</f>
        <v>170</v>
      </c>
    </row>
    <row r="64" spans="1:9" ht="18.75">
      <c r="A64" s="70" t="s">
        <v>188</v>
      </c>
      <c r="B64" s="74" t="s">
        <v>2</v>
      </c>
      <c r="C64" s="74" t="s">
        <v>334</v>
      </c>
      <c r="D64" s="74" t="s">
        <v>141</v>
      </c>
      <c r="E64" s="74" t="s">
        <v>123</v>
      </c>
      <c r="F64" s="74" t="s">
        <v>187</v>
      </c>
      <c r="G64" s="68">
        <v>110</v>
      </c>
      <c r="H64" s="68">
        <v>110</v>
      </c>
      <c r="I64" s="68">
        <v>110</v>
      </c>
    </row>
    <row r="65" spans="1:9" ht="18.75">
      <c r="A65" s="70" t="s">
        <v>188</v>
      </c>
      <c r="B65" s="74" t="s">
        <v>2</v>
      </c>
      <c r="C65" s="74" t="s">
        <v>315</v>
      </c>
      <c r="D65" s="74" t="s">
        <v>141</v>
      </c>
      <c r="E65" s="74" t="s">
        <v>123</v>
      </c>
      <c r="F65" s="74" t="s">
        <v>187</v>
      </c>
      <c r="G65" s="68">
        <v>60</v>
      </c>
      <c r="H65" s="68">
        <v>60</v>
      </c>
      <c r="I65" s="68">
        <v>60</v>
      </c>
    </row>
    <row r="66" spans="1:9" ht="93.75" customHeight="1">
      <c r="A66" s="70" t="s">
        <v>622</v>
      </c>
      <c r="B66" s="74" t="s">
        <v>82</v>
      </c>
      <c r="C66" s="74"/>
      <c r="D66" s="74"/>
      <c r="E66" s="74"/>
      <c r="F66" s="74"/>
      <c r="G66" s="68">
        <f>G67</f>
        <v>140</v>
      </c>
      <c r="H66" s="68">
        <f>H67</f>
        <v>140</v>
      </c>
      <c r="I66" s="68">
        <f>I67</f>
        <v>140</v>
      </c>
    </row>
    <row r="67" spans="1:9" ht="18.75">
      <c r="A67" s="70" t="s">
        <v>188</v>
      </c>
      <c r="B67" s="74" t="s">
        <v>82</v>
      </c>
      <c r="C67" s="74" t="s">
        <v>315</v>
      </c>
      <c r="D67" s="74" t="s">
        <v>141</v>
      </c>
      <c r="E67" s="74" t="s">
        <v>123</v>
      </c>
      <c r="F67" s="74" t="s">
        <v>187</v>
      </c>
      <c r="G67" s="68">
        <v>140</v>
      </c>
      <c r="H67" s="68">
        <v>140</v>
      </c>
      <c r="I67" s="68">
        <v>140</v>
      </c>
    </row>
    <row r="68" spans="1:9" ht="56.25">
      <c r="A68" s="70" t="s">
        <v>446</v>
      </c>
      <c r="B68" s="74" t="s">
        <v>456</v>
      </c>
      <c r="C68" s="74"/>
      <c r="D68" s="74"/>
      <c r="E68" s="74"/>
      <c r="F68" s="74"/>
      <c r="G68" s="68">
        <f>G69</f>
        <v>1420.8</v>
      </c>
      <c r="H68" s="68">
        <f>H69</f>
        <v>1420.8</v>
      </c>
      <c r="I68" s="68">
        <f>I69</f>
        <v>1420.8</v>
      </c>
    </row>
    <row r="69" spans="1:9" ht="18.75">
      <c r="A69" s="70" t="s">
        <v>188</v>
      </c>
      <c r="B69" s="74" t="s">
        <v>456</v>
      </c>
      <c r="C69" s="74" t="s">
        <v>315</v>
      </c>
      <c r="D69" s="74" t="s">
        <v>141</v>
      </c>
      <c r="E69" s="74" t="s">
        <v>123</v>
      </c>
      <c r="F69" s="74" t="s">
        <v>187</v>
      </c>
      <c r="G69" s="68">
        <v>1420.8</v>
      </c>
      <c r="H69" s="68">
        <v>1420.8</v>
      </c>
      <c r="I69" s="68">
        <v>1420.8</v>
      </c>
    </row>
    <row r="70" spans="1:9" ht="56.25">
      <c r="A70" s="70" t="s">
        <v>608</v>
      </c>
      <c r="B70" s="74" t="s">
        <v>607</v>
      </c>
      <c r="C70" s="74"/>
      <c r="D70" s="74"/>
      <c r="E70" s="74"/>
      <c r="F70" s="74"/>
      <c r="G70" s="68">
        <f>G71</f>
        <v>333.3</v>
      </c>
      <c r="H70" s="68">
        <f>H71</f>
        <v>0</v>
      </c>
      <c r="I70" s="68">
        <f>I71</f>
        <v>0</v>
      </c>
    </row>
    <row r="71" spans="1:9" ht="18.75">
      <c r="A71" s="70" t="s">
        <v>188</v>
      </c>
      <c r="B71" s="74" t="s">
        <v>607</v>
      </c>
      <c r="C71" s="74" t="s">
        <v>315</v>
      </c>
      <c r="D71" s="74" t="s">
        <v>141</v>
      </c>
      <c r="E71" s="74" t="s">
        <v>123</v>
      </c>
      <c r="F71" s="74" t="s">
        <v>187</v>
      </c>
      <c r="G71" s="68">
        <v>333.3</v>
      </c>
      <c r="H71" s="68">
        <v>0</v>
      </c>
      <c r="I71" s="68">
        <v>0</v>
      </c>
    </row>
    <row r="72" spans="1:9" ht="37.5">
      <c r="A72" s="70" t="s">
        <v>466</v>
      </c>
      <c r="B72" s="74" t="s">
        <v>5</v>
      </c>
      <c r="C72" s="74"/>
      <c r="D72" s="74"/>
      <c r="E72" s="74"/>
      <c r="F72" s="74"/>
      <c r="G72" s="68">
        <f>G73+G75</f>
        <v>50</v>
      </c>
      <c r="H72" s="68">
        <f>H73+H75</f>
        <v>50</v>
      </c>
      <c r="I72" s="68">
        <f>I73+I75</f>
        <v>50</v>
      </c>
    </row>
    <row r="73" spans="1:9" ht="18.75">
      <c r="A73" s="70" t="s">
        <v>465</v>
      </c>
      <c r="B73" s="74" t="s">
        <v>6</v>
      </c>
      <c r="C73" s="74"/>
      <c r="D73" s="74"/>
      <c r="E73" s="74"/>
      <c r="F73" s="74"/>
      <c r="G73" s="68">
        <f>G74</f>
        <v>30</v>
      </c>
      <c r="H73" s="68">
        <f>H74</f>
        <v>30</v>
      </c>
      <c r="I73" s="68">
        <f>I74</f>
        <v>30</v>
      </c>
    </row>
    <row r="74" spans="1:9" ht="18.75">
      <c r="A74" s="70" t="s">
        <v>188</v>
      </c>
      <c r="B74" s="74" t="s">
        <v>6</v>
      </c>
      <c r="C74" s="74" t="s">
        <v>315</v>
      </c>
      <c r="D74" s="74" t="s">
        <v>141</v>
      </c>
      <c r="E74" s="74" t="s">
        <v>123</v>
      </c>
      <c r="F74" s="74" t="s">
        <v>187</v>
      </c>
      <c r="G74" s="68">
        <v>30</v>
      </c>
      <c r="H74" s="68">
        <v>30</v>
      </c>
      <c r="I74" s="68">
        <v>30</v>
      </c>
    </row>
    <row r="75" spans="1:9" ht="99" customHeight="1">
      <c r="A75" s="70" t="s">
        <v>622</v>
      </c>
      <c r="B75" s="74" t="s">
        <v>81</v>
      </c>
      <c r="C75" s="74"/>
      <c r="D75" s="74"/>
      <c r="E75" s="74"/>
      <c r="F75" s="74"/>
      <c r="G75" s="68">
        <f>G76</f>
        <v>20</v>
      </c>
      <c r="H75" s="68">
        <f>H76</f>
        <v>20</v>
      </c>
      <c r="I75" s="68">
        <f>I76</f>
        <v>20</v>
      </c>
    </row>
    <row r="76" spans="1:9" ht="18.75">
      <c r="A76" s="70" t="s">
        <v>188</v>
      </c>
      <c r="B76" s="74" t="s">
        <v>81</v>
      </c>
      <c r="C76" s="74" t="s">
        <v>315</v>
      </c>
      <c r="D76" s="74" t="s">
        <v>141</v>
      </c>
      <c r="E76" s="74" t="s">
        <v>123</v>
      </c>
      <c r="F76" s="74" t="s">
        <v>187</v>
      </c>
      <c r="G76" s="68">
        <v>20</v>
      </c>
      <c r="H76" s="68">
        <v>20</v>
      </c>
      <c r="I76" s="68">
        <v>20</v>
      </c>
    </row>
    <row r="77" spans="1:9" ht="18.75">
      <c r="A77" s="70" t="s">
        <v>4</v>
      </c>
      <c r="B77" s="74" t="s">
        <v>7</v>
      </c>
      <c r="C77" s="74"/>
      <c r="D77" s="74"/>
      <c r="E77" s="74"/>
      <c r="F77" s="74"/>
      <c r="G77" s="68">
        <f>G78+G81</f>
        <v>478.8</v>
      </c>
      <c r="H77" s="68">
        <f>H78+H81</f>
        <v>478.8</v>
      </c>
      <c r="I77" s="68">
        <f>I78+I81</f>
        <v>478.8</v>
      </c>
    </row>
    <row r="78" spans="1:9" ht="18.75">
      <c r="A78" s="70" t="s">
        <v>465</v>
      </c>
      <c r="B78" s="74" t="s">
        <v>8</v>
      </c>
      <c r="C78" s="74"/>
      <c r="D78" s="74"/>
      <c r="E78" s="74"/>
      <c r="F78" s="74"/>
      <c r="G78" s="68">
        <f>G79+G80</f>
        <v>271.3</v>
      </c>
      <c r="H78" s="68">
        <f>H79+H80</f>
        <v>271.3</v>
      </c>
      <c r="I78" s="68">
        <f>I79+I80</f>
        <v>271.3</v>
      </c>
    </row>
    <row r="79" spans="1:10" ht="18.75">
      <c r="A79" s="70" t="s">
        <v>188</v>
      </c>
      <c r="B79" s="74" t="s">
        <v>8</v>
      </c>
      <c r="C79" s="74" t="s">
        <v>334</v>
      </c>
      <c r="D79" s="74" t="s">
        <v>141</v>
      </c>
      <c r="E79" s="74" t="s">
        <v>123</v>
      </c>
      <c r="F79" s="74" t="s">
        <v>187</v>
      </c>
      <c r="G79" s="68">
        <v>140</v>
      </c>
      <c r="H79" s="68">
        <v>140</v>
      </c>
      <c r="I79" s="68">
        <v>140</v>
      </c>
      <c r="J79" s="25"/>
    </row>
    <row r="80" spans="1:9" ht="18.75">
      <c r="A80" s="70" t="s">
        <v>188</v>
      </c>
      <c r="B80" s="74" t="s">
        <v>8</v>
      </c>
      <c r="C80" s="74" t="s">
        <v>315</v>
      </c>
      <c r="D80" s="74" t="s">
        <v>141</v>
      </c>
      <c r="E80" s="74" t="s">
        <v>123</v>
      </c>
      <c r="F80" s="74" t="s">
        <v>187</v>
      </c>
      <c r="G80" s="68">
        <v>131.3</v>
      </c>
      <c r="H80" s="68">
        <v>131.3</v>
      </c>
      <c r="I80" s="68">
        <v>131.3</v>
      </c>
    </row>
    <row r="81" spans="1:9" ht="99" customHeight="1">
      <c r="A81" s="70" t="s">
        <v>622</v>
      </c>
      <c r="B81" s="74" t="s">
        <v>467</v>
      </c>
      <c r="C81" s="74"/>
      <c r="D81" s="74"/>
      <c r="E81" s="74"/>
      <c r="F81" s="74"/>
      <c r="G81" s="68">
        <f>G83+G82</f>
        <v>207.5</v>
      </c>
      <c r="H81" s="68">
        <f>H83+H82</f>
        <v>207.5</v>
      </c>
      <c r="I81" s="68">
        <f>I83+I82</f>
        <v>207.5</v>
      </c>
    </row>
    <row r="82" spans="1:9" ht="18.75">
      <c r="A82" s="70" t="s">
        <v>188</v>
      </c>
      <c r="B82" s="74" t="s">
        <v>467</v>
      </c>
      <c r="C82" s="74" t="s">
        <v>334</v>
      </c>
      <c r="D82" s="74" t="s">
        <v>141</v>
      </c>
      <c r="E82" s="74" t="s">
        <v>123</v>
      </c>
      <c r="F82" s="74" t="s">
        <v>187</v>
      </c>
      <c r="G82" s="68">
        <v>110</v>
      </c>
      <c r="H82" s="68">
        <v>110</v>
      </c>
      <c r="I82" s="68">
        <v>110</v>
      </c>
    </row>
    <row r="83" spans="1:9" ht="18.75">
      <c r="A83" s="70" t="s">
        <v>188</v>
      </c>
      <c r="B83" s="74" t="s">
        <v>467</v>
      </c>
      <c r="C83" s="74" t="s">
        <v>315</v>
      </c>
      <c r="D83" s="74" t="s">
        <v>141</v>
      </c>
      <c r="E83" s="74" t="s">
        <v>123</v>
      </c>
      <c r="F83" s="74" t="s">
        <v>187</v>
      </c>
      <c r="G83" s="68">
        <v>97.5</v>
      </c>
      <c r="H83" s="68">
        <v>97.5</v>
      </c>
      <c r="I83" s="68">
        <v>97.5</v>
      </c>
    </row>
    <row r="84" spans="1:9" ht="37.5">
      <c r="A84" s="70" t="s">
        <v>469</v>
      </c>
      <c r="B84" s="74" t="s">
        <v>80</v>
      </c>
      <c r="C84" s="74"/>
      <c r="D84" s="74"/>
      <c r="E84" s="74"/>
      <c r="F84" s="74"/>
      <c r="G84" s="68">
        <f aca="true" t="shared" si="1" ref="G84:I85">G85</f>
        <v>152.1</v>
      </c>
      <c r="H84" s="68">
        <f t="shared" si="1"/>
        <v>152.1</v>
      </c>
      <c r="I84" s="68">
        <f t="shared" si="1"/>
        <v>152.1</v>
      </c>
    </row>
    <row r="85" spans="1:9" ht="18.75">
      <c r="A85" s="70" t="s">
        <v>465</v>
      </c>
      <c r="B85" s="74" t="s">
        <v>468</v>
      </c>
      <c r="C85" s="74"/>
      <c r="D85" s="74"/>
      <c r="E85" s="74"/>
      <c r="F85" s="74"/>
      <c r="G85" s="68">
        <f t="shared" si="1"/>
        <v>152.1</v>
      </c>
      <c r="H85" s="68">
        <f t="shared" si="1"/>
        <v>152.1</v>
      </c>
      <c r="I85" s="68">
        <f t="shared" si="1"/>
        <v>152.1</v>
      </c>
    </row>
    <row r="86" spans="1:9" ht="37.5">
      <c r="A86" s="70" t="s">
        <v>92</v>
      </c>
      <c r="B86" s="74" t="s">
        <v>468</v>
      </c>
      <c r="C86" s="74" t="s">
        <v>315</v>
      </c>
      <c r="D86" s="74" t="s">
        <v>141</v>
      </c>
      <c r="E86" s="74" t="s">
        <v>123</v>
      </c>
      <c r="F86" s="74" t="s">
        <v>176</v>
      </c>
      <c r="G86" s="68">
        <v>152.1</v>
      </c>
      <c r="H86" s="68">
        <v>152.1</v>
      </c>
      <c r="I86" s="68">
        <v>152.1</v>
      </c>
    </row>
    <row r="87" spans="1:9" ht="37.5">
      <c r="A87" s="70" t="s">
        <v>79</v>
      </c>
      <c r="B87" s="74" t="s">
        <v>470</v>
      </c>
      <c r="C87" s="74"/>
      <c r="D87" s="74"/>
      <c r="E87" s="74"/>
      <c r="F87" s="74"/>
      <c r="G87" s="68">
        <f>G90+G93+G88+G95</f>
        <v>12986.5</v>
      </c>
      <c r="H87" s="68">
        <f>H90+H93+H88+H95</f>
        <v>210</v>
      </c>
      <c r="I87" s="68">
        <f>I90+I93+I88+I95</f>
        <v>210</v>
      </c>
    </row>
    <row r="88" spans="1:9" ht="18.75">
      <c r="A88" s="70" t="s">
        <v>465</v>
      </c>
      <c r="B88" s="74" t="s">
        <v>656</v>
      </c>
      <c r="C88" s="74"/>
      <c r="D88" s="74"/>
      <c r="E88" s="74"/>
      <c r="F88" s="74"/>
      <c r="G88" s="68">
        <f>G89</f>
        <v>40</v>
      </c>
      <c r="H88" s="68">
        <f>H89</f>
        <v>40</v>
      </c>
      <c r="I88" s="68">
        <f>I89</f>
        <v>40</v>
      </c>
    </row>
    <row r="89" spans="1:9" ht="18.75">
      <c r="A89" s="70" t="s">
        <v>188</v>
      </c>
      <c r="B89" s="74" t="s">
        <v>656</v>
      </c>
      <c r="C89" s="74" t="s">
        <v>315</v>
      </c>
      <c r="D89" s="74" t="s">
        <v>141</v>
      </c>
      <c r="E89" s="74" t="s">
        <v>123</v>
      </c>
      <c r="F89" s="74" t="s">
        <v>187</v>
      </c>
      <c r="G89" s="68">
        <v>40</v>
      </c>
      <c r="H89" s="68">
        <v>40</v>
      </c>
      <c r="I89" s="68">
        <v>40</v>
      </c>
    </row>
    <row r="90" spans="1:9" ht="98.25" customHeight="1">
      <c r="A90" s="70" t="s">
        <v>622</v>
      </c>
      <c r="B90" s="74" t="s">
        <v>471</v>
      </c>
      <c r="C90" s="74"/>
      <c r="D90" s="74"/>
      <c r="E90" s="74"/>
      <c r="F90" s="74"/>
      <c r="G90" s="68">
        <f>G91+G92</f>
        <v>170</v>
      </c>
      <c r="H90" s="68">
        <f>H91+H92</f>
        <v>170</v>
      </c>
      <c r="I90" s="68">
        <f>I91+I92</f>
        <v>170</v>
      </c>
    </row>
    <row r="91" spans="1:9" ht="18.75">
      <c r="A91" s="70" t="s">
        <v>188</v>
      </c>
      <c r="B91" s="74" t="s">
        <v>471</v>
      </c>
      <c r="C91" s="74" t="s">
        <v>334</v>
      </c>
      <c r="D91" s="74" t="s">
        <v>141</v>
      </c>
      <c r="E91" s="74" t="s">
        <v>123</v>
      </c>
      <c r="F91" s="74" t="s">
        <v>187</v>
      </c>
      <c r="G91" s="68">
        <v>50</v>
      </c>
      <c r="H91" s="68">
        <v>50</v>
      </c>
      <c r="I91" s="68">
        <v>50</v>
      </c>
    </row>
    <row r="92" spans="1:9" ht="18.75">
      <c r="A92" s="70" t="s">
        <v>188</v>
      </c>
      <c r="B92" s="74" t="s">
        <v>471</v>
      </c>
      <c r="C92" s="74" t="s">
        <v>315</v>
      </c>
      <c r="D92" s="74" t="s">
        <v>141</v>
      </c>
      <c r="E92" s="74" t="s">
        <v>123</v>
      </c>
      <c r="F92" s="74" t="s">
        <v>187</v>
      </c>
      <c r="G92" s="68">
        <v>120</v>
      </c>
      <c r="H92" s="68">
        <v>120</v>
      </c>
      <c r="I92" s="68">
        <v>120</v>
      </c>
    </row>
    <row r="93" spans="1:9" ht="75">
      <c r="A93" s="82" t="s">
        <v>704</v>
      </c>
      <c r="B93" s="74" t="s">
        <v>654</v>
      </c>
      <c r="C93" s="74"/>
      <c r="D93" s="74"/>
      <c r="E93" s="74"/>
      <c r="F93" s="74"/>
      <c r="G93" s="68">
        <f>G94</f>
        <v>300</v>
      </c>
      <c r="H93" s="68">
        <f>H94</f>
        <v>0</v>
      </c>
      <c r="I93" s="68">
        <f>I94</f>
        <v>0</v>
      </c>
    </row>
    <row r="94" spans="1:9" ht="30" customHeight="1">
      <c r="A94" s="70" t="s">
        <v>188</v>
      </c>
      <c r="B94" s="74" t="s">
        <v>654</v>
      </c>
      <c r="C94" s="74" t="s">
        <v>315</v>
      </c>
      <c r="D94" s="74" t="s">
        <v>141</v>
      </c>
      <c r="E94" s="74" t="s">
        <v>123</v>
      </c>
      <c r="F94" s="74" t="s">
        <v>187</v>
      </c>
      <c r="G94" s="68">
        <v>300</v>
      </c>
      <c r="H94" s="68"/>
      <c r="I94" s="68"/>
    </row>
    <row r="95" spans="1:9" ht="78.75" customHeight="1">
      <c r="A95" s="143" t="s">
        <v>686</v>
      </c>
      <c r="B95" s="103" t="s">
        <v>687</v>
      </c>
      <c r="C95" s="74"/>
      <c r="D95" s="74"/>
      <c r="E95" s="74"/>
      <c r="F95" s="74"/>
      <c r="G95" s="68">
        <f>G96</f>
        <v>12476.5</v>
      </c>
      <c r="H95" s="68">
        <f>H96</f>
        <v>0</v>
      </c>
      <c r="I95" s="68">
        <f>I96</f>
        <v>0</v>
      </c>
    </row>
    <row r="96" spans="1:9" ht="27" customHeight="1">
      <c r="A96" s="70" t="s">
        <v>188</v>
      </c>
      <c r="B96" s="103" t="s">
        <v>687</v>
      </c>
      <c r="C96" s="74" t="s">
        <v>315</v>
      </c>
      <c r="D96" s="74" t="s">
        <v>141</v>
      </c>
      <c r="E96" s="74" t="s">
        <v>123</v>
      </c>
      <c r="F96" s="74" t="s">
        <v>187</v>
      </c>
      <c r="G96" s="68">
        <v>12476.5</v>
      </c>
      <c r="H96" s="68"/>
      <c r="I96" s="68"/>
    </row>
    <row r="97" spans="1:9" ht="53.25" customHeight="1">
      <c r="A97" s="69" t="s">
        <v>513</v>
      </c>
      <c r="B97" s="75" t="s">
        <v>9</v>
      </c>
      <c r="C97" s="75"/>
      <c r="D97" s="75"/>
      <c r="E97" s="75"/>
      <c r="F97" s="75"/>
      <c r="G97" s="71">
        <f>G98+G122+G127</f>
        <v>34242.799999999996</v>
      </c>
      <c r="H97" s="71">
        <f>H98+H122+H127</f>
        <v>33901.6</v>
      </c>
      <c r="I97" s="71">
        <f>I98+I122+I127</f>
        <v>33858.5</v>
      </c>
    </row>
    <row r="98" spans="1:9" ht="37.5">
      <c r="A98" s="70" t="s">
        <v>40</v>
      </c>
      <c r="B98" s="74" t="s">
        <v>41</v>
      </c>
      <c r="C98" s="74"/>
      <c r="D98" s="74"/>
      <c r="E98" s="74"/>
      <c r="F98" s="74"/>
      <c r="G98" s="68">
        <f>G99+G105+G118+G114</f>
        <v>27294.899999999998</v>
      </c>
      <c r="H98" s="68">
        <f>H99+H105+H118</f>
        <v>26732.8</v>
      </c>
      <c r="I98" s="68">
        <f>I99+I105+I118</f>
        <v>26643.6</v>
      </c>
    </row>
    <row r="99" spans="1:9" ht="56.25">
      <c r="A99" s="70" t="s">
        <v>24</v>
      </c>
      <c r="B99" s="74" t="s">
        <v>43</v>
      </c>
      <c r="C99" s="74"/>
      <c r="D99" s="74"/>
      <c r="E99" s="74"/>
      <c r="F99" s="74"/>
      <c r="G99" s="68">
        <f>G100</f>
        <v>686.4</v>
      </c>
      <c r="H99" s="68">
        <f>H100</f>
        <v>686.4</v>
      </c>
      <c r="I99" s="68">
        <f>I100</f>
        <v>686.4</v>
      </c>
    </row>
    <row r="100" spans="1:9" ht="99" customHeight="1">
      <c r="A100" s="70" t="s">
        <v>722</v>
      </c>
      <c r="B100" s="74" t="s">
        <v>42</v>
      </c>
      <c r="C100" s="74"/>
      <c r="D100" s="74"/>
      <c r="E100" s="74"/>
      <c r="F100" s="74"/>
      <c r="G100" s="68">
        <f>G101+G102+G103+G104</f>
        <v>686.4</v>
      </c>
      <c r="H100" s="68">
        <f>H101+H102+H103+H104</f>
        <v>686.4</v>
      </c>
      <c r="I100" s="68">
        <f>I101+I102+I103+I104</f>
        <v>686.4</v>
      </c>
    </row>
    <row r="101" spans="1:9" ht="37.5">
      <c r="A101" s="70" t="s">
        <v>92</v>
      </c>
      <c r="B101" s="74" t="s">
        <v>42</v>
      </c>
      <c r="C101" s="74" t="s">
        <v>333</v>
      </c>
      <c r="D101" s="83">
        <v>10</v>
      </c>
      <c r="E101" s="74" t="s">
        <v>122</v>
      </c>
      <c r="F101" s="74" t="s">
        <v>176</v>
      </c>
      <c r="G101" s="68">
        <f>8.5</f>
        <v>8.5</v>
      </c>
      <c r="H101" s="68">
        <f>8.5</f>
        <v>8.5</v>
      </c>
      <c r="I101" s="68">
        <f>8.5</f>
        <v>8.5</v>
      </c>
    </row>
    <row r="102" spans="1:9" ht="37.5">
      <c r="A102" s="70" t="s">
        <v>218</v>
      </c>
      <c r="B102" s="74" t="s">
        <v>42</v>
      </c>
      <c r="C102" s="74" t="s">
        <v>333</v>
      </c>
      <c r="D102" s="83">
        <v>10</v>
      </c>
      <c r="E102" s="74" t="s">
        <v>122</v>
      </c>
      <c r="F102" s="74" t="s">
        <v>217</v>
      </c>
      <c r="G102" s="68">
        <v>277.9</v>
      </c>
      <c r="H102" s="68">
        <v>277.9</v>
      </c>
      <c r="I102" s="68">
        <v>277.9</v>
      </c>
    </row>
    <row r="103" spans="1:9" ht="37.5">
      <c r="A103" s="70" t="s">
        <v>92</v>
      </c>
      <c r="B103" s="74" t="s">
        <v>42</v>
      </c>
      <c r="C103" s="74" t="s">
        <v>315</v>
      </c>
      <c r="D103" s="83">
        <v>10</v>
      </c>
      <c r="E103" s="74" t="s">
        <v>122</v>
      </c>
      <c r="F103" s="74" t="s">
        <v>176</v>
      </c>
      <c r="G103" s="68">
        <v>10</v>
      </c>
      <c r="H103" s="68">
        <v>10</v>
      </c>
      <c r="I103" s="68">
        <v>10</v>
      </c>
    </row>
    <row r="104" spans="1:9" ht="37.5">
      <c r="A104" s="70" t="s">
        <v>218</v>
      </c>
      <c r="B104" s="74" t="s">
        <v>42</v>
      </c>
      <c r="C104" s="74" t="s">
        <v>315</v>
      </c>
      <c r="D104" s="83">
        <v>10</v>
      </c>
      <c r="E104" s="74" t="s">
        <v>122</v>
      </c>
      <c r="F104" s="74" t="s">
        <v>217</v>
      </c>
      <c r="G104" s="68">
        <v>390</v>
      </c>
      <c r="H104" s="68">
        <v>390</v>
      </c>
      <c r="I104" s="68">
        <v>390</v>
      </c>
    </row>
    <row r="105" spans="1:9" ht="37.5" customHeight="1">
      <c r="A105" s="70" t="s">
        <v>93</v>
      </c>
      <c r="B105" s="74" t="s">
        <v>514</v>
      </c>
      <c r="C105" s="74"/>
      <c r="D105" s="83"/>
      <c r="E105" s="74"/>
      <c r="F105" s="74"/>
      <c r="G105" s="68">
        <f>G106+G110+G112</f>
        <v>3660.2</v>
      </c>
      <c r="H105" s="68">
        <f>H106+H110+H112</f>
        <v>3598.1000000000004</v>
      </c>
      <c r="I105" s="68">
        <f>I106+I110+I112</f>
        <v>3508.9</v>
      </c>
    </row>
    <row r="106" spans="1:9" ht="60.75" customHeight="1">
      <c r="A106" s="70" t="s">
        <v>295</v>
      </c>
      <c r="B106" s="74" t="s">
        <v>515</v>
      </c>
      <c r="C106" s="74"/>
      <c r="D106" s="74"/>
      <c r="E106" s="74"/>
      <c r="F106" s="74"/>
      <c r="G106" s="68">
        <f>G107+G108+G109</f>
        <v>1941.7</v>
      </c>
      <c r="H106" s="68">
        <f>H107+H108+H109</f>
        <v>1941.7</v>
      </c>
      <c r="I106" s="68">
        <f>I107+I108+I109</f>
        <v>1941.7</v>
      </c>
    </row>
    <row r="107" spans="1:9" ht="37.5">
      <c r="A107" s="70" t="s">
        <v>92</v>
      </c>
      <c r="B107" s="74" t="s">
        <v>515</v>
      </c>
      <c r="C107" s="74" t="s">
        <v>315</v>
      </c>
      <c r="D107" s="74" t="s">
        <v>125</v>
      </c>
      <c r="E107" s="74" t="s">
        <v>119</v>
      </c>
      <c r="F107" s="74" t="s">
        <v>176</v>
      </c>
      <c r="G107" s="68">
        <v>15</v>
      </c>
      <c r="H107" s="68">
        <v>15</v>
      </c>
      <c r="I107" s="68">
        <v>15</v>
      </c>
    </row>
    <row r="108" spans="1:9" ht="18.75">
      <c r="A108" s="70" t="s">
        <v>90</v>
      </c>
      <c r="B108" s="74" t="s">
        <v>515</v>
      </c>
      <c r="C108" s="74" t="s">
        <v>315</v>
      </c>
      <c r="D108" s="74" t="s">
        <v>125</v>
      </c>
      <c r="E108" s="74" t="s">
        <v>119</v>
      </c>
      <c r="F108" s="74" t="s">
        <v>205</v>
      </c>
      <c r="G108" s="68">
        <v>1926.7</v>
      </c>
      <c r="H108" s="68">
        <v>1926.7</v>
      </c>
      <c r="I108" s="68">
        <v>1926.7</v>
      </c>
    </row>
    <row r="109" spans="1:9" ht="18.75">
      <c r="A109" s="70" t="s">
        <v>636</v>
      </c>
      <c r="B109" s="74" t="s">
        <v>515</v>
      </c>
      <c r="C109" s="74" t="s">
        <v>315</v>
      </c>
      <c r="D109" s="74" t="s">
        <v>125</v>
      </c>
      <c r="E109" s="74" t="s">
        <v>135</v>
      </c>
      <c r="F109" s="74" t="s">
        <v>635</v>
      </c>
      <c r="G109" s="68">
        <v>0</v>
      </c>
      <c r="H109" s="68">
        <v>0</v>
      </c>
      <c r="I109" s="68">
        <v>0</v>
      </c>
    </row>
    <row r="110" spans="1:9" ht="41.25" customHeight="1">
      <c r="A110" s="70" t="s">
        <v>296</v>
      </c>
      <c r="B110" s="74" t="s">
        <v>516</v>
      </c>
      <c r="C110" s="74"/>
      <c r="D110" s="83"/>
      <c r="E110" s="74"/>
      <c r="F110" s="74"/>
      <c r="G110" s="68">
        <f>G111</f>
        <v>120.2</v>
      </c>
      <c r="H110" s="68">
        <f>H111</f>
        <v>120.2</v>
      </c>
      <c r="I110" s="68">
        <f>I111</f>
        <v>120.2</v>
      </c>
    </row>
    <row r="111" spans="1:9" ht="45" customHeight="1">
      <c r="A111" s="70" t="s">
        <v>655</v>
      </c>
      <c r="B111" s="74" t="s">
        <v>517</v>
      </c>
      <c r="C111" s="74" t="s">
        <v>315</v>
      </c>
      <c r="D111" s="83">
        <v>10</v>
      </c>
      <c r="E111" s="74" t="s">
        <v>122</v>
      </c>
      <c r="F111" s="74" t="s">
        <v>634</v>
      </c>
      <c r="G111" s="68">
        <v>120.2</v>
      </c>
      <c r="H111" s="68">
        <v>120.2</v>
      </c>
      <c r="I111" s="68">
        <v>120.2</v>
      </c>
    </row>
    <row r="112" spans="1:9" ht="39" customHeight="1">
      <c r="A112" s="70" t="s">
        <v>405</v>
      </c>
      <c r="B112" s="106" t="s">
        <v>518</v>
      </c>
      <c r="C112" s="74"/>
      <c r="D112" s="83"/>
      <c r="E112" s="74"/>
      <c r="F112" s="74"/>
      <c r="G112" s="68">
        <f>G113</f>
        <v>1598.3</v>
      </c>
      <c r="H112" s="68">
        <f>H113</f>
        <v>1536.2</v>
      </c>
      <c r="I112" s="68">
        <f>I113</f>
        <v>1447</v>
      </c>
    </row>
    <row r="113" spans="1:9" ht="37.5">
      <c r="A113" s="70" t="s">
        <v>218</v>
      </c>
      <c r="B113" s="106" t="s">
        <v>518</v>
      </c>
      <c r="C113" s="74" t="s">
        <v>315</v>
      </c>
      <c r="D113" s="83">
        <v>10</v>
      </c>
      <c r="E113" s="74" t="s">
        <v>122</v>
      </c>
      <c r="F113" s="74" t="s">
        <v>217</v>
      </c>
      <c r="G113" s="68">
        <v>1598.3</v>
      </c>
      <c r="H113" s="68">
        <v>1536.2</v>
      </c>
      <c r="I113" s="68">
        <v>1447</v>
      </c>
    </row>
    <row r="114" spans="1:9" ht="37.5">
      <c r="A114" s="70" t="s">
        <v>691</v>
      </c>
      <c r="B114" s="74" t="s">
        <v>44</v>
      </c>
      <c r="C114" s="74"/>
      <c r="D114" s="83"/>
      <c r="E114" s="74"/>
      <c r="F114" s="74"/>
      <c r="G114" s="68">
        <f>G115</f>
        <v>500</v>
      </c>
      <c r="H114" s="68">
        <f>H115</f>
        <v>0</v>
      </c>
      <c r="I114" s="68">
        <f>I115</f>
        <v>0</v>
      </c>
    </row>
    <row r="115" spans="1:9" ht="75">
      <c r="A115" s="70" t="s">
        <v>689</v>
      </c>
      <c r="B115" s="74" t="s">
        <v>690</v>
      </c>
      <c r="C115" s="74"/>
      <c r="D115" s="83"/>
      <c r="E115" s="74"/>
      <c r="F115" s="74"/>
      <c r="G115" s="68">
        <f>G116+G117</f>
        <v>500</v>
      </c>
      <c r="H115" s="68">
        <f>H116+H117</f>
        <v>0</v>
      </c>
      <c r="I115" s="68">
        <f>I116+I117</f>
        <v>0</v>
      </c>
    </row>
    <row r="116" spans="1:9" ht="37.5">
      <c r="A116" s="70" t="s">
        <v>92</v>
      </c>
      <c r="B116" s="74" t="s">
        <v>690</v>
      </c>
      <c r="C116" s="87">
        <v>546</v>
      </c>
      <c r="D116" s="106" t="s">
        <v>120</v>
      </c>
      <c r="E116" s="106" t="s">
        <v>119</v>
      </c>
      <c r="F116" s="87">
        <v>240</v>
      </c>
      <c r="G116" s="68">
        <v>250</v>
      </c>
      <c r="H116" s="68"/>
      <c r="I116" s="68"/>
    </row>
    <row r="117" spans="1:9" ht="18.75">
      <c r="A117" s="70" t="s">
        <v>188</v>
      </c>
      <c r="B117" s="74" t="s">
        <v>690</v>
      </c>
      <c r="C117" s="74" t="s">
        <v>334</v>
      </c>
      <c r="D117" s="74" t="s">
        <v>120</v>
      </c>
      <c r="E117" s="74" t="s">
        <v>119</v>
      </c>
      <c r="F117" s="74" t="s">
        <v>187</v>
      </c>
      <c r="G117" s="68">
        <v>250</v>
      </c>
      <c r="H117" s="68"/>
      <c r="I117" s="68"/>
    </row>
    <row r="118" spans="1:9" ht="93.75">
      <c r="A118" s="70" t="s">
        <v>426</v>
      </c>
      <c r="B118" s="106" t="s">
        <v>425</v>
      </c>
      <c r="C118" s="74"/>
      <c r="D118" s="83"/>
      <c r="E118" s="74"/>
      <c r="F118" s="74"/>
      <c r="G118" s="68">
        <f>G119</f>
        <v>22448.3</v>
      </c>
      <c r="H118" s="68">
        <f>H119</f>
        <v>22448.3</v>
      </c>
      <c r="I118" s="68">
        <f>I119</f>
        <v>22448.3</v>
      </c>
    </row>
    <row r="119" spans="1:9" ht="132.75" customHeight="1">
      <c r="A119" s="120" t="s">
        <v>427</v>
      </c>
      <c r="B119" s="74" t="s">
        <v>423</v>
      </c>
      <c r="C119" s="74"/>
      <c r="D119" s="83"/>
      <c r="E119" s="74"/>
      <c r="F119" s="74"/>
      <c r="G119" s="68">
        <f>G120+G121</f>
        <v>22448.3</v>
      </c>
      <c r="H119" s="68">
        <f>H120+H121</f>
        <v>22448.3</v>
      </c>
      <c r="I119" s="68">
        <f>I120+I121</f>
        <v>22448.3</v>
      </c>
    </row>
    <row r="120" spans="1:9" ht="37.5">
      <c r="A120" s="70" t="s">
        <v>92</v>
      </c>
      <c r="B120" s="74" t="s">
        <v>423</v>
      </c>
      <c r="C120" s="74" t="s">
        <v>315</v>
      </c>
      <c r="D120" s="74" t="s">
        <v>119</v>
      </c>
      <c r="E120" s="74" t="s">
        <v>120</v>
      </c>
      <c r="F120" s="74" t="s">
        <v>176</v>
      </c>
      <c r="G120" s="68">
        <v>331.7</v>
      </c>
      <c r="H120" s="68">
        <v>331.7</v>
      </c>
      <c r="I120" s="68">
        <v>331.7</v>
      </c>
    </row>
    <row r="121" spans="1:9" ht="18.75">
      <c r="A121" s="70" t="s">
        <v>90</v>
      </c>
      <c r="B121" s="74" t="s">
        <v>423</v>
      </c>
      <c r="C121" s="74" t="s">
        <v>315</v>
      </c>
      <c r="D121" s="83">
        <v>10</v>
      </c>
      <c r="E121" s="74" t="s">
        <v>122</v>
      </c>
      <c r="F121" s="74" t="s">
        <v>205</v>
      </c>
      <c r="G121" s="68">
        <v>22116.6</v>
      </c>
      <c r="H121" s="68">
        <v>22116.6</v>
      </c>
      <c r="I121" s="68">
        <v>22116.6</v>
      </c>
    </row>
    <row r="122" spans="1:9" ht="41.25" customHeight="1">
      <c r="A122" s="70" t="s">
        <v>46</v>
      </c>
      <c r="B122" s="74" t="s">
        <v>45</v>
      </c>
      <c r="C122" s="74"/>
      <c r="D122" s="74"/>
      <c r="E122" s="74"/>
      <c r="F122" s="74"/>
      <c r="G122" s="68">
        <f aca="true" t="shared" si="2" ref="G122:I123">G123</f>
        <v>1435</v>
      </c>
      <c r="H122" s="68">
        <f t="shared" si="2"/>
        <v>1435</v>
      </c>
      <c r="I122" s="68">
        <f t="shared" si="2"/>
        <v>1435</v>
      </c>
    </row>
    <row r="123" spans="1:9" ht="76.5" customHeight="1">
      <c r="A123" s="70" t="s">
        <v>316</v>
      </c>
      <c r="B123" s="74" t="s">
        <v>520</v>
      </c>
      <c r="C123" s="74"/>
      <c r="D123" s="74"/>
      <c r="E123" s="74"/>
      <c r="F123" s="74"/>
      <c r="G123" s="68">
        <f t="shared" si="2"/>
        <v>1435</v>
      </c>
      <c r="H123" s="68">
        <f t="shared" si="2"/>
        <v>1435</v>
      </c>
      <c r="I123" s="68">
        <f t="shared" si="2"/>
        <v>1435</v>
      </c>
    </row>
    <row r="124" spans="1:9" ht="176.25" customHeight="1">
      <c r="A124" s="70" t="s">
        <v>428</v>
      </c>
      <c r="B124" s="74" t="s">
        <v>521</v>
      </c>
      <c r="C124" s="74"/>
      <c r="D124" s="74"/>
      <c r="E124" s="74"/>
      <c r="F124" s="74"/>
      <c r="G124" s="68">
        <f>G125+G126</f>
        <v>1435</v>
      </c>
      <c r="H124" s="68">
        <f>H125+H126</f>
        <v>1435</v>
      </c>
      <c r="I124" s="68">
        <f>I125+I126</f>
        <v>1435</v>
      </c>
    </row>
    <row r="125" spans="1:9" ht="37.5">
      <c r="A125" s="70" t="s">
        <v>172</v>
      </c>
      <c r="B125" s="74" t="s">
        <v>521</v>
      </c>
      <c r="C125" s="74" t="s">
        <v>315</v>
      </c>
      <c r="D125" s="74" t="s">
        <v>119</v>
      </c>
      <c r="E125" s="74" t="s">
        <v>120</v>
      </c>
      <c r="F125" s="74" t="s">
        <v>173</v>
      </c>
      <c r="G125" s="68">
        <v>1075</v>
      </c>
      <c r="H125" s="68">
        <v>1075</v>
      </c>
      <c r="I125" s="68">
        <v>1075</v>
      </c>
    </row>
    <row r="126" spans="1:9" ht="37.5">
      <c r="A126" s="70" t="s">
        <v>92</v>
      </c>
      <c r="B126" s="74" t="s">
        <v>521</v>
      </c>
      <c r="C126" s="74" t="s">
        <v>315</v>
      </c>
      <c r="D126" s="74" t="s">
        <v>119</v>
      </c>
      <c r="E126" s="74" t="s">
        <v>120</v>
      </c>
      <c r="F126" s="74" t="s">
        <v>176</v>
      </c>
      <c r="G126" s="68">
        <v>360</v>
      </c>
      <c r="H126" s="68">
        <v>360</v>
      </c>
      <c r="I126" s="68">
        <v>360</v>
      </c>
    </row>
    <row r="127" spans="1:9" ht="59.25" customHeight="1">
      <c r="A127" s="70" t="s">
        <v>519</v>
      </c>
      <c r="B127" s="74" t="s">
        <v>10</v>
      </c>
      <c r="C127" s="74"/>
      <c r="D127" s="74"/>
      <c r="E127" s="74"/>
      <c r="F127" s="74"/>
      <c r="G127" s="68">
        <f>G128+G138+G141</f>
        <v>5512.9</v>
      </c>
      <c r="H127" s="68">
        <f>H128+H138+H141</f>
        <v>5733.799999999999</v>
      </c>
      <c r="I127" s="68">
        <f>I128+I138+I141</f>
        <v>5779.9</v>
      </c>
    </row>
    <row r="128" spans="1:9" ht="37.5">
      <c r="A128" s="70" t="s">
        <v>355</v>
      </c>
      <c r="B128" s="74" t="s">
        <v>11</v>
      </c>
      <c r="C128" s="74"/>
      <c r="D128" s="74"/>
      <c r="E128" s="74"/>
      <c r="F128" s="74"/>
      <c r="G128" s="68">
        <f>G129+G131+G136+G134</f>
        <v>5157.9</v>
      </c>
      <c r="H128" s="68">
        <f>H129+H131+H136+H134</f>
        <v>5378.799999999999</v>
      </c>
      <c r="I128" s="68">
        <f>I129+I131+I136+I134</f>
        <v>5424.9</v>
      </c>
    </row>
    <row r="129" spans="1:9" ht="37.5">
      <c r="A129" s="70" t="s">
        <v>354</v>
      </c>
      <c r="B129" s="74" t="s">
        <v>89</v>
      </c>
      <c r="C129" s="74"/>
      <c r="D129" s="74"/>
      <c r="E129" s="74"/>
      <c r="F129" s="74"/>
      <c r="G129" s="68">
        <f>G130</f>
        <v>1641.6</v>
      </c>
      <c r="H129" s="68">
        <f>H130</f>
        <v>1862.5</v>
      </c>
      <c r="I129" s="68">
        <f>I130</f>
        <v>1908.6</v>
      </c>
    </row>
    <row r="130" spans="1:9" ht="18.75">
      <c r="A130" s="70" t="s">
        <v>188</v>
      </c>
      <c r="B130" s="74" t="s">
        <v>89</v>
      </c>
      <c r="C130" s="74" t="s">
        <v>315</v>
      </c>
      <c r="D130" s="74" t="s">
        <v>128</v>
      </c>
      <c r="E130" s="74" t="s">
        <v>128</v>
      </c>
      <c r="F130" s="74" t="s">
        <v>187</v>
      </c>
      <c r="G130" s="68">
        <v>1641.6</v>
      </c>
      <c r="H130" s="68">
        <v>1862.5</v>
      </c>
      <c r="I130" s="68">
        <v>1908.6</v>
      </c>
    </row>
    <row r="131" spans="1:9" ht="37.5">
      <c r="A131" s="70" t="s">
        <v>39</v>
      </c>
      <c r="B131" s="74" t="s">
        <v>38</v>
      </c>
      <c r="C131" s="74"/>
      <c r="D131" s="74"/>
      <c r="E131" s="74"/>
      <c r="F131" s="74"/>
      <c r="G131" s="68">
        <f>G132+G133</f>
        <v>705</v>
      </c>
      <c r="H131" s="68">
        <f>H132+H133</f>
        <v>705</v>
      </c>
      <c r="I131" s="68">
        <f>I132+I133</f>
        <v>705</v>
      </c>
    </row>
    <row r="132" spans="1:9" ht="18.75">
      <c r="A132" s="70" t="s">
        <v>188</v>
      </c>
      <c r="B132" s="74" t="s">
        <v>38</v>
      </c>
      <c r="C132" s="74" t="s">
        <v>334</v>
      </c>
      <c r="D132" s="74" t="s">
        <v>128</v>
      </c>
      <c r="E132" s="74" t="s">
        <v>128</v>
      </c>
      <c r="F132" s="74" t="s">
        <v>187</v>
      </c>
      <c r="G132" s="68">
        <v>625</v>
      </c>
      <c r="H132" s="68">
        <v>625</v>
      </c>
      <c r="I132" s="68">
        <v>625</v>
      </c>
    </row>
    <row r="133" spans="1:9" ht="18.75">
      <c r="A133" s="70" t="s">
        <v>188</v>
      </c>
      <c r="B133" s="74" t="s">
        <v>38</v>
      </c>
      <c r="C133" s="74" t="s">
        <v>315</v>
      </c>
      <c r="D133" s="74" t="s">
        <v>128</v>
      </c>
      <c r="E133" s="74" t="s">
        <v>128</v>
      </c>
      <c r="F133" s="74" t="s">
        <v>187</v>
      </c>
      <c r="G133" s="68">
        <v>80</v>
      </c>
      <c r="H133" s="68">
        <v>80</v>
      </c>
      <c r="I133" s="68">
        <v>80</v>
      </c>
    </row>
    <row r="134" spans="1:9" ht="56.25">
      <c r="A134" s="70" t="s">
        <v>446</v>
      </c>
      <c r="B134" s="74" t="s">
        <v>448</v>
      </c>
      <c r="C134" s="74"/>
      <c r="D134" s="74"/>
      <c r="E134" s="74"/>
      <c r="F134" s="74"/>
      <c r="G134" s="68">
        <f>G135</f>
        <v>1264.9</v>
      </c>
      <c r="H134" s="68">
        <f>H135</f>
        <v>1264.9</v>
      </c>
      <c r="I134" s="68">
        <f>I135</f>
        <v>1264.9</v>
      </c>
    </row>
    <row r="135" spans="1:9" ht="18.75">
      <c r="A135" s="70" t="s">
        <v>188</v>
      </c>
      <c r="B135" s="74" t="s">
        <v>448</v>
      </c>
      <c r="C135" s="74" t="s">
        <v>315</v>
      </c>
      <c r="D135" s="74" t="s">
        <v>128</v>
      </c>
      <c r="E135" s="74" t="s">
        <v>128</v>
      </c>
      <c r="F135" s="74" t="s">
        <v>187</v>
      </c>
      <c r="G135" s="68">
        <v>1264.9</v>
      </c>
      <c r="H135" s="68">
        <v>1264.9</v>
      </c>
      <c r="I135" s="68">
        <v>1264.9</v>
      </c>
    </row>
    <row r="136" spans="1:9" ht="117.75" customHeight="1">
      <c r="A136" s="70" t="s">
        <v>496</v>
      </c>
      <c r="B136" s="74" t="s">
        <v>68</v>
      </c>
      <c r="C136" s="74"/>
      <c r="D136" s="74"/>
      <c r="E136" s="74"/>
      <c r="F136" s="74"/>
      <c r="G136" s="68">
        <f>G137</f>
        <v>1546.4</v>
      </c>
      <c r="H136" s="68">
        <f>H137</f>
        <v>1546.4</v>
      </c>
      <c r="I136" s="68">
        <f>I137</f>
        <v>1546.4</v>
      </c>
    </row>
    <row r="137" spans="1:9" ht="18.75">
      <c r="A137" s="70" t="s">
        <v>188</v>
      </c>
      <c r="B137" s="74" t="s">
        <v>68</v>
      </c>
      <c r="C137" s="74" t="s">
        <v>317</v>
      </c>
      <c r="D137" s="74" t="s">
        <v>128</v>
      </c>
      <c r="E137" s="74" t="s">
        <v>128</v>
      </c>
      <c r="F137" s="74" t="s">
        <v>187</v>
      </c>
      <c r="G137" s="68">
        <v>1546.4</v>
      </c>
      <c r="H137" s="68">
        <v>1546.4</v>
      </c>
      <c r="I137" s="68">
        <v>1546.4</v>
      </c>
    </row>
    <row r="138" spans="1:9" ht="56.25">
      <c r="A138" s="70" t="s">
        <v>20</v>
      </c>
      <c r="B138" s="74" t="s">
        <v>522</v>
      </c>
      <c r="C138" s="74"/>
      <c r="D138" s="74"/>
      <c r="E138" s="74"/>
      <c r="F138" s="74"/>
      <c r="G138" s="68">
        <f aca="true" t="shared" si="3" ref="G138:I139">G139</f>
        <v>325</v>
      </c>
      <c r="H138" s="68">
        <f t="shared" si="3"/>
        <v>325</v>
      </c>
      <c r="I138" s="68">
        <f t="shared" si="3"/>
        <v>325</v>
      </c>
    </row>
    <row r="139" spans="1:9" ht="37.5">
      <c r="A139" s="70" t="s">
        <v>39</v>
      </c>
      <c r="B139" s="74" t="s">
        <v>523</v>
      </c>
      <c r="C139" s="74"/>
      <c r="D139" s="74"/>
      <c r="E139" s="74"/>
      <c r="F139" s="74"/>
      <c r="G139" s="68">
        <f t="shared" si="3"/>
        <v>325</v>
      </c>
      <c r="H139" s="68">
        <f t="shared" si="3"/>
        <v>325</v>
      </c>
      <c r="I139" s="68">
        <f t="shared" si="3"/>
        <v>325</v>
      </c>
    </row>
    <row r="140" spans="1:9" ht="18.75">
      <c r="A140" s="70" t="s">
        <v>188</v>
      </c>
      <c r="B140" s="74" t="s">
        <v>523</v>
      </c>
      <c r="C140" s="74" t="s">
        <v>334</v>
      </c>
      <c r="D140" s="74" t="s">
        <v>128</v>
      </c>
      <c r="E140" s="74" t="s">
        <v>128</v>
      </c>
      <c r="F140" s="74" t="s">
        <v>187</v>
      </c>
      <c r="G140" s="68">
        <v>325</v>
      </c>
      <c r="H140" s="68">
        <v>325</v>
      </c>
      <c r="I140" s="68">
        <v>325</v>
      </c>
    </row>
    <row r="141" spans="1:9" ht="72" customHeight="1">
      <c r="A141" s="70" t="s">
        <v>359</v>
      </c>
      <c r="B141" s="83" t="s">
        <v>36</v>
      </c>
      <c r="C141" s="83"/>
      <c r="D141" s="74"/>
      <c r="E141" s="74"/>
      <c r="F141" s="74"/>
      <c r="G141" s="68">
        <f>G142</f>
        <v>30</v>
      </c>
      <c r="H141" s="68">
        <f aca="true" t="shared" si="4" ref="G141:I142">H142</f>
        <v>30</v>
      </c>
      <c r="I141" s="68">
        <f t="shared" si="4"/>
        <v>30</v>
      </c>
    </row>
    <row r="142" spans="1:9" ht="37.5">
      <c r="A142" s="70" t="s">
        <v>39</v>
      </c>
      <c r="B142" s="83" t="s">
        <v>37</v>
      </c>
      <c r="C142" s="83"/>
      <c r="D142" s="74"/>
      <c r="E142" s="74"/>
      <c r="F142" s="74"/>
      <c r="G142" s="68">
        <f t="shared" si="4"/>
        <v>30</v>
      </c>
      <c r="H142" s="68">
        <f t="shared" si="4"/>
        <v>30</v>
      </c>
      <c r="I142" s="68">
        <f t="shared" si="4"/>
        <v>30</v>
      </c>
    </row>
    <row r="143" spans="1:9" ht="18.75">
      <c r="A143" s="70" t="s">
        <v>188</v>
      </c>
      <c r="B143" s="83" t="s">
        <v>37</v>
      </c>
      <c r="C143" s="83">
        <v>115</v>
      </c>
      <c r="D143" s="74" t="s">
        <v>321</v>
      </c>
      <c r="E143" s="74" t="s">
        <v>128</v>
      </c>
      <c r="F143" s="74" t="s">
        <v>187</v>
      </c>
      <c r="G143" s="68">
        <v>30</v>
      </c>
      <c r="H143" s="68">
        <v>30</v>
      </c>
      <c r="I143" s="68">
        <v>30</v>
      </c>
    </row>
    <row r="144" spans="1:9" ht="55.5" customHeight="1">
      <c r="A144" s="69" t="s">
        <v>604</v>
      </c>
      <c r="B144" s="75" t="s">
        <v>260</v>
      </c>
      <c r="C144" s="75"/>
      <c r="D144" s="75"/>
      <c r="E144" s="75"/>
      <c r="F144" s="75"/>
      <c r="G144" s="71">
        <f>G145+G167+G177+G197+G191+G205+G217</f>
        <v>100502.7</v>
      </c>
      <c r="H144" s="71">
        <f>H145+H167+H177+H197+H191+H205+H217</f>
        <v>57136.1</v>
      </c>
      <c r="I144" s="71">
        <f>I145+I167+I177+I197+I191+I205+I217</f>
        <v>57771.4</v>
      </c>
    </row>
    <row r="145" spans="1:9" ht="78.75" customHeight="1">
      <c r="A145" s="70" t="s">
        <v>401</v>
      </c>
      <c r="B145" s="74" t="s">
        <v>261</v>
      </c>
      <c r="C145" s="74"/>
      <c r="D145" s="74"/>
      <c r="E145" s="74"/>
      <c r="F145" s="74"/>
      <c r="G145" s="68">
        <f>G146+G153+G164</f>
        <v>13307.7</v>
      </c>
      <c r="H145" s="68">
        <f>H146+H153+H164</f>
        <v>7703.7</v>
      </c>
      <c r="I145" s="68">
        <f>I146+I153+I164</f>
        <v>7786.6</v>
      </c>
    </row>
    <row r="146" spans="1:9" ht="41.25" customHeight="1">
      <c r="A146" s="70" t="s">
        <v>360</v>
      </c>
      <c r="B146" s="74" t="s">
        <v>262</v>
      </c>
      <c r="C146" s="74"/>
      <c r="D146" s="74"/>
      <c r="E146" s="74"/>
      <c r="F146" s="74"/>
      <c r="G146" s="68">
        <f>G147+G151+G149</f>
        <v>2161</v>
      </c>
      <c r="H146" s="68">
        <f>H147+H151+H149</f>
        <v>2322.7</v>
      </c>
      <c r="I146" s="68">
        <f>I147+I151+I149</f>
        <v>2347</v>
      </c>
    </row>
    <row r="147" spans="1:9" ht="18.75">
      <c r="A147" s="70" t="s">
        <v>189</v>
      </c>
      <c r="B147" s="74" t="s">
        <v>263</v>
      </c>
      <c r="C147" s="74"/>
      <c r="D147" s="74"/>
      <c r="E147" s="74"/>
      <c r="F147" s="74"/>
      <c r="G147" s="68">
        <f>G148</f>
        <v>1221</v>
      </c>
      <c r="H147" s="68">
        <f>H148</f>
        <v>1382.7</v>
      </c>
      <c r="I147" s="68">
        <f>I148</f>
        <v>1407</v>
      </c>
    </row>
    <row r="148" spans="1:9" ht="18.75">
      <c r="A148" s="70" t="s">
        <v>188</v>
      </c>
      <c r="B148" s="74" t="s">
        <v>263</v>
      </c>
      <c r="C148" s="74" t="s">
        <v>333</v>
      </c>
      <c r="D148" s="74" t="s">
        <v>132</v>
      </c>
      <c r="E148" s="74" t="s">
        <v>119</v>
      </c>
      <c r="F148" s="74" t="s">
        <v>187</v>
      </c>
      <c r="G148" s="68">
        <v>1221</v>
      </c>
      <c r="H148" s="68">
        <v>1382.7</v>
      </c>
      <c r="I148" s="68">
        <v>1407</v>
      </c>
    </row>
    <row r="149" spans="1:9" ht="62.25" customHeight="1">
      <c r="A149" s="70" t="s">
        <v>625</v>
      </c>
      <c r="B149" s="74" t="s">
        <v>571</v>
      </c>
      <c r="C149" s="74"/>
      <c r="D149" s="74"/>
      <c r="E149" s="74"/>
      <c r="F149" s="74"/>
      <c r="G149" s="68">
        <f>G150</f>
        <v>100</v>
      </c>
      <c r="H149" s="68">
        <f>H150</f>
        <v>100</v>
      </c>
      <c r="I149" s="68">
        <f>I150</f>
        <v>100</v>
      </c>
    </row>
    <row r="150" spans="1:9" ht="18.75">
      <c r="A150" s="70" t="s">
        <v>188</v>
      </c>
      <c r="B150" s="74" t="s">
        <v>571</v>
      </c>
      <c r="C150" s="74" t="s">
        <v>333</v>
      </c>
      <c r="D150" s="74" t="s">
        <v>132</v>
      </c>
      <c r="E150" s="74" t="s">
        <v>119</v>
      </c>
      <c r="F150" s="74" t="s">
        <v>187</v>
      </c>
      <c r="G150" s="68">
        <v>100</v>
      </c>
      <c r="H150" s="68">
        <v>100</v>
      </c>
      <c r="I150" s="68">
        <v>100</v>
      </c>
    </row>
    <row r="151" spans="1:9" ht="56.25">
      <c r="A151" s="70" t="s">
        <v>446</v>
      </c>
      <c r="B151" s="74" t="s">
        <v>450</v>
      </c>
      <c r="C151" s="74"/>
      <c r="D151" s="74"/>
      <c r="E151" s="74"/>
      <c r="F151" s="74"/>
      <c r="G151" s="68">
        <f>G152</f>
        <v>840</v>
      </c>
      <c r="H151" s="68">
        <f>H152</f>
        <v>840</v>
      </c>
      <c r="I151" s="68">
        <f>I152</f>
        <v>840</v>
      </c>
    </row>
    <row r="152" spans="1:9" ht="18.75">
      <c r="A152" s="70" t="s">
        <v>188</v>
      </c>
      <c r="B152" s="74" t="s">
        <v>450</v>
      </c>
      <c r="C152" s="74" t="s">
        <v>333</v>
      </c>
      <c r="D152" s="74" t="s">
        <v>132</v>
      </c>
      <c r="E152" s="74" t="s">
        <v>119</v>
      </c>
      <c r="F152" s="74" t="s">
        <v>187</v>
      </c>
      <c r="G152" s="68">
        <v>840</v>
      </c>
      <c r="H152" s="68">
        <v>840</v>
      </c>
      <c r="I152" s="68">
        <v>840</v>
      </c>
    </row>
    <row r="153" spans="1:9" ht="43.5" customHeight="1">
      <c r="A153" s="70" t="s">
        <v>361</v>
      </c>
      <c r="B153" s="74" t="s">
        <v>58</v>
      </c>
      <c r="C153" s="74"/>
      <c r="D153" s="74"/>
      <c r="E153" s="74"/>
      <c r="F153" s="74"/>
      <c r="G153" s="68">
        <f>G154+G158+G162+G160+G156</f>
        <v>11146.7</v>
      </c>
      <c r="H153" s="68">
        <f>H154+H158+H162+H160+H156</f>
        <v>5381</v>
      </c>
      <c r="I153" s="68">
        <f>I154+I158+I162+I160+I156</f>
        <v>5439.6</v>
      </c>
    </row>
    <row r="154" spans="1:9" ht="18.75">
      <c r="A154" s="70" t="s">
        <v>189</v>
      </c>
      <c r="B154" s="74" t="s">
        <v>59</v>
      </c>
      <c r="C154" s="74"/>
      <c r="D154" s="74"/>
      <c r="E154" s="74"/>
      <c r="F154" s="74"/>
      <c r="G154" s="68">
        <f>G155</f>
        <v>3368.9</v>
      </c>
      <c r="H154" s="68">
        <f>H155</f>
        <v>3821</v>
      </c>
      <c r="I154" s="68">
        <f>I155</f>
        <v>3879.6</v>
      </c>
    </row>
    <row r="155" spans="1:9" ht="18.75">
      <c r="A155" s="70" t="s">
        <v>188</v>
      </c>
      <c r="B155" s="74" t="s">
        <v>59</v>
      </c>
      <c r="C155" s="74" t="s">
        <v>333</v>
      </c>
      <c r="D155" s="74" t="s">
        <v>132</v>
      </c>
      <c r="E155" s="74" t="s">
        <v>119</v>
      </c>
      <c r="F155" s="74" t="s">
        <v>187</v>
      </c>
      <c r="G155" s="68">
        <v>3368.9</v>
      </c>
      <c r="H155" s="68">
        <v>3821</v>
      </c>
      <c r="I155" s="68">
        <v>3879.6</v>
      </c>
    </row>
    <row r="156" spans="1:9" ht="75">
      <c r="A156" s="82" t="s">
        <v>704</v>
      </c>
      <c r="B156" s="74" t="s">
        <v>692</v>
      </c>
      <c r="C156" s="74"/>
      <c r="D156" s="74"/>
      <c r="E156" s="74"/>
      <c r="F156" s="74"/>
      <c r="G156" s="68">
        <f>G157</f>
        <v>100</v>
      </c>
      <c r="H156" s="68">
        <f>H157</f>
        <v>0</v>
      </c>
      <c r="I156" s="68">
        <f>I157</f>
        <v>0</v>
      </c>
    </row>
    <row r="157" spans="1:9" ht="18.75">
      <c r="A157" s="70" t="s">
        <v>188</v>
      </c>
      <c r="B157" s="74" t="s">
        <v>692</v>
      </c>
      <c r="C157" s="74" t="s">
        <v>333</v>
      </c>
      <c r="D157" s="74" t="s">
        <v>132</v>
      </c>
      <c r="E157" s="74" t="s">
        <v>119</v>
      </c>
      <c r="F157" s="74" t="s">
        <v>187</v>
      </c>
      <c r="G157" s="68">
        <v>100</v>
      </c>
      <c r="H157" s="68"/>
      <c r="I157" s="68"/>
    </row>
    <row r="158" spans="1:9" ht="56.25">
      <c r="A158" s="70" t="s">
        <v>446</v>
      </c>
      <c r="B158" s="74" t="s">
        <v>451</v>
      </c>
      <c r="C158" s="74"/>
      <c r="D158" s="74"/>
      <c r="E158" s="74"/>
      <c r="F158" s="74"/>
      <c r="G158" s="68">
        <f>G159</f>
        <v>1560</v>
      </c>
      <c r="H158" s="68">
        <f>H159</f>
        <v>1560</v>
      </c>
      <c r="I158" s="68">
        <f>I159</f>
        <v>1560</v>
      </c>
    </row>
    <row r="159" spans="1:9" ht="18.75">
      <c r="A159" s="70" t="s">
        <v>188</v>
      </c>
      <c r="B159" s="74" t="s">
        <v>451</v>
      </c>
      <c r="C159" s="74" t="s">
        <v>333</v>
      </c>
      <c r="D159" s="74" t="s">
        <v>132</v>
      </c>
      <c r="E159" s="74" t="s">
        <v>119</v>
      </c>
      <c r="F159" s="74" t="s">
        <v>187</v>
      </c>
      <c r="G159" s="68">
        <v>1560</v>
      </c>
      <c r="H159" s="68">
        <v>1560</v>
      </c>
      <c r="I159" s="68">
        <v>1560</v>
      </c>
    </row>
    <row r="160" spans="1:9" ht="18.75">
      <c r="A160" s="143" t="s">
        <v>678</v>
      </c>
      <c r="B160" s="74" t="s">
        <v>679</v>
      </c>
      <c r="C160" s="74"/>
      <c r="D160" s="74"/>
      <c r="E160" s="74"/>
      <c r="F160" s="74"/>
      <c r="G160" s="68">
        <f>G161</f>
        <v>6117.8</v>
      </c>
      <c r="H160" s="68">
        <f>H161</f>
        <v>0</v>
      </c>
      <c r="I160" s="68">
        <f>I161</f>
        <v>0</v>
      </c>
    </row>
    <row r="161" spans="1:9" ht="18.75">
      <c r="A161" s="70" t="s">
        <v>188</v>
      </c>
      <c r="B161" s="74" t="s">
        <v>679</v>
      </c>
      <c r="C161" s="74" t="s">
        <v>333</v>
      </c>
      <c r="D161" s="74" t="s">
        <v>132</v>
      </c>
      <c r="E161" s="74" t="s">
        <v>119</v>
      </c>
      <c r="F161" s="74" t="s">
        <v>187</v>
      </c>
      <c r="G161" s="68">
        <v>6117.8</v>
      </c>
      <c r="H161" s="68">
        <v>0</v>
      </c>
      <c r="I161" s="68">
        <v>0</v>
      </c>
    </row>
    <row r="162" spans="1:9" ht="56.25">
      <c r="A162" s="70" t="s">
        <v>614</v>
      </c>
      <c r="B162" s="74" t="s">
        <v>633</v>
      </c>
      <c r="C162" s="74"/>
      <c r="D162" s="74"/>
      <c r="E162" s="74"/>
      <c r="F162" s="74"/>
      <c r="G162" s="68">
        <f>G163</f>
        <v>0</v>
      </c>
      <c r="H162" s="68">
        <f>H163</f>
        <v>0</v>
      </c>
      <c r="I162" s="68">
        <f>I163</f>
        <v>0</v>
      </c>
    </row>
    <row r="163" spans="1:9" ht="18.75">
      <c r="A163" s="70" t="s">
        <v>188</v>
      </c>
      <c r="B163" s="74" t="s">
        <v>633</v>
      </c>
      <c r="C163" s="74" t="s">
        <v>333</v>
      </c>
      <c r="D163" s="74" t="s">
        <v>132</v>
      </c>
      <c r="E163" s="74" t="s">
        <v>119</v>
      </c>
      <c r="F163" s="74" t="s">
        <v>187</v>
      </c>
      <c r="G163" s="68">
        <v>0</v>
      </c>
      <c r="H163" s="68">
        <v>0</v>
      </c>
      <c r="I163" s="68">
        <v>0</v>
      </c>
    </row>
    <row r="164" spans="1:9" ht="37.5">
      <c r="A164" s="70" t="s">
        <v>645</v>
      </c>
      <c r="B164" s="74" t="s">
        <v>646</v>
      </c>
      <c r="C164" s="74"/>
      <c r="D164" s="74"/>
      <c r="E164" s="74"/>
      <c r="F164" s="74"/>
      <c r="G164" s="68">
        <f aca="true" t="shared" si="5" ref="G164:I165">G165</f>
        <v>0</v>
      </c>
      <c r="H164" s="68">
        <f t="shared" si="5"/>
        <v>0</v>
      </c>
      <c r="I164" s="68">
        <f t="shared" si="5"/>
        <v>0</v>
      </c>
    </row>
    <row r="165" spans="1:9" ht="46.5" customHeight="1">
      <c r="A165" s="70" t="s">
        <v>650</v>
      </c>
      <c r="B165" s="74" t="s">
        <v>647</v>
      </c>
      <c r="C165" s="74"/>
      <c r="D165" s="74"/>
      <c r="E165" s="74"/>
      <c r="F165" s="74"/>
      <c r="G165" s="68">
        <f t="shared" si="5"/>
        <v>0</v>
      </c>
      <c r="H165" s="68">
        <f t="shared" si="5"/>
        <v>0</v>
      </c>
      <c r="I165" s="68">
        <f t="shared" si="5"/>
        <v>0</v>
      </c>
    </row>
    <row r="166" spans="1:9" ht="18.75">
      <c r="A166" s="70" t="s">
        <v>188</v>
      </c>
      <c r="B166" s="74" t="s">
        <v>647</v>
      </c>
      <c r="C166" s="74" t="s">
        <v>333</v>
      </c>
      <c r="D166" s="74" t="s">
        <v>132</v>
      </c>
      <c r="E166" s="74" t="s">
        <v>119</v>
      </c>
      <c r="F166" s="74" t="s">
        <v>187</v>
      </c>
      <c r="G166" s="68">
        <v>0</v>
      </c>
      <c r="H166" s="68">
        <v>0</v>
      </c>
      <c r="I166" s="68">
        <v>0</v>
      </c>
    </row>
    <row r="167" spans="1:9" ht="46.5" customHeight="1">
      <c r="A167" s="70" t="s">
        <v>201</v>
      </c>
      <c r="B167" s="74" t="s">
        <v>264</v>
      </c>
      <c r="C167" s="74"/>
      <c r="D167" s="74"/>
      <c r="E167" s="74"/>
      <c r="F167" s="74"/>
      <c r="G167" s="68">
        <f>G168</f>
        <v>46052.2</v>
      </c>
      <c r="H167" s="68">
        <f>H168</f>
        <v>8616.9</v>
      </c>
      <c r="I167" s="68">
        <f>I168</f>
        <v>8710.8</v>
      </c>
    </row>
    <row r="168" spans="1:9" ht="26.25" customHeight="1">
      <c r="A168" s="70" t="s">
        <v>60</v>
      </c>
      <c r="B168" s="74" t="s">
        <v>265</v>
      </c>
      <c r="C168" s="74"/>
      <c r="D168" s="74"/>
      <c r="E168" s="74"/>
      <c r="F168" s="74"/>
      <c r="G168" s="68">
        <f>G169+G173+G175+G171</f>
        <v>46052.2</v>
      </c>
      <c r="H168" s="68">
        <f>H169+H173+H175+H171</f>
        <v>8616.9</v>
      </c>
      <c r="I168" s="68">
        <f>I169+I173+I175+I171</f>
        <v>8710.8</v>
      </c>
    </row>
    <row r="169" spans="1:9" ht="18.75">
      <c r="A169" s="70" t="s">
        <v>189</v>
      </c>
      <c r="B169" s="74" t="s">
        <v>266</v>
      </c>
      <c r="C169" s="74"/>
      <c r="D169" s="74"/>
      <c r="E169" s="74"/>
      <c r="F169" s="74"/>
      <c r="G169" s="68">
        <f>G170</f>
        <v>7402.5</v>
      </c>
      <c r="H169" s="68">
        <f>H170</f>
        <v>6216.9</v>
      </c>
      <c r="I169" s="68">
        <f>I170</f>
        <v>6310.8</v>
      </c>
    </row>
    <row r="170" spans="1:9" ht="18.75">
      <c r="A170" s="70" t="s">
        <v>188</v>
      </c>
      <c r="B170" s="74" t="s">
        <v>266</v>
      </c>
      <c r="C170" s="74" t="s">
        <v>333</v>
      </c>
      <c r="D170" s="74" t="s">
        <v>132</v>
      </c>
      <c r="E170" s="74" t="s">
        <v>119</v>
      </c>
      <c r="F170" s="74" t="s">
        <v>187</v>
      </c>
      <c r="G170" s="68">
        <v>7402.5</v>
      </c>
      <c r="H170" s="68">
        <v>6216.9</v>
      </c>
      <c r="I170" s="68">
        <v>6310.8</v>
      </c>
    </row>
    <row r="171" spans="1:9" ht="75">
      <c r="A171" s="82" t="s">
        <v>704</v>
      </c>
      <c r="B171" s="74" t="s">
        <v>693</v>
      </c>
      <c r="C171" s="74"/>
      <c r="D171" s="74"/>
      <c r="E171" s="74"/>
      <c r="F171" s="74"/>
      <c r="G171" s="68">
        <f>G172</f>
        <v>300</v>
      </c>
      <c r="H171" s="68">
        <f>H172</f>
        <v>0</v>
      </c>
      <c r="I171" s="68">
        <f>I172</f>
        <v>0</v>
      </c>
    </row>
    <row r="172" spans="1:9" ht="18.75">
      <c r="A172" s="70" t="s">
        <v>188</v>
      </c>
      <c r="B172" s="74" t="s">
        <v>693</v>
      </c>
      <c r="C172" s="74" t="s">
        <v>333</v>
      </c>
      <c r="D172" s="74" t="s">
        <v>132</v>
      </c>
      <c r="E172" s="74" t="s">
        <v>119</v>
      </c>
      <c r="F172" s="74" t="s">
        <v>187</v>
      </c>
      <c r="G172" s="68">
        <v>300</v>
      </c>
      <c r="H172" s="68"/>
      <c r="I172" s="68"/>
    </row>
    <row r="173" spans="1:9" ht="56.25">
      <c r="A173" s="70" t="s">
        <v>446</v>
      </c>
      <c r="B173" s="74" t="s">
        <v>452</v>
      </c>
      <c r="C173" s="74"/>
      <c r="D173" s="74"/>
      <c r="E173" s="74"/>
      <c r="F173" s="74"/>
      <c r="G173" s="68">
        <f>G174</f>
        <v>2400</v>
      </c>
      <c r="H173" s="68">
        <f>H174</f>
        <v>2400</v>
      </c>
      <c r="I173" s="68">
        <f>I174</f>
        <v>2400</v>
      </c>
    </row>
    <row r="174" spans="1:9" ht="18.75">
      <c r="A174" s="70" t="s">
        <v>188</v>
      </c>
      <c r="B174" s="74" t="s">
        <v>452</v>
      </c>
      <c r="C174" s="74" t="s">
        <v>333</v>
      </c>
      <c r="D174" s="74" t="s">
        <v>132</v>
      </c>
      <c r="E174" s="74" t="s">
        <v>119</v>
      </c>
      <c r="F174" s="74" t="s">
        <v>187</v>
      </c>
      <c r="G174" s="68">
        <v>2400</v>
      </c>
      <c r="H174" s="68">
        <v>2400</v>
      </c>
      <c r="I174" s="68">
        <v>2400</v>
      </c>
    </row>
    <row r="175" spans="1:9" ht="18.75">
      <c r="A175" s="143" t="s">
        <v>678</v>
      </c>
      <c r="B175" s="74" t="s">
        <v>680</v>
      </c>
      <c r="C175" s="74"/>
      <c r="D175" s="74"/>
      <c r="E175" s="74"/>
      <c r="F175" s="74"/>
      <c r="G175" s="68">
        <f>G176</f>
        <v>35949.7</v>
      </c>
      <c r="H175" s="68">
        <f>H176</f>
        <v>0</v>
      </c>
      <c r="I175" s="68">
        <f>I176</f>
        <v>0</v>
      </c>
    </row>
    <row r="176" spans="1:9" ht="18.75">
      <c r="A176" s="70" t="s">
        <v>188</v>
      </c>
      <c r="B176" s="74" t="s">
        <v>680</v>
      </c>
      <c r="C176" s="74" t="s">
        <v>333</v>
      </c>
      <c r="D176" s="74" t="s">
        <v>132</v>
      </c>
      <c r="E176" s="74" t="s">
        <v>119</v>
      </c>
      <c r="F176" s="74" t="s">
        <v>187</v>
      </c>
      <c r="G176" s="68">
        <v>35949.7</v>
      </c>
      <c r="H176" s="68">
        <v>0</v>
      </c>
      <c r="I176" s="68">
        <v>0</v>
      </c>
    </row>
    <row r="177" spans="1:9" ht="37.5">
      <c r="A177" s="70" t="s">
        <v>190</v>
      </c>
      <c r="B177" s="74" t="s">
        <v>267</v>
      </c>
      <c r="C177" s="74"/>
      <c r="D177" s="74"/>
      <c r="E177" s="74"/>
      <c r="F177" s="74"/>
      <c r="G177" s="68">
        <f>G178</f>
        <v>16844.3</v>
      </c>
      <c r="H177" s="68">
        <f>H178</f>
        <v>18027.2</v>
      </c>
      <c r="I177" s="68">
        <f>I178</f>
        <v>18200.7</v>
      </c>
    </row>
    <row r="178" spans="1:9" ht="35.25" customHeight="1">
      <c r="A178" s="70" t="s">
        <v>21</v>
      </c>
      <c r="B178" s="74" t="s">
        <v>268</v>
      </c>
      <c r="C178" s="74"/>
      <c r="D178" s="74"/>
      <c r="E178" s="74"/>
      <c r="F178" s="74"/>
      <c r="G178" s="68">
        <f>G179+G183+G185+G189+G187</f>
        <v>16844.3</v>
      </c>
      <c r="H178" s="68">
        <f>H179+H183+H185+H189+H187</f>
        <v>18027.2</v>
      </c>
      <c r="I178" s="68">
        <f>I179+I183+I185+I189+I187</f>
        <v>18200.7</v>
      </c>
    </row>
    <row r="179" spans="1:9" ht="18.75">
      <c r="A179" s="70" t="s">
        <v>134</v>
      </c>
      <c r="B179" s="74" t="s">
        <v>269</v>
      </c>
      <c r="C179" s="74"/>
      <c r="D179" s="74"/>
      <c r="E179" s="74"/>
      <c r="F179" s="74"/>
      <c r="G179" s="68">
        <f>G180+G181+G182</f>
        <v>9832.2</v>
      </c>
      <c r="H179" s="68">
        <f>H180+H181+H182</f>
        <v>11015.1</v>
      </c>
      <c r="I179" s="68">
        <f>I180+I181+I182</f>
        <v>11188.6</v>
      </c>
    </row>
    <row r="180" spans="1:9" ht="18.75">
      <c r="A180" s="70" t="s">
        <v>638</v>
      </c>
      <c r="B180" s="74" t="s">
        <v>269</v>
      </c>
      <c r="C180" s="74" t="s">
        <v>333</v>
      </c>
      <c r="D180" s="74" t="s">
        <v>132</v>
      </c>
      <c r="E180" s="74" t="s">
        <v>119</v>
      </c>
      <c r="F180" s="74" t="s">
        <v>151</v>
      </c>
      <c r="G180" s="68">
        <v>7692</v>
      </c>
      <c r="H180" s="68">
        <v>9028.9</v>
      </c>
      <c r="I180" s="68">
        <v>9202.4</v>
      </c>
    </row>
    <row r="181" spans="1:9" ht="37.5">
      <c r="A181" s="70" t="s">
        <v>92</v>
      </c>
      <c r="B181" s="74" t="s">
        <v>269</v>
      </c>
      <c r="C181" s="74" t="s">
        <v>333</v>
      </c>
      <c r="D181" s="74" t="s">
        <v>132</v>
      </c>
      <c r="E181" s="74" t="s">
        <v>119</v>
      </c>
      <c r="F181" s="74" t="s">
        <v>176</v>
      </c>
      <c r="G181" s="68">
        <v>2115.2</v>
      </c>
      <c r="H181" s="68">
        <v>1961.2</v>
      </c>
      <c r="I181" s="68">
        <v>1961.2</v>
      </c>
    </row>
    <row r="182" spans="1:9" ht="18.75">
      <c r="A182" s="70" t="s">
        <v>174</v>
      </c>
      <c r="B182" s="74" t="s">
        <v>269</v>
      </c>
      <c r="C182" s="74" t="s">
        <v>333</v>
      </c>
      <c r="D182" s="74" t="s">
        <v>132</v>
      </c>
      <c r="E182" s="74" t="s">
        <v>119</v>
      </c>
      <c r="F182" s="74" t="s">
        <v>175</v>
      </c>
      <c r="G182" s="68">
        <v>25</v>
      </c>
      <c r="H182" s="68">
        <v>25</v>
      </c>
      <c r="I182" s="68">
        <v>25</v>
      </c>
    </row>
    <row r="183" spans="1:9" ht="56.25">
      <c r="A183" s="70" t="s">
        <v>446</v>
      </c>
      <c r="B183" s="74" t="s">
        <v>453</v>
      </c>
      <c r="C183" s="74"/>
      <c r="D183" s="74"/>
      <c r="E183" s="74"/>
      <c r="F183" s="74"/>
      <c r="G183" s="68">
        <f>G184</f>
        <v>4896.4</v>
      </c>
      <c r="H183" s="68">
        <f>H184</f>
        <v>4896.4</v>
      </c>
      <c r="I183" s="68">
        <f>I184</f>
        <v>4896.4</v>
      </c>
    </row>
    <row r="184" spans="1:9" ht="18.75">
      <c r="A184" s="70" t="s">
        <v>638</v>
      </c>
      <c r="B184" s="74" t="s">
        <v>453</v>
      </c>
      <c r="C184" s="74" t="s">
        <v>333</v>
      </c>
      <c r="D184" s="74" t="s">
        <v>132</v>
      </c>
      <c r="E184" s="74" t="s">
        <v>119</v>
      </c>
      <c r="F184" s="74" t="s">
        <v>151</v>
      </c>
      <c r="G184" s="68">
        <v>4896.4</v>
      </c>
      <c r="H184" s="68">
        <v>4896.4</v>
      </c>
      <c r="I184" s="68">
        <v>4896.4</v>
      </c>
    </row>
    <row r="185" spans="1:9" ht="81" customHeight="1">
      <c r="A185" s="144" t="s">
        <v>683</v>
      </c>
      <c r="B185" s="74" t="s">
        <v>685</v>
      </c>
      <c r="C185" s="74"/>
      <c r="D185" s="74"/>
      <c r="E185" s="74"/>
      <c r="F185" s="74"/>
      <c r="G185" s="68">
        <f>G186</f>
        <v>340</v>
      </c>
      <c r="H185" s="68">
        <f>H186</f>
        <v>340</v>
      </c>
      <c r="I185" s="68">
        <f>I186</f>
        <v>340</v>
      </c>
    </row>
    <row r="186" spans="1:9" ht="37.5">
      <c r="A186" s="70" t="s">
        <v>92</v>
      </c>
      <c r="B186" s="74" t="s">
        <v>685</v>
      </c>
      <c r="C186" s="74" t="s">
        <v>333</v>
      </c>
      <c r="D186" s="74" t="s">
        <v>132</v>
      </c>
      <c r="E186" s="74" t="s">
        <v>119</v>
      </c>
      <c r="F186" s="74" t="s">
        <v>176</v>
      </c>
      <c r="G186" s="68">
        <v>340</v>
      </c>
      <c r="H186" s="68">
        <v>340</v>
      </c>
      <c r="I186" s="68">
        <v>340</v>
      </c>
    </row>
    <row r="187" spans="1:9" ht="56.25">
      <c r="A187" s="143" t="s">
        <v>684</v>
      </c>
      <c r="B187" s="74" t="s">
        <v>682</v>
      </c>
      <c r="C187" s="74"/>
      <c r="D187" s="74"/>
      <c r="E187" s="74"/>
      <c r="F187" s="74"/>
      <c r="G187" s="68">
        <f>G188</f>
        <v>360.8</v>
      </c>
      <c r="H187" s="68">
        <f>H188</f>
        <v>360.8</v>
      </c>
      <c r="I187" s="68">
        <f>I188</f>
        <v>360.8</v>
      </c>
    </row>
    <row r="188" spans="1:9" ht="37.5">
      <c r="A188" s="70" t="s">
        <v>92</v>
      </c>
      <c r="B188" s="74" t="s">
        <v>682</v>
      </c>
      <c r="C188" s="74" t="s">
        <v>333</v>
      </c>
      <c r="D188" s="74" t="s">
        <v>132</v>
      </c>
      <c r="E188" s="74" t="s">
        <v>119</v>
      </c>
      <c r="F188" s="74" t="s">
        <v>176</v>
      </c>
      <c r="G188" s="68">
        <v>360.8</v>
      </c>
      <c r="H188" s="68">
        <v>360.8</v>
      </c>
      <c r="I188" s="68">
        <v>360.8</v>
      </c>
    </row>
    <row r="189" spans="1:9" ht="37.5">
      <c r="A189" s="70" t="s">
        <v>495</v>
      </c>
      <c r="B189" s="74" t="s">
        <v>505</v>
      </c>
      <c r="C189" s="74"/>
      <c r="D189" s="74"/>
      <c r="E189" s="74"/>
      <c r="F189" s="74"/>
      <c r="G189" s="68">
        <f>G190</f>
        <v>1414.9</v>
      </c>
      <c r="H189" s="68">
        <f>H190</f>
        <v>1414.9</v>
      </c>
      <c r="I189" s="68">
        <f>I190</f>
        <v>1414.9</v>
      </c>
    </row>
    <row r="190" spans="1:9" ht="37.5">
      <c r="A190" s="70" t="s">
        <v>92</v>
      </c>
      <c r="B190" s="74" t="s">
        <v>506</v>
      </c>
      <c r="C190" s="74" t="s">
        <v>333</v>
      </c>
      <c r="D190" s="74" t="s">
        <v>132</v>
      </c>
      <c r="E190" s="74" t="s">
        <v>119</v>
      </c>
      <c r="F190" s="74" t="s">
        <v>176</v>
      </c>
      <c r="G190" s="68">
        <v>1414.9</v>
      </c>
      <c r="H190" s="68">
        <v>1414.9</v>
      </c>
      <c r="I190" s="68">
        <v>1414.9</v>
      </c>
    </row>
    <row r="191" spans="1:9" ht="37.5">
      <c r="A191" s="70" t="s">
        <v>94</v>
      </c>
      <c r="B191" s="74" t="s">
        <v>35</v>
      </c>
      <c r="C191" s="74"/>
      <c r="D191" s="74"/>
      <c r="E191" s="74"/>
      <c r="F191" s="74"/>
      <c r="G191" s="68">
        <f>G192</f>
        <v>11284.8</v>
      </c>
      <c r="H191" s="68">
        <f>H192</f>
        <v>12142.4</v>
      </c>
      <c r="I191" s="68">
        <f>I192</f>
        <v>12321.7</v>
      </c>
    </row>
    <row r="192" spans="1:9" ht="78" customHeight="1">
      <c r="A192" s="70" t="s">
        <v>346</v>
      </c>
      <c r="B192" s="74" t="s">
        <v>56</v>
      </c>
      <c r="C192" s="74"/>
      <c r="D192" s="74"/>
      <c r="E192" s="74"/>
      <c r="F192" s="74"/>
      <c r="G192" s="68">
        <f>G193+G195</f>
        <v>11284.8</v>
      </c>
      <c r="H192" s="68">
        <f>H193+H195</f>
        <v>12142.4</v>
      </c>
      <c r="I192" s="68">
        <f>I193+I195</f>
        <v>12321.7</v>
      </c>
    </row>
    <row r="193" spans="1:9" ht="18.75">
      <c r="A193" s="70" t="s">
        <v>98</v>
      </c>
      <c r="B193" s="74" t="s">
        <v>57</v>
      </c>
      <c r="C193" s="74"/>
      <c r="D193" s="74"/>
      <c r="E193" s="74"/>
      <c r="F193" s="74"/>
      <c r="G193" s="68">
        <f>G194</f>
        <v>8164.8</v>
      </c>
      <c r="H193" s="68">
        <f>H194</f>
        <v>9022.4</v>
      </c>
      <c r="I193" s="68">
        <f>I194</f>
        <v>9201.7</v>
      </c>
    </row>
    <row r="194" spans="1:9" ht="18.75">
      <c r="A194" s="70" t="s">
        <v>188</v>
      </c>
      <c r="B194" s="74" t="s">
        <v>57</v>
      </c>
      <c r="C194" s="74" t="s">
        <v>333</v>
      </c>
      <c r="D194" s="74" t="s">
        <v>128</v>
      </c>
      <c r="E194" s="74" t="s">
        <v>122</v>
      </c>
      <c r="F194" s="74" t="s">
        <v>187</v>
      </c>
      <c r="G194" s="68">
        <v>8164.8</v>
      </c>
      <c r="H194" s="68">
        <v>9022.4</v>
      </c>
      <c r="I194" s="68">
        <v>9201.7</v>
      </c>
    </row>
    <row r="195" spans="1:9" ht="56.25">
      <c r="A195" s="70" t="s">
        <v>446</v>
      </c>
      <c r="B195" s="74" t="s">
        <v>445</v>
      </c>
      <c r="C195" s="74"/>
      <c r="D195" s="74"/>
      <c r="E195" s="74"/>
      <c r="F195" s="74"/>
      <c r="G195" s="68">
        <f>G196</f>
        <v>3120</v>
      </c>
      <c r="H195" s="68">
        <f>H196</f>
        <v>3120</v>
      </c>
      <c r="I195" s="68">
        <f>I196</f>
        <v>3120</v>
      </c>
    </row>
    <row r="196" spans="1:9" ht="18.75">
      <c r="A196" s="70" t="s">
        <v>188</v>
      </c>
      <c r="B196" s="74" t="s">
        <v>445</v>
      </c>
      <c r="C196" s="74" t="s">
        <v>333</v>
      </c>
      <c r="D196" s="74" t="s">
        <v>128</v>
      </c>
      <c r="E196" s="74" t="s">
        <v>122</v>
      </c>
      <c r="F196" s="74" t="s">
        <v>187</v>
      </c>
      <c r="G196" s="68">
        <v>3120</v>
      </c>
      <c r="H196" s="68">
        <v>3120</v>
      </c>
      <c r="I196" s="68">
        <v>3120</v>
      </c>
    </row>
    <row r="197" spans="1:9" ht="37.5">
      <c r="A197" s="70" t="s">
        <v>409</v>
      </c>
      <c r="B197" s="74" t="s">
        <v>270</v>
      </c>
      <c r="C197" s="74"/>
      <c r="D197" s="74"/>
      <c r="E197" s="74"/>
      <c r="F197" s="74"/>
      <c r="G197" s="68">
        <f>G198</f>
        <v>6631.4</v>
      </c>
      <c r="H197" s="68">
        <f>H198</f>
        <v>4009.6</v>
      </c>
      <c r="I197" s="68">
        <f>I198</f>
        <v>4053</v>
      </c>
    </row>
    <row r="198" spans="1:9" ht="37.5">
      <c r="A198" s="70" t="s">
        <v>370</v>
      </c>
      <c r="B198" s="74" t="s">
        <v>271</v>
      </c>
      <c r="C198" s="74"/>
      <c r="D198" s="74"/>
      <c r="E198" s="74"/>
      <c r="F198" s="74"/>
      <c r="G198" s="68">
        <f>G199+G201+G203</f>
        <v>6631.4</v>
      </c>
      <c r="H198" s="68">
        <f>H199+H201+H203</f>
        <v>4009.6</v>
      </c>
      <c r="I198" s="68">
        <f>I199+I201+I203</f>
        <v>4053</v>
      </c>
    </row>
    <row r="199" spans="1:9" ht="18.75">
      <c r="A199" s="70" t="s">
        <v>369</v>
      </c>
      <c r="B199" s="74" t="s">
        <v>368</v>
      </c>
      <c r="C199" s="74"/>
      <c r="D199" s="74"/>
      <c r="E199" s="74"/>
      <c r="F199" s="74"/>
      <c r="G199" s="68">
        <f>G200</f>
        <v>2672.7</v>
      </c>
      <c r="H199" s="68">
        <f>H200</f>
        <v>3009.6</v>
      </c>
      <c r="I199" s="68">
        <f>I200</f>
        <v>3053</v>
      </c>
    </row>
    <row r="200" spans="1:9" ht="18.75">
      <c r="A200" s="70" t="s">
        <v>188</v>
      </c>
      <c r="B200" s="74" t="s">
        <v>368</v>
      </c>
      <c r="C200" s="74" t="s">
        <v>333</v>
      </c>
      <c r="D200" s="74" t="s">
        <v>132</v>
      </c>
      <c r="E200" s="74" t="s">
        <v>119</v>
      </c>
      <c r="F200" s="74" t="s">
        <v>187</v>
      </c>
      <c r="G200" s="68">
        <v>2672.7</v>
      </c>
      <c r="H200" s="68">
        <v>3009.6</v>
      </c>
      <c r="I200" s="68">
        <v>3053</v>
      </c>
    </row>
    <row r="201" spans="1:9" ht="56.25">
      <c r="A201" s="70" t="s">
        <v>446</v>
      </c>
      <c r="B201" s="74" t="s">
        <v>454</v>
      </c>
      <c r="C201" s="74"/>
      <c r="D201" s="74"/>
      <c r="E201" s="74"/>
      <c r="F201" s="74"/>
      <c r="G201" s="68">
        <f>G202</f>
        <v>1000</v>
      </c>
      <c r="H201" s="68">
        <f>H202</f>
        <v>1000</v>
      </c>
      <c r="I201" s="68">
        <f>I202</f>
        <v>1000</v>
      </c>
    </row>
    <row r="202" spans="1:9" ht="18.75">
      <c r="A202" s="70" t="s">
        <v>188</v>
      </c>
      <c r="B202" s="74" t="s">
        <v>454</v>
      </c>
      <c r="C202" s="74" t="s">
        <v>333</v>
      </c>
      <c r="D202" s="74" t="s">
        <v>132</v>
      </c>
      <c r="E202" s="74" t="s">
        <v>119</v>
      </c>
      <c r="F202" s="74" t="s">
        <v>187</v>
      </c>
      <c r="G202" s="68">
        <v>1000</v>
      </c>
      <c r="H202" s="68">
        <v>1000</v>
      </c>
      <c r="I202" s="68">
        <v>1000</v>
      </c>
    </row>
    <row r="203" spans="1:9" ht="18.75">
      <c r="A203" s="143" t="s">
        <v>678</v>
      </c>
      <c r="B203" s="74" t="s">
        <v>681</v>
      </c>
      <c r="C203" s="74"/>
      <c r="D203" s="74"/>
      <c r="E203" s="74"/>
      <c r="F203" s="74"/>
      <c r="G203" s="68">
        <f>G204</f>
        <v>2958.7</v>
      </c>
      <c r="H203" s="68">
        <f>H204</f>
        <v>0</v>
      </c>
      <c r="I203" s="68">
        <f>I204</f>
        <v>0</v>
      </c>
    </row>
    <row r="204" spans="1:9" ht="18.75">
      <c r="A204" s="70" t="s">
        <v>188</v>
      </c>
      <c r="B204" s="74" t="s">
        <v>681</v>
      </c>
      <c r="C204" s="74" t="s">
        <v>333</v>
      </c>
      <c r="D204" s="74" t="s">
        <v>132</v>
      </c>
      <c r="E204" s="74" t="s">
        <v>119</v>
      </c>
      <c r="F204" s="74" t="s">
        <v>187</v>
      </c>
      <c r="G204" s="68">
        <v>2958.7</v>
      </c>
      <c r="H204" s="68">
        <v>0</v>
      </c>
      <c r="I204" s="68">
        <v>0</v>
      </c>
    </row>
    <row r="205" spans="1:9" ht="37.5">
      <c r="A205" s="70" t="s">
        <v>221</v>
      </c>
      <c r="B205" s="74" t="s">
        <v>365</v>
      </c>
      <c r="C205" s="74"/>
      <c r="D205" s="74"/>
      <c r="E205" s="74"/>
      <c r="F205" s="74"/>
      <c r="G205" s="68">
        <f>G206+G212</f>
        <v>4705.1</v>
      </c>
      <c r="H205" s="68">
        <f>H206+H212</f>
        <v>4958.2</v>
      </c>
      <c r="I205" s="68">
        <f>I206+I212</f>
        <v>5020.2</v>
      </c>
    </row>
    <row r="206" spans="1:9" ht="56.25">
      <c r="A206" s="70" t="s">
        <v>332</v>
      </c>
      <c r="B206" s="74" t="s">
        <v>366</v>
      </c>
      <c r="C206" s="74"/>
      <c r="D206" s="74"/>
      <c r="E206" s="74"/>
      <c r="F206" s="74"/>
      <c r="G206" s="68">
        <f>G207+G210</f>
        <v>1250.3000000000002</v>
      </c>
      <c r="H206" s="68">
        <f>H207+H210</f>
        <v>1274.2</v>
      </c>
      <c r="I206" s="68">
        <f>I207+I210</f>
        <v>1286.2</v>
      </c>
    </row>
    <row r="207" spans="1:9" ht="37.5" customHeight="1">
      <c r="A207" s="70" t="s">
        <v>186</v>
      </c>
      <c r="B207" s="74" t="s">
        <v>367</v>
      </c>
      <c r="C207" s="74"/>
      <c r="D207" s="74"/>
      <c r="E207" s="74"/>
      <c r="F207" s="74"/>
      <c r="G207" s="68">
        <f>G208+G209</f>
        <v>929.4000000000001</v>
      </c>
      <c r="H207" s="68">
        <f>H208+H209</f>
        <v>953.3000000000001</v>
      </c>
      <c r="I207" s="68">
        <f>I208+I209</f>
        <v>965.3000000000001</v>
      </c>
    </row>
    <row r="208" spans="1:9" ht="37.5">
      <c r="A208" s="70" t="s">
        <v>172</v>
      </c>
      <c r="B208" s="74" t="s">
        <v>367</v>
      </c>
      <c r="C208" s="74" t="s">
        <v>333</v>
      </c>
      <c r="D208" s="74" t="s">
        <v>132</v>
      </c>
      <c r="E208" s="74" t="s">
        <v>120</v>
      </c>
      <c r="F208" s="74" t="s">
        <v>173</v>
      </c>
      <c r="G208" s="68">
        <v>853.7</v>
      </c>
      <c r="H208" s="68">
        <v>877.6</v>
      </c>
      <c r="I208" s="68">
        <v>889.6</v>
      </c>
    </row>
    <row r="209" spans="1:9" ht="37.5">
      <c r="A209" s="70" t="s">
        <v>92</v>
      </c>
      <c r="B209" s="74" t="s">
        <v>367</v>
      </c>
      <c r="C209" s="74" t="s">
        <v>333</v>
      </c>
      <c r="D209" s="74" t="s">
        <v>132</v>
      </c>
      <c r="E209" s="74" t="s">
        <v>120</v>
      </c>
      <c r="F209" s="74" t="s">
        <v>176</v>
      </c>
      <c r="G209" s="68">
        <v>75.7</v>
      </c>
      <c r="H209" s="68">
        <v>75.7</v>
      </c>
      <c r="I209" s="68">
        <v>75.7</v>
      </c>
    </row>
    <row r="210" spans="1:9" ht="56.25">
      <c r="A210" s="70" t="s">
        <v>446</v>
      </c>
      <c r="B210" s="74" t="s">
        <v>458</v>
      </c>
      <c r="C210" s="74"/>
      <c r="D210" s="74"/>
      <c r="E210" s="74"/>
      <c r="F210" s="74"/>
      <c r="G210" s="68">
        <f>G211</f>
        <v>320.9</v>
      </c>
      <c r="H210" s="68">
        <f>H211</f>
        <v>320.9</v>
      </c>
      <c r="I210" s="68">
        <f>I211</f>
        <v>320.9</v>
      </c>
    </row>
    <row r="211" spans="1:9" ht="37.5">
      <c r="A211" s="70" t="s">
        <v>172</v>
      </c>
      <c r="B211" s="74" t="s">
        <v>458</v>
      </c>
      <c r="C211" s="74" t="s">
        <v>333</v>
      </c>
      <c r="D211" s="74" t="s">
        <v>132</v>
      </c>
      <c r="E211" s="74" t="s">
        <v>120</v>
      </c>
      <c r="F211" s="74" t="s">
        <v>173</v>
      </c>
      <c r="G211" s="68">
        <v>320.9</v>
      </c>
      <c r="H211" s="68">
        <v>320.9</v>
      </c>
      <c r="I211" s="68">
        <v>320.9</v>
      </c>
    </row>
    <row r="212" spans="1:9" ht="38.25" customHeight="1">
      <c r="A212" s="70" t="s">
        <v>391</v>
      </c>
      <c r="B212" s="74" t="s">
        <v>390</v>
      </c>
      <c r="C212" s="74"/>
      <c r="D212" s="74"/>
      <c r="E212" s="74"/>
      <c r="F212" s="74"/>
      <c r="G212" s="68">
        <f>G213+G215</f>
        <v>3454.8</v>
      </c>
      <c r="H212" s="68">
        <f>H213+H215</f>
        <v>3684</v>
      </c>
      <c r="I212" s="68">
        <f>I213+I215</f>
        <v>3734</v>
      </c>
    </row>
    <row r="213" spans="1:9" ht="18.75">
      <c r="A213" s="70" t="s">
        <v>388</v>
      </c>
      <c r="B213" s="74" t="s">
        <v>392</v>
      </c>
      <c r="C213" s="74"/>
      <c r="D213" s="74"/>
      <c r="E213" s="74"/>
      <c r="F213" s="74"/>
      <c r="G213" s="68">
        <f>G214</f>
        <v>1440.8</v>
      </c>
      <c r="H213" s="68">
        <f>H214</f>
        <v>1670</v>
      </c>
      <c r="I213" s="68">
        <f>I214</f>
        <v>1720</v>
      </c>
    </row>
    <row r="214" spans="1:9" ht="18.75">
      <c r="A214" s="70" t="s">
        <v>638</v>
      </c>
      <c r="B214" s="74" t="s">
        <v>392</v>
      </c>
      <c r="C214" s="74" t="s">
        <v>315</v>
      </c>
      <c r="D214" s="74" t="s">
        <v>132</v>
      </c>
      <c r="E214" s="74" t="s">
        <v>120</v>
      </c>
      <c r="F214" s="74" t="s">
        <v>151</v>
      </c>
      <c r="G214" s="68">
        <v>1440.8</v>
      </c>
      <c r="H214" s="68">
        <v>1670</v>
      </c>
      <c r="I214" s="68">
        <v>1720</v>
      </c>
    </row>
    <row r="215" spans="1:9" ht="56.25">
      <c r="A215" s="70" t="s">
        <v>446</v>
      </c>
      <c r="B215" s="74" t="s">
        <v>455</v>
      </c>
      <c r="C215" s="74"/>
      <c r="D215" s="74"/>
      <c r="E215" s="74"/>
      <c r="F215" s="74"/>
      <c r="G215" s="68">
        <f>G216</f>
        <v>2014</v>
      </c>
      <c r="H215" s="68">
        <f>H216</f>
        <v>2014</v>
      </c>
      <c r="I215" s="68">
        <f>I216</f>
        <v>2014</v>
      </c>
    </row>
    <row r="216" spans="1:9" ht="18.75">
      <c r="A216" s="70" t="s">
        <v>638</v>
      </c>
      <c r="B216" s="74" t="s">
        <v>455</v>
      </c>
      <c r="C216" s="74" t="s">
        <v>315</v>
      </c>
      <c r="D216" s="74" t="s">
        <v>132</v>
      </c>
      <c r="E216" s="74" t="s">
        <v>120</v>
      </c>
      <c r="F216" s="74" t="s">
        <v>151</v>
      </c>
      <c r="G216" s="68">
        <v>2014</v>
      </c>
      <c r="H216" s="68">
        <v>2014</v>
      </c>
      <c r="I216" s="68">
        <v>2014</v>
      </c>
    </row>
    <row r="217" spans="1:9" ht="37.5">
      <c r="A217" s="70" t="s">
        <v>605</v>
      </c>
      <c r="B217" s="74" t="s">
        <v>601</v>
      </c>
      <c r="C217" s="74"/>
      <c r="D217" s="74"/>
      <c r="E217" s="74"/>
      <c r="F217" s="74"/>
      <c r="G217" s="68">
        <f>G218</f>
        <v>1677.2</v>
      </c>
      <c r="H217" s="68">
        <f>H218</f>
        <v>1678.1</v>
      </c>
      <c r="I217" s="68">
        <f>I218</f>
        <v>1678.4</v>
      </c>
    </row>
    <row r="218" spans="1:9" ht="37.5">
      <c r="A218" s="70" t="s">
        <v>606</v>
      </c>
      <c r="B218" s="74" t="s">
        <v>602</v>
      </c>
      <c r="C218" s="74"/>
      <c r="D218" s="74"/>
      <c r="E218" s="74"/>
      <c r="F218" s="74"/>
      <c r="G218" s="68">
        <f>G222+G219</f>
        <v>1677.2</v>
      </c>
      <c r="H218" s="68">
        <f>H222+H219</f>
        <v>1678.1</v>
      </c>
      <c r="I218" s="68">
        <f>I222+I219</f>
        <v>1678.4</v>
      </c>
    </row>
    <row r="219" spans="1:9" ht="37.5">
      <c r="A219" s="70" t="s">
        <v>186</v>
      </c>
      <c r="B219" s="74" t="s">
        <v>610</v>
      </c>
      <c r="C219" s="74"/>
      <c r="D219" s="74"/>
      <c r="E219" s="74"/>
      <c r="F219" s="74"/>
      <c r="G219" s="68">
        <f>G220+G221</f>
        <v>1377</v>
      </c>
      <c r="H219" s="68">
        <f>H220+H221</f>
        <v>1377</v>
      </c>
      <c r="I219" s="68">
        <f>I220+I221</f>
        <v>1377</v>
      </c>
    </row>
    <row r="220" spans="1:9" ht="37.5">
      <c r="A220" s="70" t="s">
        <v>172</v>
      </c>
      <c r="B220" s="74" t="s">
        <v>610</v>
      </c>
      <c r="C220" s="83">
        <v>546</v>
      </c>
      <c r="D220" s="74" t="s">
        <v>119</v>
      </c>
      <c r="E220" s="74" t="s">
        <v>120</v>
      </c>
      <c r="F220" s="74" t="s">
        <v>173</v>
      </c>
      <c r="G220" s="68">
        <v>1227</v>
      </c>
      <c r="H220" s="68">
        <v>1227</v>
      </c>
      <c r="I220" s="68">
        <v>1227</v>
      </c>
    </row>
    <row r="221" spans="1:9" ht="37.5">
      <c r="A221" s="70" t="s">
        <v>92</v>
      </c>
      <c r="B221" s="74" t="s">
        <v>610</v>
      </c>
      <c r="C221" s="83">
        <v>546</v>
      </c>
      <c r="D221" s="74" t="s">
        <v>119</v>
      </c>
      <c r="E221" s="74" t="s">
        <v>120</v>
      </c>
      <c r="F221" s="74" t="s">
        <v>176</v>
      </c>
      <c r="G221" s="68">
        <v>150</v>
      </c>
      <c r="H221" s="68">
        <v>150</v>
      </c>
      <c r="I221" s="68">
        <v>150</v>
      </c>
    </row>
    <row r="222" spans="1:9" ht="112.5">
      <c r="A222" s="120" t="s">
        <v>216</v>
      </c>
      <c r="B222" s="74" t="s">
        <v>603</v>
      </c>
      <c r="C222" s="74"/>
      <c r="D222" s="74"/>
      <c r="E222" s="74"/>
      <c r="F222" s="74"/>
      <c r="G222" s="68">
        <f>G223+G224</f>
        <v>300.20000000000005</v>
      </c>
      <c r="H222" s="68">
        <f>H223+H224</f>
        <v>301.1</v>
      </c>
      <c r="I222" s="68">
        <f>I223+I224</f>
        <v>301.4</v>
      </c>
    </row>
    <row r="223" spans="1:9" ht="37.5">
      <c r="A223" s="70" t="s">
        <v>172</v>
      </c>
      <c r="B223" s="74" t="s">
        <v>603</v>
      </c>
      <c r="C223" s="74" t="s">
        <v>315</v>
      </c>
      <c r="D223" s="74" t="s">
        <v>119</v>
      </c>
      <c r="E223" s="74" t="s">
        <v>120</v>
      </c>
      <c r="F223" s="74" t="s">
        <v>173</v>
      </c>
      <c r="G223" s="68">
        <v>149.8</v>
      </c>
      <c r="H223" s="68">
        <v>149.8</v>
      </c>
      <c r="I223" s="68">
        <v>149.8</v>
      </c>
    </row>
    <row r="224" spans="1:9" ht="37.5">
      <c r="A224" s="70" t="s">
        <v>92</v>
      </c>
      <c r="B224" s="74" t="s">
        <v>603</v>
      </c>
      <c r="C224" s="74" t="s">
        <v>315</v>
      </c>
      <c r="D224" s="74" t="s">
        <v>119</v>
      </c>
      <c r="E224" s="74" t="s">
        <v>120</v>
      </c>
      <c r="F224" s="74" t="s">
        <v>176</v>
      </c>
      <c r="G224" s="68">
        <v>150.4</v>
      </c>
      <c r="H224" s="68">
        <v>151.3</v>
      </c>
      <c r="I224" s="68">
        <v>151.6</v>
      </c>
    </row>
    <row r="225" spans="1:9" ht="40.5" customHeight="1">
      <c r="A225" s="69" t="s">
        <v>491</v>
      </c>
      <c r="B225" s="133" t="s">
        <v>280</v>
      </c>
      <c r="C225" s="133"/>
      <c r="D225" s="75"/>
      <c r="E225" s="75"/>
      <c r="F225" s="75"/>
      <c r="G225" s="71">
        <f>G226+G244+G308</f>
        <v>681103.5000000001</v>
      </c>
      <c r="H225" s="71">
        <f>H226+H244+H308</f>
        <v>638025.2000000001</v>
      </c>
      <c r="I225" s="71">
        <f>I226+I244+I308</f>
        <v>596800.7000000001</v>
      </c>
    </row>
    <row r="226" spans="1:9" ht="18.75">
      <c r="A226" s="70" t="s">
        <v>192</v>
      </c>
      <c r="B226" s="74" t="s">
        <v>286</v>
      </c>
      <c r="C226" s="74"/>
      <c r="D226" s="74"/>
      <c r="E226" s="74"/>
      <c r="F226" s="74"/>
      <c r="G226" s="68">
        <f>G227+G241+G234+G238</f>
        <v>167467.90000000002</v>
      </c>
      <c r="H226" s="68">
        <f>H227+H241+H234+H238</f>
        <v>154390.50000000003</v>
      </c>
      <c r="I226" s="68">
        <f>I227+I241+I234+I238</f>
        <v>155041.50000000003</v>
      </c>
    </row>
    <row r="227" spans="1:9" ht="60.75" customHeight="1">
      <c r="A227" s="70" t="s">
        <v>291</v>
      </c>
      <c r="B227" s="83" t="s">
        <v>287</v>
      </c>
      <c r="C227" s="83"/>
      <c r="D227" s="74"/>
      <c r="E227" s="74"/>
      <c r="F227" s="74"/>
      <c r="G227" s="68">
        <f>G228+G232+G230</f>
        <v>146964.1</v>
      </c>
      <c r="H227" s="68">
        <f>H228+H232+H230</f>
        <v>149068.2</v>
      </c>
      <c r="I227" s="68">
        <f>I228+I232+I230</f>
        <v>149719.2</v>
      </c>
    </row>
    <row r="228" spans="1:9" ht="18.75">
      <c r="A228" s="70" t="s">
        <v>131</v>
      </c>
      <c r="B228" s="83" t="s">
        <v>16</v>
      </c>
      <c r="C228" s="83"/>
      <c r="D228" s="74"/>
      <c r="E228" s="74"/>
      <c r="F228" s="74"/>
      <c r="G228" s="68">
        <f>G229</f>
        <v>31077.5</v>
      </c>
      <c r="H228" s="68">
        <f>H229</f>
        <v>33731.5</v>
      </c>
      <c r="I228" s="68">
        <f>I229</f>
        <v>34382.5</v>
      </c>
    </row>
    <row r="229" spans="1:9" ht="18.75">
      <c r="A229" s="70" t="s">
        <v>188</v>
      </c>
      <c r="B229" s="83" t="s">
        <v>16</v>
      </c>
      <c r="C229" s="83">
        <v>115</v>
      </c>
      <c r="D229" s="74" t="s">
        <v>128</v>
      </c>
      <c r="E229" s="74" t="s">
        <v>119</v>
      </c>
      <c r="F229" s="74" t="s">
        <v>187</v>
      </c>
      <c r="G229" s="68">
        <v>31077.5</v>
      </c>
      <c r="H229" s="68">
        <v>33731.5</v>
      </c>
      <c r="I229" s="68">
        <v>34382.5</v>
      </c>
    </row>
    <row r="230" spans="1:9" ht="56.25">
      <c r="A230" s="70" t="s">
        <v>446</v>
      </c>
      <c r="B230" s="74" t="s">
        <v>442</v>
      </c>
      <c r="C230" s="83"/>
      <c r="D230" s="74"/>
      <c r="E230" s="74"/>
      <c r="F230" s="74"/>
      <c r="G230" s="68">
        <f>G231</f>
        <v>7370</v>
      </c>
      <c r="H230" s="68">
        <f>H231</f>
        <v>7370</v>
      </c>
      <c r="I230" s="68">
        <f>I231</f>
        <v>7370</v>
      </c>
    </row>
    <row r="231" spans="1:9" ht="18.75">
      <c r="A231" s="70" t="s">
        <v>188</v>
      </c>
      <c r="B231" s="74" t="s">
        <v>442</v>
      </c>
      <c r="C231" s="83">
        <v>115</v>
      </c>
      <c r="D231" s="74" t="s">
        <v>128</v>
      </c>
      <c r="E231" s="74" t="s">
        <v>119</v>
      </c>
      <c r="F231" s="74" t="s">
        <v>187</v>
      </c>
      <c r="G231" s="68">
        <v>7370</v>
      </c>
      <c r="H231" s="68">
        <v>7370</v>
      </c>
      <c r="I231" s="68">
        <v>7370</v>
      </c>
    </row>
    <row r="232" spans="1:9" ht="114.75" customHeight="1">
      <c r="A232" s="127" t="s">
        <v>323</v>
      </c>
      <c r="B232" s="83" t="s">
        <v>70</v>
      </c>
      <c r="C232" s="83"/>
      <c r="D232" s="74"/>
      <c r="E232" s="74"/>
      <c r="F232" s="74"/>
      <c r="G232" s="68">
        <f>G233</f>
        <v>108516.6</v>
      </c>
      <c r="H232" s="68">
        <f>H233</f>
        <v>107966.7</v>
      </c>
      <c r="I232" s="68">
        <f>I233</f>
        <v>107966.7</v>
      </c>
    </row>
    <row r="233" spans="1:9" ht="18.75">
      <c r="A233" s="70" t="s">
        <v>188</v>
      </c>
      <c r="B233" s="83" t="s">
        <v>70</v>
      </c>
      <c r="C233" s="83">
        <v>115</v>
      </c>
      <c r="D233" s="74" t="s">
        <v>128</v>
      </c>
      <c r="E233" s="74" t="s">
        <v>119</v>
      </c>
      <c r="F233" s="74" t="s">
        <v>187</v>
      </c>
      <c r="G233" s="68">
        <v>108516.6</v>
      </c>
      <c r="H233" s="68">
        <v>107966.7</v>
      </c>
      <c r="I233" s="68">
        <v>107966.7</v>
      </c>
    </row>
    <row r="234" spans="1:9" ht="59.25" customHeight="1">
      <c r="A234" s="128" t="s">
        <v>298</v>
      </c>
      <c r="B234" s="74" t="s">
        <v>73</v>
      </c>
      <c r="C234" s="74"/>
      <c r="D234" s="74"/>
      <c r="E234" s="74"/>
      <c r="F234" s="74"/>
      <c r="G234" s="68">
        <f>G235</f>
        <v>5178.7</v>
      </c>
      <c r="H234" s="68">
        <f>H235</f>
        <v>5178.7</v>
      </c>
      <c r="I234" s="68">
        <f>I235</f>
        <v>5178.7</v>
      </c>
    </row>
    <row r="235" spans="1:9" ht="93.75" customHeight="1">
      <c r="A235" s="70" t="s">
        <v>97</v>
      </c>
      <c r="B235" s="74" t="s">
        <v>74</v>
      </c>
      <c r="C235" s="74"/>
      <c r="D235" s="74"/>
      <c r="E235" s="74"/>
      <c r="F235" s="74"/>
      <c r="G235" s="68">
        <f>G236+G237</f>
        <v>5178.7</v>
      </c>
      <c r="H235" s="68">
        <f>H236+H237</f>
        <v>5178.7</v>
      </c>
      <c r="I235" s="68">
        <f>I236+I237</f>
        <v>5178.7</v>
      </c>
    </row>
    <row r="236" spans="1:9" ht="37.5">
      <c r="A236" s="70" t="s">
        <v>92</v>
      </c>
      <c r="B236" s="74" t="s">
        <v>74</v>
      </c>
      <c r="C236" s="74" t="s">
        <v>334</v>
      </c>
      <c r="D236" s="74" t="s">
        <v>125</v>
      </c>
      <c r="E236" s="74" t="s">
        <v>120</v>
      </c>
      <c r="F236" s="74" t="s">
        <v>176</v>
      </c>
      <c r="G236" s="68">
        <v>51.8</v>
      </c>
      <c r="H236" s="68">
        <v>51.8</v>
      </c>
      <c r="I236" s="68">
        <v>51.8</v>
      </c>
    </row>
    <row r="237" spans="1:9" ht="37.5">
      <c r="A237" s="70" t="s">
        <v>218</v>
      </c>
      <c r="B237" s="74" t="s">
        <v>74</v>
      </c>
      <c r="C237" s="74" t="s">
        <v>334</v>
      </c>
      <c r="D237" s="74" t="s">
        <v>125</v>
      </c>
      <c r="E237" s="74" t="s">
        <v>120</v>
      </c>
      <c r="F237" s="74" t="s">
        <v>217</v>
      </c>
      <c r="G237" s="68">
        <v>5126.9</v>
      </c>
      <c r="H237" s="68">
        <v>5126.9</v>
      </c>
      <c r="I237" s="68">
        <v>5126.9</v>
      </c>
    </row>
    <row r="238" spans="1:9" ht="24.75" customHeight="1">
      <c r="A238" s="70" t="s">
        <v>641</v>
      </c>
      <c r="B238" s="83" t="s">
        <v>643</v>
      </c>
      <c r="C238" s="74"/>
      <c r="D238" s="74"/>
      <c r="E238" s="74"/>
      <c r="F238" s="74"/>
      <c r="G238" s="68">
        <f>G239</f>
        <v>15181.5</v>
      </c>
      <c r="H238" s="68"/>
      <c r="I238" s="68"/>
    </row>
    <row r="239" spans="1:9" ht="37.5">
      <c r="A239" s="70" t="s">
        <v>642</v>
      </c>
      <c r="B239" s="83" t="s">
        <v>694</v>
      </c>
      <c r="C239" s="74"/>
      <c r="D239" s="74"/>
      <c r="E239" s="74"/>
      <c r="F239" s="74"/>
      <c r="G239" s="68">
        <f>G240</f>
        <v>15181.5</v>
      </c>
      <c r="H239" s="68"/>
      <c r="I239" s="68"/>
    </row>
    <row r="240" spans="1:9" ht="28.5" customHeight="1">
      <c r="A240" s="70" t="s">
        <v>188</v>
      </c>
      <c r="B240" s="83" t="s">
        <v>694</v>
      </c>
      <c r="C240" s="74" t="s">
        <v>334</v>
      </c>
      <c r="D240" s="74" t="s">
        <v>128</v>
      </c>
      <c r="E240" s="74" t="s">
        <v>119</v>
      </c>
      <c r="F240" s="74" t="s">
        <v>187</v>
      </c>
      <c r="G240" s="68">
        <v>15181.5</v>
      </c>
      <c r="H240" s="68"/>
      <c r="I240" s="68"/>
    </row>
    <row r="241" spans="1:9" ht="81" customHeight="1">
      <c r="A241" s="70" t="s">
        <v>288</v>
      </c>
      <c r="B241" s="74" t="s">
        <v>87</v>
      </c>
      <c r="C241" s="74"/>
      <c r="D241" s="74"/>
      <c r="E241" s="74"/>
      <c r="F241" s="74"/>
      <c r="G241" s="68">
        <f aca="true" t="shared" si="6" ref="G241:I242">G242</f>
        <v>143.6</v>
      </c>
      <c r="H241" s="68">
        <f t="shared" si="6"/>
        <v>143.6</v>
      </c>
      <c r="I241" s="68">
        <f t="shared" si="6"/>
        <v>143.6</v>
      </c>
    </row>
    <row r="242" spans="1:9" ht="97.5" customHeight="1">
      <c r="A242" s="70" t="s">
        <v>97</v>
      </c>
      <c r="B242" s="83" t="s">
        <v>78</v>
      </c>
      <c r="C242" s="83"/>
      <c r="D242" s="74"/>
      <c r="E242" s="74"/>
      <c r="F242" s="74"/>
      <c r="G242" s="68">
        <f>G243</f>
        <v>143.6</v>
      </c>
      <c r="H242" s="68">
        <f t="shared" si="6"/>
        <v>143.6</v>
      </c>
      <c r="I242" s="68">
        <f t="shared" si="6"/>
        <v>143.6</v>
      </c>
    </row>
    <row r="243" spans="1:9" ht="18.75">
      <c r="A243" s="70" t="s">
        <v>188</v>
      </c>
      <c r="B243" s="83" t="s">
        <v>78</v>
      </c>
      <c r="C243" s="83">
        <v>115</v>
      </c>
      <c r="D243" s="74" t="s">
        <v>128</v>
      </c>
      <c r="E243" s="74" t="s">
        <v>119</v>
      </c>
      <c r="F243" s="74" t="s">
        <v>187</v>
      </c>
      <c r="G243" s="68">
        <v>143.6</v>
      </c>
      <c r="H243" s="68">
        <v>143.6</v>
      </c>
      <c r="I243" s="68">
        <v>143.6</v>
      </c>
    </row>
    <row r="244" spans="1:9" ht="37.5">
      <c r="A244" s="128" t="s">
        <v>18</v>
      </c>
      <c r="B244" s="83" t="s">
        <v>281</v>
      </c>
      <c r="C244" s="83"/>
      <c r="D244" s="74"/>
      <c r="E244" s="74"/>
      <c r="F244" s="74"/>
      <c r="G244" s="68">
        <f>G245+G254+G257+G261+G266+G270+G275+G281+G284+G287+G292+G302+G305</f>
        <v>463414.7000000001</v>
      </c>
      <c r="H244" s="68">
        <f>H245+H254+H257+H261+H266+H270+H275+H281+H284+H287+H292+H302+H305</f>
        <v>429764.70000000007</v>
      </c>
      <c r="I244" s="68">
        <f>I245+I254+I257+I261+I266+I270+I275+I281+I284+I287+I292+I302+I305</f>
        <v>387037.5000000001</v>
      </c>
    </row>
    <row r="245" spans="1:9" ht="79.5" customHeight="1">
      <c r="A245" s="128" t="s">
        <v>553</v>
      </c>
      <c r="B245" s="83" t="s">
        <v>282</v>
      </c>
      <c r="C245" s="83"/>
      <c r="D245" s="74"/>
      <c r="E245" s="74"/>
      <c r="F245" s="74"/>
      <c r="G245" s="68">
        <f>G246+G252+G250+G248</f>
        <v>305480.10000000003</v>
      </c>
      <c r="H245" s="68">
        <f>H246+H252+H250+H248</f>
        <v>308092.70000000007</v>
      </c>
      <c r="I245" s="68">
        <f>I246+I252+I250+I248</f>
        <v>309577.60000000003</v>
      </c>
    </row>
    <row r="246" spans="1:9" ht="39" customHeight="1">
      <c r="A246" s="70" t="s">
        <v>210</v>
      </c>
      <c r="B246" s="83" t="s">
        <v>19</v>
      </c>
      <c r="C246" s="83"/>
      <c r="D246" s="74"/>
      <c r="E246" s="74"/>
      <c r="F246" s="74"/>
      <c r="G246" s="68">
        <f>G247</f>
        <v>70882.7</v>
      </c>
      <c r="H246" s="68">
        <f>H247</f>
        <v>76936.1</v>
      </c>
      <c r="I246" s="68">
        <f>I247</f>
        <v>78421</v>
      </c>
    </row>
    <row r="247" spans="1:9" ht="18.75">
      <c r="A247" s="70" t="s">
        <v>188</v>
      </c>
      <c r="B247" s="83" t="s">
        <v>19</v>
      </c>
      <c r="C247" s="83">
        <v>115</v>
      </c>
      <c r="D247" s="74" t="s">
        <v>128</v>
      </c>
      <c r="E247" s="74" t="s">
        <v>123</v>
      </c>
      <c r="F247" s="74" t="s">
        <v>187</v>
      </c>
      <c r="G247" s="68">
        <v>70882.7</v>
      </c>
      <c r="H247" s="68">
        <v>76936.1</v>
      </c>
      <c r="I247" s="68">
        <v>78421</v>
      </c>
    </row>
    <row r="248" spans="1:9" ht="168.75">
      <c r="A248" s="125" t="s">
        <v>615</v>
      </c>
      <c r="B248" s="83" t="s">
        <v>613</v>
      </c>
      <c r="C248" s="83"/>
      <c r="D248" s="74"/>
      <c r="E248" s="74"/>
      <c r="F248" s="74"/>
      <c r="G248" s="68">
        <f>G249</f>
        <v>16530.2</v>
      </c>
      <c r="H248" s="68">
        <f>H249</f>
        <v>16530.2</v>
      </c>
      <c r="I248" s="68">
        <f>I249</f>
        <v>16530.2</v>
      </c>
    </row>
    <row r="249" spans="1:9" ht="18.75">
      <c r="A249" s="70" t="s">
        <v>188</v>
      </c>
      <c r="B249" s="83" t="s">
        <v>613</v>
      </c>
      <c r="C249" s="83">
        <v>115</v>
      </c>
      <c r="D249" s="74" t="s">
        <v>128</v>
      </c>
      <c r="E249" s="74" t="s">
        <v>123</v>
      </c>
      <c r="F249" s="74" t="s">
        <v>187</v>
      </c>
      <c r="G249" s="68">
        <v>16530.2</v>
      </c>
      <c r="H249" s="68">
        <v>16530.2</v>
      </c>
      <c r="I249" s="68">
        <v>16530.2</v>
      </c>
    </row>
    <row r="250" spans="1:9" ht="56.25">
      <c r="A250" s="70" t="s">
        <v>446</v>
      </c>
      <c r="B250" s="74" t="s">
        <v>443</v>
      </c>
      <c r="C250" s="83"/>
      <c r="D250" s="74"/>
      <c r="E250" s="74"/>
      <c r="F250" s="74"/>
      <c r="G250" s="68">
        <f>G251</f>
        <v>15724.7</v>
      </c>
      <c r="H250" s="68">
        <f>H251</f>
        <v>15724.7</v>
      </c>
      <c r="I250" s="68">
        <f>I251</f>
        <v>15724.7</v>
      </c>
    </row>
    <row r="251" spans="1:9" ht="18.75">
      <c r="A251" s="70" t="s">
        <v>188</v>
      </c>
      <c r="B251" s="74" t="s">
        <v>443</v>
      </c>
      <c r="C251" s="83">
        <v>115</v>
      </c>
      <c r="D251" s="74" t="s">
        <v>128</v>
      </c>
      <c r="E251" s="74" t="s">
        <v>123</v>
      </c>
      <c r="F251" s="74" t="s">
        <v>187</v>
      </c>
      <c r="G251" s="68">
        <v>15724.7</v>
      </c>
      <c r="H251" s="68">
        <v>15724.7</v>
      </c>
      <c r="I251" s="68">
        <v>15724.7</v>
      </c>
    </row>
    <row r="252" spans="1:9" ht="112.5">
      <c r="A252" s="127" t="s">
        <v>323</v>
      </c>
      <c r="B252" s="83" t="s">
        <v>47</v>
      </c>
      <c r="C252" s="83"/>
      <c r="D252" s="74"/>
      <c r="E252" s="74"/>
      <c r="F252" s="74"/>
      <c r="G252" s="68">
        <f>G253</f>
        <v>202342.5</v>
      </c>
      <c r="H252" s="68">
        <f>H253</f>
        <v>198901.7</v>
      </c>
      <c r="I252" s="68">
        <f>I253</f>
        <v>198901.7</v>
      </c>
    </row>
    <row r="253" spans="1:9" ht="24" customHeight="1">
      <c r="A253" s="70" t="s">
        <v>188</v>
      </c>
      <c r="B253" s="83" t="s">
        <v>47</v>
      </c>
      <c r="C253" s="83">
        <v>115</v>
      </c>
      <c r="D253" s="74" t="s">
        <v>128</v>
      </c>
      <c r="E253" s="74" t="s">
        <v>123</v>
      </c>
      <c r="F253" s="83">
        <v>610</v>
      </c>
      <c r="G253" s="68">
        <v>202342.5</v>
      </c>
      <c r="H253" s="68">
        <v>198901.7</v>
      </c>
      <c r="I253" s="68">
        <v>198901.7</v>
      </c>
    </row>
    <row r="254" spans="1:9" ht="37.5">
      <c r="A254" s="128" t="s">
        <v>289</v>
      </c>
      <c r="B254" s="83" t="s">
        <v>283</v>
      </c>
      <c r="C254" s="83"/>
      <c r="D254" s="74"/>
      <c r="E254" s="74"/>
      <c r="F254" s="83"/>
      <c r="G254" s="68">
        <f aca="true" t="shared" si="7" ref="G254:I255">G255</f>
        <v>13006.2</v>
      </c>
      <c r="H254" s="68">
        <f t="shared" si="7"/>
        <v>13006.2</v>
      </c>
      <c r="I254" s="68">
        <f>I255</f>
        <v>13006.2</v>
      </c>
    </row>
    <row r="255" spans="1:9" ht="95.25" customHeight="1">
      <c r="A255" s="70" t="s">
        <v>97</v>
      </c>
      <c r="B255" s="83" t="s">
        <v>17</v>
      </c>
      <c r="C255" s="83"/>
      <c r="D255" s="74"/>
      <c r="E255" s="74"/>
      <c r="F255" s="74"/>
      <c r="G255" s="68">
        <f t="shared" si="7"/>
        <v>13006.2</v>
      </c>
      <c r="H255" s="68">
        <f t="shared" si="7"/>
        <v>13006.2</v>
      </c>
      <c r="I255" s="68">
        <f t="shared" si="7"/>
        <v>13006.2</v>
      </c>
    </row>
    <row r="256" spans="1:9" ht="18.75">
      <c r="A256" s="70" t="s">
        <v>188</v>
      </c>
      <c r="B256" s="83" t="s">
        <v>17</v>
      </c>
      <c r="C256" s="83">
        <v>115</v>
      </c>
      <c r="D256" s="74" t="s">
        <v>128</v>
      </c>
      <c r="E256" s="74" t="s">
        <v>123</v>
      </c>
      <c r="F256" s="74" t="s">
        <v>187</v>
      </c>
      <c r="G256" s="68">
        <v>13006.2</v>
      </c>
      <c r="H256" s="68">
        <v>13006.2</v>
      </c>
      <c r="I256" s="68">
        <v>13006.2</v>
      </c>
    </row>
    <row r="257" spans="1:9" ht="76.5" customHeight="1">
      <c r="A257" s="128" t="s">
        <v>288</v>
      </c>
      <c r="B257" s="83" t="s">
        <v>48</v>
      </c>
      <c r="C257" s="83"/>
      <c r="D257" s="74"/>
      <c r="E257" s="74"/>
      <c r="F257" s="74"/>
      <c r="G257" s="68">
        <f>G258</f>
        <v>3393.7</v>
      </c>
      <c r="H257" s="68">
        <f>H258</f>
        <v>3393.7</v>
      </c>
      <c r="I257" s="68">
        <f>I258</f>
        <v>3393.7</v>
      </c>
    </row>
    <row r="258" spans="1:9" ht="96.75" customHeight="1">
      <c r="A258" s="70" t="s">
        <v>97</v>
      </c>
      <c r="B258" s="83" t="s">
        <v>49</v>
      </c>
      <c r="C258" s="83"/>
      <c r="D258" s="74"/>
      <c r="E258" s="74"/>
      <c r="F258" s="74"/>
      <c r="G258" s="68">
        <f>G259+G260</f>
        <v>3393.7</v>
      </c>
      <c r="H258" s="68">
        <f>H259+H260</f>
        <v>3393.7</v>
      </c>
      <c r="I258" s="68">
        <f>I259+I260</f>
        <v>3393.7</v>
      </c>
    </row>
    <row r="259" spans="1:9" ht="18.75">
      <c r="A259" s="70" t="s">
        <v>188</v>
      </c>
      <c r="B259" s="83" t="s">
        <v>49</v>
      </c>
      <c r="C259" s="83">
        <v>115</v>
      </c>
      <c r="D259" s="74" t="s">
        <v>128</v>
      </c>
      <c r="E259" s="74" t="s">
        <v>123</v>
      </c>
      <c r="F259" s="74" t="s">
        <v>187</v>
      </c>
      <c r="G259" s="68">
        <v>3362.5</v>
      </c>
      <c r="H259" s="68">
        <v>3362.5</v>
      </c>
      <c r="I259" s="68">
        <v>3362.5</v>
      </c>
    </row>
    <row r="260" spans="1:9" ht="37.5">
      <c r="A260" s="70" t="s">
        <v>218</v>
      </c>
      <c r="B260" s="83" t="s">
        <v>49</v>
      </c>
      <c r="C260" s="83">
        <v>115</v>
      </c>
      <c r="D260" s="74" t="s">
        <v>128</v>
      </c>
      <c r="E260" s="74" t="s">
        <v>124</v>
      </c>
      <c r="F260" s="74" t="s">
        <v>217</v>
      </c>
      <c r="G260" s="68">
        <v>31.2</v>
      </c>
      <c r="H260" s="68">
        <v>31.2</v>
      </c>
      <c r="I260" s="68">
        <v>31.2</v>
      </c>
    </row>
    <row r="261" spans="1:9" ht="96" customHeight="1">
      <c r="A261" s="128" t="s">
        <v>293</v>
      </c>
      <c r="B261" s="83" t="s">
        <v>284</v>
      </c>
      <c r="C261" s="83"/>
      <c r="D261" s="74"/>
      <c r="E261" s="74"/>
      <c r="F261" s="74"/>
      <c r="G261" s="68">
        <f>G262</f>
        <v>4761.7</v>
      </c>
      <c r="H261" s="68">
        <f>H262</f>
        <v>5041.3</v>
      </c>
      <c r="I261" s="68">
        <f>I262</f>
        <v>5109.9</v>
      </c>
    </row>
    <row r="262" spans="1:9" ht="63.75" customHeight="1">
      <c r="A262" s="70" t="s">
        <v>294</v>
      </c>
      <c r="B262" s="83" t="s">
        <v>50</v>
      </c>
      <c r="C262" s="83"/>
      <c r="D262" s="74"/>
      <c r="E262" s="74"/>
      <c r="F262" s="74"/>
      <c r="G262" s="68">
        <f>G263+G264</f>
        <v>4761.7</v>
      </c>
      <c r="H262" s="68">
        <f>H263+H264</f>
        <v>5041.3</v>
      </c>
      <c r="I262" s="68">
        <f>I263+I264</f>
        <v>5109.9</v>
      </c>
    </row>
    <row r="263" spans="1:9" ht="18.75">
      <c r="A263" s="70" t="s">
        <v>188</v>
      </c>
      <c r="B263" s="83" t="s">
        <v>50</v>
      </c>
      <c r="C263" s="83">
        <v>115</v>
      </c>
      <c r="D263" s="74" t="s">
        <v>128</v>
      </c>
      <c r="E263" s="74" t="s">
        <v>123</v>
      </c>
      <c r="F263" s="74" t="s">
        <v>187</v>
      </c>
      <c r="G263" s="68">
        <v>3274.4</v>
      </c>
      <c r="H263" s="68">
        <v>3554</v>
      </c>
      <c r="I263" s="68">
        <v>3622.6</v>
      </c>
    </row>
    <row r="264" spans="1:9" ht="56.25">
      <c r="A264" s="70" t="s">
        <v>446</v>
      </c>
      <c r="B264" s="74" t="s">
        <v>444</v>
      </c>
      <c r="C264" s="83"/>
      <c r="D264" s="74"/>
      <c r="E264" s="74"/>
      <c r="F264" s="74"/>
      <c r="G264" s="68">
        <f>G265</f>
        <v>1487.3</v>
      </c>
      <c r="H264" s="68">
        <f>H265</f>
        <v>1487.3</v>
      </c>
      <c r="I264" s="68">
        <f>I265</f>
        <v>1487.3</v>
      </c>
    </row>
    <row r="265" spans="1:9" ht="18.75">
      <c r="A265" s="70" t="s">
        <v>188</v>
      </c>
      <c r="B265" s="74" t="s">
        <v>444</v>
      </c>
      <c r="C265" s="83">
        <v>115</v>
      </c>
      <c r="D265" s="74" t="s">
        <v>128</v>
      </c>
      <c r="E265" s="74" t="s">
        <v>123</v>
      </c>
      <c r="F265" s="74" t="s">
        <v>187</v>
      </c>
      <c r="G265" s="68">
        <v>1487.3</v>
      </c>
      <c r="H265" s="68">
        <v>1487.3</v>
      </c>
      <c r="I265" s="68">
        <v>1487.3</v>
      </c>
    </row>
    <row r="266" spans="1:9" ht="96" customHeight="1">
      <c r="A266" s="128" t="s">
        <v>356</v>
      </c>
      <c r="B266" s="83" t="s">
        <v>71</v>
      </c>
      <c r="C266" s="83"/>
      <c r="D266" s="74"/>
      <c r="E266" s="74"/>
      <c r="F266" s="74"/>
      <c r="G266" s="68">
        <f>G267</f>
        <v>4101.4</v>
      </c>
      <c r="H266" s="68">
        <f>H267</f>
        <v>4101.4</v>
      </c>
      <c r="I266" s="68">
        <f>I267</f>
        <v>4101.4</v>
      </c>
    </row>
    <row r="267" spans="1:9" ht="93.75" customHeight="1">
      <c r="A267" s="70" t="s">
        <v>97</v>
      </c>
      <c r="B267" s="83" t="s">
        <v>72</v>
      </c>
      <c r="C267" s="83"/>
      <c r="D267" s="74"/>
      <c r="E267" s="74"/>
      <c r="F267" s="74"/>
      <c r="G267" s="68">
        <f>G269+G268</f>
        <v>4101.4</v>
      </c>
      <c r="H267" s="68">
        <f>H269+H268</f>
        <v>4101.4</v>
      </c>
      <c r="I267" s="68">
        <f>I269+I268</f>
        <v>4101.4</v>
      </c>
    </row>
    <row r="268" spans="1:9" ht="37.5">
      <c r="A268" s="70" t="s">
        <v>92</v>
      </c>
      <c r="B268" s="83" t="s">
        <v>72</v>
      </c>
      <c r="C268" s="83">
        <v>115</v>
      </c>
      <c r="D268" s="74" t="s">
        <v>125</v>
      </c>
      <c r="E268" s="74" t="s">
        <v>122</v>
      </c>
      <c r="F268" s="74" t="s">
        <v>176</v>
      </c>
      <c r="G268" s="68">
        <v>61.5</v>
      </c>
      <c r="H268" s="68">
        <v>61.5</v>
      </c>
      <c r="I268" s="68">
        <v>61.5</v>
      </c>
    </row>
    <row r="269" spans="1:9" ht="37.5">
      <c r="A269" s="70" t="s">
        <v>218</v>
      </c>
      <c r="B269" s="83" t="s">
        <v>72</v>
      </c>
      <c r="C269" s="83">
        <v>115</v>
      </c>
      <c r="D269" s="74" t="s">
        <v>125</v>
      </c>
      <c r="E269" s="74" t="s">
        <v>122</v>
      </c>
      <c r="F269" s="74" t="s">
        <v>217</v>
      </c>
      <c r="G269" s="68">
        <v>4039.9</v>
      </c>
      <c r="H269" s="68">
        <v>4039.9</v>
      </c>
      <c r="I269" s="68">
        <v>4039.9</v>
      </c>
    </row>
    <row r="270" spans="1:9" ht="56.25">
      <c r="A270" s="70" t="s">
        <v>352</v>
      </c>
      <c r="B270" s="83" t="s">
        <v>285</v>
      </c>
      <c r="C270" s="83"/>
      <c r="D270" s="74"/>
      <c r="E270" s="74"/>
      <c r="F270" s="74"/>
      <c r="G270" s="68">
        <f>G273+G271</f>
        <v>96</v>
      </c>
      <c r="H270" s="68">
        <f>H273+H271</f>
        <v>96</v>
      </c>
      <c r="I270" s="68">
        <f>I273+I271</f>
        <v>96</v>
      </c>
    </row>
    <row r="271" spans="1:9" ht="37.5">
      <c r="A271" s="70" t="s">
        <v>439</v>
      </c>
      <c r="B271" s="83" t="s">
        <v>437</v>
      </c>
      <c r="C271" s="83"/>
      <c r="D271" s="74"/>
      <c r="E271" s="74"/>
      <c r="F271" s="74"/>
      <c r="G271" s="68">
        <f>G272</f>
        <v>36</v>
      </c>
      <c r="H271" s="68">
        <f>H272</f>
        <v>36</v>
      </c>
      <c r="I271" s="68">
        <f>I272</f>
        <v>36</v>
      </c>
    </row>
    <row r="272" spans="1:9" ht="37.5">
      <c r="A272" s="70" t="s">
        <v>218</v>
      </c>
      <c r="B272" s="83" t="s">
        <v>437</v>
      </c>
      <c r="C272" s="83">
        <v>546</v>
      </c>
      <c r="D272" s="74" t="s">
        <v>128</v>
      </c>
      <c r="E272" s="74" t="s">
        <v>124</v>
      </c>
      <c r="F272" s="74" t="s">
        <v>217</v>
      </c>
      <c r="G272" s="68">
        <v>36</v>
      </c>
      <c r="H272" s="68">
        <v>36</v>
      </c>
      <c r="I272" s="68">
        <v>36</v>
      </c>
    </row>
    <row r="273" spans="1:9" ht="96" customHeight="1">
      <c r="A273" s="70" t="s">
        <v>97</v>
      </c>
      <c r="B273" s="83" t="s">
        <v>51</v>
      </c>
      <c r="C273" s="83"/>
      <c r="D273" s="74"/>
      <c r="E273" s="74"/>
      <c r="F273" s="74"/>
      <c r="G273" s="68">
        <f>G274</f>
        <v>60</v>
      </c>
      <c r="H273" s="68">
        <f>H274</f>
        <v>60</v>
      </c>
      <c r="I273" s="68">
        <f>I274</f>
        <v>60</v>
      </c>
    </row>
    <row r="274" spans="1:9" ht="37.5">
      <c r="A274" s="70" t="s">
        <v>218</v>
      </c>
      <c r="B274" s="83" t="s">
        <v>51</v>
      </c>
      <c r="C274" s="83">
        <v>115</v>
      </c>
      <c r="D274" s="74" t="s">
        <v>128</v>
      </c>
      <c r="E274" s="74" t="s">
        <v>124</v>
      </c>
      <c r="F274" s="74" t="s">
        <v>217</v>
      </c>
      <c r="G274" s="68">
        <v>60</v>
      </c>
      <c r="H274" s="68">
        <v>60</v>
      </c>
      <c r="I274" s="68">
        <v>60</v>
      </c>
    </row>
    <row r="275" spans="1:9" ht="56.25">
      <c r="A275" s="70" t="s">
        <v>52</v>
      </c>
      <c r="B275" s="74" t="s">
        <v>53</v>
      </c>
      <c r="C275" s="74"/>
      <c r="D275" s="74"/>
      <c r="E275" s="74"/>
      <c r="F275" s="74"/>
      <c r="G275" s="68">
        <f>G276+G279</f>
        <v>10915.9</v>
      </c>
      <c r="H275" s="68">
        <f>H276+H279</f>
        <v>11389.7</v>
      </c>
      <c r="I275" s="68">
        <f>I276+I279</f>
        <v>11499.9</v>
      </c>
    </row>
    <row r="276" spans="1:9" ht="18.75">
      <c r="A276" s="70" t="s">
        <v>148</v>
      </c>
      <c r="B276" s="74" t="s">
        <v>54</v>
      </c>
      <c r="C276" s="74"/>
      <c r="D276" s="74"/>
      <c r="E276" s="74"/>
      <c r="F276" s="74"/>
      <c r="G276" s="68">
        <f>G277+G278</f>
        <v>5601</v>
      </c>
      <c r="H276" s="68">
        <f>H277+H278</f>
        <v>6074.8</v>
      </c>
      <c r="I276" s="68">
        <f>I277+I278</f>
        <v>6185</v>
      </c>
    </row>
    <row r="277" spans="1:9" ht="18.75">
      <c r="A277" s="70" t="s">
        <v>188</v>
      </c>
      <c r="B277" s="74" t="s">
        <v>54</v>
      </c>
      <c r="C277" s="74" t="s">
        <v>334</v>
      </c>
      <c r="D277" s="74" t="s">
        <v>128</v>
      </c>
      <c r="E277" s="74" t="s">
        <v>122</v>
      </c>
      <c r="F277" s="74" t="s">
        <v>187</v>
      </c>
      <c r="G277" s="68">
        <v>5178.6</v>
      </c>
      <c r="H277" s="68">
        <v>5620.3</v>
      </c>
      <c r="I277" s="76">
        <v>5728.8</v>
      </c>
    </row>
    <row r="278" spans="1:9" ht="18.75">
      <c r="A278" s="70" t="s">
        <v>188</v>
      </c>
      <c r="B278" s="74" t="s">
        <v>54</v>
      </c>
      <c r="C278" s="74" t="s">
        <v>334</v>
      </c>
      <c r="D278" s="74" t="s">
        <v>141</v>
      </c>
      <c r="E278" s="74" t="s">
        <v>123</v>
      </c>
      <c r="F278" s="74" t="s">
        <v>187</v>
      </c>
      <c r="G278" s="68">
        <v>422.4</v>
      </c>
      <c r="H278" s="68">
        <v>454.5</v>
      </c>
      <c r="I278" s="68">
        <v>456.2</v>
      </c>
    </row>
    <row r="279" spans="1:9" ht="56.25">
      <c r="A279" s="70" t="s">
        <v>446</v>
      </c>
      <c r="B279" s="74" t="s">
        <v>447</v>
      </c>
      <c r="C279" s="83"/>
      <c r="D279" s="74"/>
      <c r="E279" s="74"/>
      <c r="F279" s="74"/>
      <c r="G279" s="68">
        <f>G280</f>
        <v>5314.9</v>
      </c>
      <c r="H279" s="68">
        <f>H280</f>
        <v>5314.9</v>
      </c>
      <c r="I279" s="68">
        <f>I280</f>
        <v>5314.9</v>
      </c>
    </row>
    <row r="280" spans="1:9" ht="18.75">
      <c r="A280" s="70" t="s">
        <v>188</v>
      </c>
      <c r="B280" s="74" t="s">
        <v>447</v>
      </c>
      <c r="C280" s="83">
        <v>115</v>
      </c>
      <c r="D280" s="74" t="s">
        <v>128</v>
      </c>
      <c r="E280" s="74" t="s">
        <v>122</v>
      </c>
      <c r="F280" s="74" t="s">
        <v>187</v>
      </c>
      <c r="G280" s="68">
        <v>5314.9</v>
      </c>
      <c r="H280" s="68">
        <v>5314.9</v>
      </c>
      <c r="I280" s="68">
        <v>5314.9</v>
      </c>
    </row>
    <row r="281" spans="1:9" ht="37.5">
      <c r="A281" s="128" t="s">
        <v>572</v>
      </c>
      <c r="B281" s="103" t="s">
        <v>502</v>
      </c>
      <c r="C281" s="83"/>
      <c r="D281" s="74"/>
      <c r="E281" s="74"/>
      <c r="F281" s="74"/>
      <c r="G281" s="68">
        <f aca="true" t="shared" si="8" ref="G281:I282">G282</f>
        <v>3135.4</v>
      </c>
      <c r="H281" s="68">
        <f t="shared" si="8"/>
        <v>4706.1</v>
      </c>
      <c r="I281" s="68">
        <f t="shared" si="8"/>
        <v>9000.9</v>
      </c>
    </row>
    <row r="282" spans="1:9" ht="77.25" customHeight="1">
      <c r="A282" s="128" t="s">
        <v>648</v>
      </c>
      <c r="B282" s="83" t="s">
        <v>501</v>
      </c>
      <c r="C282" s="83"/>
      <c r="D282" s="74"/>
      <c r="E282" s="74"/>
      <c r="F282" s="74"/>
      <c r="G282" s="68">
        <f t="shared" si="8"/>
        <v>3135.4</v>
      </c>
      <c r="H282" s="68">
        <f t="shared" si="8"/>
        <v>4706.1</v>
      </c>
      <c r="I282" s="68">
        <f t="shared" si="8"/>
        <v>9000.9</v>
      </c>
    </row>
    <row r="283" spans="1:9" ht="18.75">
      <c r="A283" s="70" t="s">
        <v>188</v>
      </c>
      <c r="B283" s="83" t="s">
        <v>501</v>
      </c>
      <c r="C283" s="83">
        <v>115</v>
      </c>
      <c r="D283" s="74" t="s">
        <v>128</v>
      </c>
      <c r="E283" s="74" t="s">
        <v>123</v>
      </c>
      <c r="F283" s="74" t="s">
        <v>187</v>
      </c>
      <c r="G283" s="68">
        <v>3135.4</v>
      </c>
      <c r="H283" s="68">
        <v>4706.1</v>
      </c>
      <c r="I283" s="68">
        <v>9000.9</v>
      </c>
    </row>
    <row r="284" spans="1:9" ht="37.5">
      <c r="A284" s="70" t="s">
        <v>573</v>
      </c>
      <c r="B284" s="83" t="s">
        <v>503</v>
      </c>
      <c r="C284" s="83"/>
      <c r="D284" s="74"/>
      <c r="E284" s="74"/>
      <c r="F284" s="74"/>
      <c r="G284" s="68">
        <f aca="true" t="shared" si="9" ref="G284:I285">G285</f>
        <v>1655.1</v>
      </c>
      <c r="H284" s="68">
        <f t="shared" si="9"/>
        <v>4900.3</v>
      </c>
      <c r="I284" s="68">
        <f t="shared" si="9"/>
        <v>10005</v>
      </c>
    </row>
    <row r="285" spans="1:9" ht="56.25">
      <c r="A285" s="70" t="s">
        <v>649</v>
      </c>
      <c r="B285" s="83" t="s">
        <v>504</v>
      </c>
      <c r="C285" s="83"/>
      <c r="D285" s="74"/>
      <c r="E285" s="74"/>
      <c r="F285" s="74"/>
      <c r="G285" s="68">
        <f t="shared" si="9"/>
        <v>1655.1</v>
      </c>
      <c r="H285" s="68">
        <f t="shared" si="9"/>
        <v>4900.3</v>
      </c>
      <c r="I285" s="68">
        <f t="shared" si="9"/>
        <v>10005</v>
      </c>
    </row>
    <row r="286" spans="1:9" ht="18.75">
      <c r="A286" s="70" t="s">
        <v>188</v>
      </c>
      <c r="B286" s="83" t="s">
        <v>504</v>
      </c>
      <c r="C286" s="83">
        <v>115</v>
      </c>
      <c r="D286" s="74" t="s">
        <v>128</v>
      </c>
      <c r="E286" s="74" t="s">
        <v>123</v>
      </c>
      <c r="F286" s="74" t="s">
        <v>187</v>
      </c>
      <c r="G286" s="68">
        <v>1655.1</v>
      </c>
      <c r="H286" s="68">
        <v>4900.3</v>
      </c>
      <c r="I286" s="68">
        <v>10005</v>
      </c>
    </row>
    <row r="287" spans="1:9" ht="78.75" customHeight="1">
      <c r="A287" s="70" t="s">
        <v>574</v>
      </c>
      <c r="B287" s="74" t="s">
        <v>351</v>
      </c>
      <c r="C287" s="83"/>
      <c r="D287" s="74"/>
      <c r="E287" s="74"/>
      <c r="F287" s="74"/>
      <c r="G287" s="68">
        <f>G288+G290</f>
        <v>7557</v>
      </c>
      <c r="H287" s="68">
        <f>H288+H290</f>
        <v>7986.8</v>
      </c>
      <c r="I287" s="68">
        <f>I288+I290</f>
        <v>8088.8</v>
      </c>
    </row>
    <row r="288" spans="1:9" ht="18.75">
      <c r="A288" s="70" t="s">
        <v>148</v>
      </c>
      <c r="B288" s="74" t="s">
        <v>350</v>
      </c>
      <c r="C288" s="83"/>
      <c r="D288" s="74"/>
      <c r="E288" s="74"/>
      <c r="F288" s="74"/>
      <c r="G288" s="68">
        <f>G289</f>
        <v>5057</v>
      </c>
      <c r="H288" s="68">
        <f>H289</f>
        <v>5486.8</v>
      </c>
      <c r="I288" s="68">
        <f>I289</f>
        <v>5588.8</v>
      </c>
    </row>
    <row r="289" spans="1:9" ht="37.5">
      <c r="A289" s="70" t="s">
        <v>91</v>
      </c>
      <c r="B289" s="74" t="s">
        <v>350</v>
      </c>
      <c r="C289" s="83">
        <v>115</v>
      </c>
      <c r="D289" s="74" t="s">
        <v>128</v>
      </c>
      <c r="E289" s="74" t="s">
        <v>122</v>
      </c>
      <c r="F289" s="74" t="s">
        <v>185</v>
      </c>
      <c r="G289" s="68">
        <v>5057</v>
      </c>
      <c r="H289" s="68">
        <v>5486.8</v>
      </c>
      <c r="I289" s="68">
        <v>5588.8</v>
      </c>
    </row>
    <row r="290" spans="1:9" ht="56.25">
      <c r="A290" s="70" t="s">
        <v>446</v>
      </c>
      <c r="B290" s="74" t="s">
        <v>589</v>
      </c>
      <c r="C290" s="83"/>
      <c r="D290" s="74"/>
      <c r="E290" s="74"/>
      <c r="F290" s="74"/>
      <c r="G290" s="68">
        <f>G291</f>
        <v>2500</v>
      </c>
      <c r="H290" s="68">
        <f>H291</f>
        <v>2500</v>
      </c>
      <c r="I290" s="68">
        <f>I291</f>
        <v>2500</v>
      </c>
    </row>
    <row r="291" spans="1:9" ht="18.75">
      <c r="A291" s="70" t="s">
        <v>188</v>
      </c>
      <c r="B291" s="74" t="s">
        <v>589</v>
      </c>
      <c r="C291" s="83">
        <v>115</v>
      </c>
      <c r="D291" s="74" t="s">
        <v>128</v>
      </c>
      <c r="E291" s="74" t="s">
        <v>122</v>
      </c>
      <c r="F291" s="74" t="s">
        <v>185</v>
      </c>
      <c r="G291" s="68">
        <v>2500</v>
      </c>
      <c r="H291" s="68">
        <v>2500</v>
      </c>
      <c r="I291" s="68">
        <v>2500</v>
      </c>
    </row>
    <row r="292" spans="1:9" ht="56.25">
      <c r="A292" s="70" t="s">
        <v>556</v>
      </c>
      <c r="B292" s="83" t="s">
        <v>422</v>
      </c>
      <c r="C292" s="83"/>
      <c r="D292" s="74"/>
      <c r="E292" s="74"/>
      <c r="F292" s="74"/>
      <c r="G292" s="68">
        <f>G299+G293+G297</f>
        <v>96972.49999999999</v>
      </c>
      <c r="H292" s="68">
        <f>H299+H293+H297</f>
        <v>55736.1</v>
      </c>
      <c r="I292" s="68">
        <f>I299+I293+I297</f>
        <v>1500</v>
      </c>
    </row>
    <row r="293" spans="1:9" ht="75">
      <c r="A293" s="82" t="s">
        <v>710</v>
      </c>
      <c r="B293" s="83" t="s">
        <v>542</v>
      </c>
      <c r="C293" s="83"/>
      <c r="D293" s="74"/>
      <c r="E293" s="74"/>
      <c r="F293" s="74"/>
      <c r="G293" s="68">
        <f>G295+G296+G294</f>
        <v>6309.4</v>
      </c>
      <c r="H293" s="68">
        <f>H295+H296+H294</f>
        <v>2482</v>
      </c>
      <c r="I293" s="68">
        <f>I295+I296+I294</f>
        <v>1500</v>
      </c>
    </row>
    <row r="294" spans="1:9" ht="18.75">
      <c r="A294" s="70" t="s">
        <v>188</v>
      </c>
      <c r="B294" s="83" t="s">
        <v>542</v>
      </c>
      <c r="C294" s="83">
        <v>115</v>
      </c>
      <c r="D294" s="74" t="s">
        <v>128</v>
      </c>
      <c r="E294" s="74" t="s">
        <v>123</v>
      </c>
      <c r="F294" s="74" t="s">
        <v>187</v>
      </c>
      <c r="G294" s="68">
        <v>2050</v>
      </c>
      <c r="H294" s="68">
        <v>1500</v>
      </c>
      <c r="I294" s="68">
        <v>1500</v>
      </c>
    </row>
    <row r="295" spans="1:9" ht="37.5">
      <c r="A295" s="70" t="s">
        <v>92</v>
      </c>
      <c r="B295" s="83" t="s">
        <v>542</v>
      </c>
      <c r="C295" s="83">
        <v>546</v>
      </c>
      <c r="D295" s="74" t="s">
        <v>128</v>
      </c>
      <c r="E295" s="74" t="s">
        <v>124</v>
      </c>
      <c r="F295" s="74" t="s">
        <v>176</v>
      </c>
      <c r="G295" s="68">
        <v>4259.4</v>
      </c>
      <c r="H295" s="68">
        <v>982</v>
      </c>
      <c r="I295" s="68">
        <v>0</v>
      </c>
    </row>
    <row r="296" spans="1:9" ht="18.75">
      <c r="A296" s="70" t="s">
        <v>154</v>
      </c>
      <c r="B296" s="83" t="s">
        <v>542</v>
      </c>
      <c r="C296" s="83">
        <v>546</v>
      </c>
      <c r="D296" s="74" t="s">
        <v>128</v>
      </c>
      <c r="E296" s="74" t="s">
        <v>124</v>
      </c>
      <c r="F296" s="74" t="s">
        <v>181</v>
      </c>
      <c r="G296" s="68">
        <v>0</v>
      </c>
      <c r="H296" s="68">
        <v>0</v>
      </c>
      <c r="I296" s="68">
        <v>0</v>
      </c>
    </row>
    <row r="297" spans="1:9" ht="37.5">
      <c r="A297" s="143" t="s">
        <v>676</v>
      </c>
      <c r="B297" s="83" t="s">
        <v>702</v>
      </c>
      <c r="C297" s="83"/>
      <c r="D297" s="74"/>
      <c r="E297" s="74"/>
      <c r="F297" s="74"/>
      <c r="G297" s="68">
        <f>G298</f>
        <v>3455.5</v>
      </c>
      <c r="H297" s="68">
        <f>H298</f>
        <v>0</v>
      </c>
      <c r="I297" s="68">
        <f>I298</f>
        <v>0</v>
      </c>
    </row>
    <row r="298" spans="1:9" ht="18.75">
      <c r="A298" s="70" t="s">
        <v>188</v>
      </c>
      <c r="B298" s="83" t="s">
        <v>702</v>
      </c>
      <c r="C298" s="83">
        <v>115</v>
      </c>
      <c r="D298" s="74" t="s">
        <v>128</v>
      </c>
      <c r="E298" s="74" t="s">
        <v>123</v>
      </c>
      <c r="F298" s="74" t="s">
        <v>187</v>
      </c>
      <c r="G298" s="68">
        <v>3455.5</v>
      </c>
      <c r="H298" s="68"/>
      <c r="I298" s="68"/>
    </row>
    <row r="299" spans="1:9" ht="37.5">
      <c r="A299" s="70" t="s">
        <v>711</v>
      </c>
      <c r="B299" s="83" t="s">
        <v>672</v>
      </c>
      <c r="C299" s="83"/>
      <c r="D299" s="74"/>
      <c r="E299" s="74"/>
      <c r="F299" s="74"/>
      <c r="G299" s="68">
        <f>G300+G301</f>
        <v>87207.59999999999</v>
      </c>
      <c r="H299" s="68">
        <f>H300+H301</f>
        <v>53254.1</v>
      </c>
      <c r="I299" s="68">
        <f>I300+I301</f>
        <v>0</v>
      </c>
    </row>
    <row r="300" spans="1:9" ht="18.75">
      <c r="A300" s="70" t="s">
        <v>188</v>
      </c>
      <c r="B300" s="83" t="s">
        <v>672</v>
      </c>
      <c r="C300" s="83">
        <v>115</v>
      </c>
      <c r="D300" s="74" t="s">
        <v>128</v>
      </c>
      <c r="E300" s="74" t="s">
        <v>123</v>
      </c>
      <c r="F300" s="74" t="s">
        <v>187</v>
      </c>
      <c r="G300" s="68">
        <v>81895.9</v>
      </c>
      <c r="H300" s="68">
        <v>53254.1</v>
      </c>
      <c r="I300" s="68">
        <v>0</v>
      </c>
    </row>
    <row r="301" spans="1:9" ht="18.75">
      <c r="A301" s="70" t="s">
        <v>188</v>
      </c>
      <c r="B301" s="83" t="s">
        <v>672</v>
      </c>
      <c r="C301" s="83">
        <v>115</v>
      </c>
      <c r="D301" s="74" t="s">
        <v>128</v>
      </c>
      <c r="E301" s="74" t="s">
        <v>122</v>
      </c>
      <c r="F301" s="74" t="s">
        <v>187</v>
      </c>
      <c r="G301" s="68">
        <v>5311.7</v>
      </c>
      <c r="H301" s="68"/>
      <c r="I301" s="68"/>
    </row>
    <row r="302" spans="1:9" ht="60" customHeight="1">
      <c r="A302" s="70" t="s">
        <v>597</v>
      </c>
      <c r="B302" s="83" t="s">
        <v>596</v>
      </c>
      <c r="C302" s="83"/>
      <c r="D302" s="74"/>
      <c r="E302" s="74"/>
      <c r="F302" s="74"/>
      <c r="G302" s="68">
        <f aca="true" t="shared" si="10" ref="G302:I303">G303</f>
        <v>11600.7</v>
      </c>
      <c r="H302" s="68">
        <f t="shared" si="10"/>
        <v>11314.4</v>
      </c>
      <c r="I302" s="68">
        <f t="shared" si="10"/>
        <v>11658.1</v>
      </c>
    </row>
    <row r="303" spans="1:9" ht="54" customHeight="1">
      <c r="A303" s="70" t="s">
        <v>584</v>
      </c>
      <c r="B303" s="83" t="s">
        <v>598</v>
      </c>
      <c r="C303" s="83"/>
      <c r="D303" s="74"/>
      <c r="E303" s="74"/>
      <c r="F303" s="74"/>
      <c r="G303" s="68">
        <f t="shared" si="10"/>
        <v>11600.7</v>
      </c>
      <c r="H303" s="68">
        <f t="shared" si="10"/>
        <v>11314.4</v>
      </c>
      <c r="I303" s="68">
        <f t="shared" si="10"/>
        <v>11658.1</v>
      </c>
    </row>
    <row r="304" spans="1:9" ht="18.75" customHeight="1">
      <c r="A304" s="70" t="s">
        <v>188</v>
      </c>
      <c r="B304" s="83" t="s">
        <v>598</v>
      </c>
      <c r="C304" s="83">
        <v>115</v>
      </c>
      <c r="D304" s="74" t="s">
        <v>128</v>
      </c>
      <c r="E304" s="74" t="s">
        <v>123</v>
      </c>
      <c r="F304" s="74" t="s">
        <v>187</v>
      </c>
      <c r="G304" s="68">
        <v>11600.7</v>
      </c>
      <c r="H304" s="68">
        <v>11314.4</v>
      </c>
      <c r="I304" s="68">
        <v>11658.1</v>
      </c>
    </row>
    <row r="305" spans="1:9" ht="43.5" customHeight="1">
      <c r="A305" s="143" t="s">
        <v>706</v>
      </c>
      <c r="B305" s="83" t="s">
        <v>701</v>
      </c>
      <c r="C305" s="83"/>
      <c r="D305" s="74"/>
      <c r="E305" s="74"/>
      <c r="F305" s="74"/>
      <c r="G305" s="68">
        <f aca="true" t="shared" si="11" ref="G305:I306">G306</f>
        <v>739</v>
      </c>
      <c r="H305" s="68">
        <f t="shared" si="11"/>
        <v>0</v>
      </c>
      <c r="I305" s="68">
        <f t="shared" si="11"/>
        <v>0</v>
      </c>
    </row>
    <row r="306" spans="1:9" ht="59.25" customHeight="1">
      <c r="A306" s="143" t="s">
        <v>675</v>
      </c>
      <c r="B306" s="83" t="s">
        <v>700</v>
      </c>
      <c r="C306" s="83"/>
      <c r="D306" s="74"/>
      <c r="E306" s="74"/>
      <c r="F306" s="74"/>
      <c r="G306" s="68">
        <f t="shared" si="11"/>
        <v>739</v>
      </c>
      <c r="H306" s="68">
        <f t="shared" si="11"/>
        <v>0</v>
      </c>
      <c r="I306" s="68">
        <f t="shared" si="11"/>
        <v>0</v>
      </c>
    </row>
    <row r="307" spans="1:9" ht="21.75" customHeight="1">
      <c r="A307" s="70" t="s">
        <v>188</v>
      </c>
      <c r="B307" s="83" t="s">
        <v>700</v>
      </c>
      <c r="C307" s="83">
        <v>115</v>
      </c>
      <c r="D307" s="74" t="s">
        <v>128</v>
      </c>
      <c r="E307" s="74" t="s">
        <v>123</v>
      </c>
      <c r="F307" s="74" t="s">
        <v>187</v>
      </c>
      <c r="G307" s="68">
        <v>739</v>
      </c>
      <c r="H307" s="68"/>
      <c r="I307" s="68"/>
    </row>
    <row r="308" spans="1:9" ht="18.75">
      <c r="A308" s="131" t="s">
        <v>29</v>
      </c>
      <c r="B308" s="74" t="s">
        <v>76</v>
      </c>
      <c r="C308" s="74"/>
      <c r="D308" s="74"/>
      <c r="E308" s="74"/>
      <c r="F308" s="74"/>
      <c r="G308" s="68">
        <f>G309+G316</f>
        <v>50220.90000000001</v>
      </c>
      <c r="H308" s="68">
        <f>H309+H316</f>
        <v>53870</v>
      </c>
      <c r="I308" s="68">
        <f>I309+I316</f>
        <v>54721.700000000004</v>
      </c>
    </row>
    <row r="309" spans="1:9" ht="136.5" customHeight="1">
      <c r="A309" s="70" t="s">
        <v>492</v>
      </c>
      <c r="B309" s="74" t="s">
        <v>109</v>
      </c>
      <c r="C309" s="74"/>
      <c r="D309" s="74"/>
      <c r="E309" s="74"/>
      <c r="F309" s="74"/>
      <c r="G309" s="68">
        <f>G310+G314</f>
        <v>46404.100000000006</v>
      </c>
      <c r="H309" s="68">
        <f>H310+H314</f>
        <v>49964.2</v>
      </c>
      <c r="I309" s="68">
        <f>I310+I314</f>
        <v>50705.9</v>
      </c>
    </row>
    <row r="310" spans="1:9" ht="18.75">
      <c r="A310" s="70" t="s">
        <v>388</v>
      </c>
      <c r="B310" s="74" t="s">
        <v>389</v>
      </c>
      <c r="C310" s="74"/>
      <c r="D310" s="74"/>
      <c r="E310" s="74"/>
      <c r="F310" s="74"/>
      <c r="G310" s="68">
        <f>G313+G311+G312</f>
        <v>22429.7</v>
      </c>
      <c r="H310" s="68">
        <f>H313+H311+H312</f>
        <v>25989.8</v>
      </c>
      <c r="I310" s="68">
        <f>I313+I311+I312</f>
        <v>26731.5</v>
      </c>
    </row>
    <row r="311" spans="1:9" ht="22.5" customHeight="1">
      <c r="A311" s="70" t="s">
        <v>638</v>
      </c>
      <c r="B311" s="74" t="s">
        <v>389</v>
      </c>
      <c r="C311" s="74" t="s">
        <v>315</v>
      </c>
      <c r="D311" s="74" t="s">
        <v>128</v>
      </c>
      <c r="E311" s="74" t="s">
        <v>124</v>
      </c>
      <c r="F311" s="74" t="s">
        <v>151</v>
      </c>
      <c r="G311" s="68">
        <v>17162.7</v>
      </c>
      <c r="H311" s="68">
        <v>19888.8</v>
      </c>
      <c r="I311" s="68">
        <v>20526.5</v>
      </c>
    </row>
    <row r="312" spans="1:9" ht="37.5">
      <c r="A312" s="70" t="s">
        <v>92</v>
      </c>
      <c r="B312" s="74" t="s">
        <v>389</v>
      </c>
      <c r="C312" s="74" t="s">
        <v>315</v>
      </c>
      <c r="D312" s="74" t="s">
        <v>128</v>
      </c>
      <c r="E312" s="74" t="s">
        <v>124</v>
      </c>
      <c r="F312" s="74" t="s">
        <v>176</v>
      </c>
      <c r="G312" s="68">
        <v>5242</v>
      </c>
      <c r="H312" s="68">
        <v>6076</v>
      </c>
      <c r="I312" s="68">
        <v>6180</v>
      </c>
    </row>
    <row r="313" spans="1:9" ht="21" customHeight="1">
      <c r="A313" s="70" t="s">
        <v>174</v>
      </c>
      <c r="B313" s="74" t="s">
        <v>389</v>
      </c>
      <c r="C313" s="74" t="s">
        <v>315</v>
      </c>
      <c r="D313" s="74" t="s">
        <v>128</v>
      </c>
      <c r="E313" s="74" t="s">
        <v>124</v>
      </c>
      <c r="F313" s="74" t="s">
        <v>175</v>
      </c>
      <c r="G313" s="68">
        <v>25</v>
      </c>
      <c r="H313" s="68">
        <v>25</v>
      </c>
      <c r="I313" s="68">
        <v>25</v>
      </c>
    </row>
    <row r="314" spans="1:9" ht="56.25">
      <c r="A314" s="70" t="s">
        <v>446</v>
      </c>
      <c r="B314" s="74" t="s">
        <v>449</v>
      </c>
      <c r="C314" s="74"/>
      <c r="D314" s="74"/>
      <c r="E314" s="74"/>
      <c r="F314" s="74"/>
      <c r="G314" s="68">
        <f>G315</f>
        <v>23974.4</v>
      </c>
      <c r="H314" s="68">
        <f>H315</f>
        <v>23974.4</v>
      </c>
      <c r="I314" s="68">
        <f>I315</f>
        <v>23974.4</v>
      </c>
    </row>
    <row r="315" spans="1:9" ht="18.75">
      <c r="A315" s="70" t="s">
        <v>638</v>
      </c>
      <c r="B315" s="74" t="s">
        <v>449</v>
      </c>
      <c r="C315" s="74" t="s">
        <v>315</v>
      </c>
      <c r="D315" s="74" t="s">
        <v>128</v>
      </c>
      <c r="E315" s="74" t="s">
        <v>124</v>
      </c>
      <c r="F315" s="74" t="s">
        <v>151</v>
      </c>
      <c r="G315" s="68">
        <v>23974.4</v>
      </c>
      <c r="H315" s="68">
        <v>23974.4</v>
      </c>
      <c r="I315" s="68">
        <v>23974.4</v>
      </c>
    </row>
    <row r="316" spans="1:9" ht="56.25">
      <c r="A316" s="70" t="s">
        <v>331</v>
      </c>
      <c r="B316" s="74" t="s">
        <v>110</v>
      </c>
      <c r="C316" s="74"/>
      <c r="D316" s="74"/>
      <c r="E316" s="74"/>
      <c r="F316" s="74"/>
      <c r="G316" s="68">
        <f>G317+G321</f>
        <v>3816.8</v>
      </c>
      <c r="H316" s="68">
        <f>H317+H321</f>
        <v>3905.8</v>
      </c>
      <c r="I316" s="68">
        <f>I317+I321</f>
        <v>4015.8</v>
      </c>
    </row>
    <row r="317" spans="1:9" ht="39.75" customHeight="1">
      <c r="A317" s="70" t="s">
        <v>186</v>
      </c>
      <c r="B317" s="74" t="s">
        <v>111</v>
      </c>
      <c r="C317" s="74"/>
      <c r="D317" s="74"/>
      <c r="E317" s="74"/>
      <c r="F317" s="74"/>
      <c r="G317" s="68">
        <f>G318+G319+G320</f>
        <v>2948</v>
      </c>
      <c r="H317" s="68">
        <f>H318+H319+H320</f>
        <v>3037</v>
      </c>
      <c r="I317" s="68">
        <f>I318+I319+I320</f>
        <v>3147</v>
      </c>
    </row>
    <row r="318" spans="1:9" ht="37.5">
      <c r="A318" s="70" t="s">
        <v>172</v>
      </c>
      <c r="B318" s="74" t="s">
        <v>111</v>
      </c>
      <c r="C318" s="74" t="s">
        <v>334</v>
      </c>
      <c r="D318" s="74" t="s">
        <v>128</v>
      </c>
      <c r="E318" s="74" t="s">
        <v>124</v>
      </c>
      <c r="F318" s="74" t="s">
        <v>173</v>
      </c>
      <c r="G318" s="68">
        <v>2382.5</v>
      </c>
      <c r="H318" s="68">
        <v>2312.5</v>
      </c>
      <c r="I318" s="68">
        <v>2312.5</v>
      </c>
    </row>
    <row r="319" spans="1:9" ht="37.5">
      <c r="A319" s="70" t="s">
        <v>92</v>
      </c>
      <c r="B319" s="74" t="s">
        <v>111</v>
      </c>
      <c r="C319" s="74" t="s">
        <v>334</v>
      </c>
      <c r="D319" s="74" t="s">
        <v>128</v>
      </c>
      <c r="E319" s="74" t="s">
        <v>124</v>
      </c>
      <c r="F319" s="74" t="s">
        <v>176</v>
      </c>
      <c r="G319" s="68">
        <v>555</v>
      </c>
      <c r="H319" s="68">
        <v>714</v>
      </c>
      <c r="I319" s="68">
        <v>824</v>
      </c>
    </row>
    <row r="320" spans="1:9" ht="18.75">
      <c r="A320" s="70" t="s">
        <v>174</v>
      </c>
      <c r="B320" s="74" t="s">
        <v>111</v>
      </c>
      <c r="C320" s="74" t="s">
        <v>334</v>
      </c>
      <c r="D320" s="74" t="s">
        <v>128</v>
      </c>
      <c r="E320" s="74" t="s">
        <v>124</v>
      </c>
      <c r="F320" s="74" t="s">
        <v>175</v>
      </c>
      <c r="G320" s="68">
        <v>10.5</v>
      </c>
      <c r="H320" s="68">
        <v>10.5</v>
      </c>
      <c r="I320" s="68">
        <v>10.5</v>
      </c>
    </row>
    <row r="321" spans="1:9" ht="56.25">
      <c r="A321" s="70" t="s">
        <v>446</v>
      </c>
      <c r="B321" s="74" t="s">
        <v>457</v>
      </c>
      <c r="C321" s="74"/>
      <c r="D321" s="74"/>
      <c r="E321" s="74"/>
      <c r="F321" s="74"/>
      <c r="G321" s="68">
        <f>G322</f>
        <v>868.8</v>
      </c>
      <c r="H321" s="68">
        <f>H322</f>
        <v>868.8</v>
      </c>
      <c r="I321" s="68">
        <f>I322</f>
        <v>868.8</v>
      </c>
    </row>
    <row r="322" spans="1:9" ht="37.5">
      <c r="A322" s="70" t="s">
        <v>172</v>
      </c>
      <c r="B322" s="74" t="s">
        <v>457</v>
      </c>
      <c r="C322" s="74" t="s">
        <v>334</v>
      </c>
      <c r="D322" s="74" t="s">
        <v>128</v>
      </c>
      <c r="E322" s="74" t="s">
        <v>124</v>
      </c>
      <c r="F322" s="74" t="s">
        <v>173</v>
      </c>
      <c r="G322" s="68">
        <v>868.8</v>
      </c>
      <c r="H322" s="68">
        <v>868.8</v>
      </c>
      <c r="I322" s="68">
        <v>868.8</v>
      </c>
    </row>
    <row r="323" spans="1:9" ht="56.25">
      <c r="A323" s="69" t="s">
        <v>527</v>
      </c>
      <c r="B323" s="133" t="s">
        <v>243</v>
      </c>
      <c r="C323" s="133"/>
      <c r="D323" s="75"/>
      <c r="E323" s="75"/>
      <c r="F323" s="75"/>
      <c r="G323" s="71">
        <f>G324+G348+G358</f>
        <v>1646.6</v>
      </c>
      <c r="H323" s="71">
        <f>H324+H348+H358</f>
        <v>1660.7</v>
      </c>
      <c r="I323" s="71">
        <f>I324+I348+I358</f>
        <v>2210.8</v>
      </c>
    </row>
    <row r="324" spans="1:9" ht="36.75" customHeight="1">
      <c r="A324" s="70" t="s">
        <v>193</v>
      </c>
      <c r="B324" s="83" t="s">
        <v>61</v>
      </c>
      <c r="C324" s="83"/>
      <c r="D324" s="74"/>
      <c r="E324" s="74"/>
      <c r="F324" s="74"/>
      <c r="G324" s="68">
        <f>G332+G336+G339+G325+G342+G345</f>
        <v>1619.6</v>
      </c>
      <c r="H324" s="68">
        <f>H332+H336+H339+H325+H342+H345</f>
        <v>1633.7</v>
      </c>
      <c r="I324" s="68">
        <f>I332+I336+I339+I325+I342+I345</f>
        <v>1633.7</v>
      </c>
    </row>
    <row r="325" spans="1:9" ht="60" customHeight="1">
      <c r="A325" s="70" t="s">
        <v>400</v>
      </c>
      <c r="B325" s="83" t="s">
        <v>399</v>
      </c>
      <c r="C325" s="83"/>
      <c r="D325" s="74"/>
      <c r="E325" s="74"/>
      <c r="F325" s="74"/>
      <c r="G325" s="68">
        <f>G329+G326</f>
        <v>1308.5</v>
      </c>
      <c r="H325" s="68">
        <f>H329+H326</f>
        <v>1308.5</v>
      </c>
      <c r="I325" s="68">
        <f>I329+I326</f>
        <v>1308.5</v>
      </c>
    </row>
    <row r="326" spans="1:9" ht="37.5">
      <c r="A326" s="125" t="s">
        <v>330</v>
      </c>
      <c r="B326" s="74" t="s">
        <v>588</v>
      </c>
      <c r="C326" s="83"/>
      <c r="D326" s="74"/>
      <c r="E326" s="74"/>
      <c r="F326" s="74"/>
      <c r="G326" s="68">
        <f>G327+G328</f>
        <v>18</v>
      </c>
      <c r="H326" s="68">
        <f>H327+H328</f>
        <v>18</v>
      </c>
      <c r="I326" s="68">
        <f>I327+I328</f>
        <v>18</v>
      </c>
    </row>
    <row r="327" spans="1:9" ht="37.5">
      <c r="A327" s="70" t="s">
        <v>92</v>
      </c>
      <c r="B327" s="74" t="s">
        <v>588</v>
      </c>
      <c r="C327" s="83">
        <v>114</v>
      </c>
      <c r="D327" s="74" t="s">
        <v>132</v>
      </c>
      <c r="E327" s="74" t="s">
        <v>120</v>
      </c>
      <c r="F327" s="74" t="s">
        <v>176</v>
      </c>
      <c r="G327" s="68">
        <v>13</v>
      </c>
      <c r="H327" s="68">
        <v>13</v>
      </c>
      <c r="I327" s="68">
        <v>13</v>
      </c>
    </row>
    <row r="328" spans="1:9" ht="18.75">
      <c r="A328" s="88" t="s">
        <v>188</v>
      </c>
      <c r="B328" s="74" t="s">
        <v>588</v>
      </c>
      <c r="C328" s="83">
        <v>115</v>
      </c>
      <c r="D328" s="74" t="s">
        <v>128</v>
      </c>
      <c r="E328" s="74" t="s">
        <v>124</v>
      </c>
      <c r="F328" s="74" t="s">
        <v>187</v>
      </c>
      <c r="G328" s="68">
        <v>5</v>
      </c>
      <c r="H328" s="68">
        <v>5</v>
      </c>
      <c r="I328" s="68">
        <v>5</v>
      </c>
    </row>
    <row r="329" spans="1:9" ht="115.5" customHeight="1">
      <c r="A329" s="70" t="s">
        <v>429</v>
      </c>
      <c r="B329" s="83" t="s">
        <v>430</v>
      </c>
      <c r="C329" s="83"/>
      <c r="D329" s="74"/>
      <c r="E329" s="74"/>
      <c r="F329" s="74"/>
      <c r="G329" s="68">
        <f>G330+G331</f>
        <v>1290.5</v>
      </c>
      <c r="H329" s="68">
        <f>H330+H331</f>
        <v>1290.5</v>
      </c>
      <c r="I329" s="68">
        <f>I330+I331</f>
        <v>1290.5</v>
      </c>
    </row>
    <row r="330" spans="1:9" ht="37.5">
      <c r="A330" s="70" t="s">
        <v>172</v>
      </c>
      <c r="B330" s="83" t="s">
        <v>430</v>
      </c>
      <c r="C330" s="83">
        <v>546</v>
      </c>
      <c r="D330" s="74" t="s">
        <v>119</v>
      </c>
      <c r="E330" s="74" t="s">
        <v>120</v>
      </c>
      <c r="F330" s="74" t="s">
        <v>173</v>
      </c>
      <c r="G330" s="68">
        <v>918.5</v>
      </c>
      <c r="H330" s="68">
        <v>918.5</v>
      </c>
      <c r="I330" s="68">
        <v>918.5</v>
      </c>
    </row>
    <row r="331" spans="1:9" ht="37.5">
      <c r="A331" s="70" t="s">
        <v>92</v>
      </c>
      <c r="B331" s="83" t="s">
        <v>430</v>
      </c>
      <c r="C331" s="83">
        <v>546</v>
      </c>
      <c r="D331" s="74" t="s">
        <v>119</v>
      </c>
      <c r="E331" s="74" t="s">
        <v>120</v>
      </c>
      <c r="F331" s="74" t="s">
        <v>176</v>
      </c>
      <c r="G331" s="68">
        <v>372</v>
      </c>
      <c r="H331" s="68">
        <v>372</v>
      </c>
      <c r="I331" s="68">
        <v>372</v>
      </c>
    </row>
    <row r="332" spans="1:9" ht="37.5">
      <c r="A332" s="70" t="s">
        <v>552</v>
      </c>
      <c r="B332" s="83" t="s">
        <v>528</v>
      </c>
      <c r="C332" s="83"/>
      <c r="D332" s="74"/>
      <c r="E332" s="74"/>
      <c r="F332" s="74"/>
      <c r="G332" s="68">
        <f>G333</f>
        <v>38.2</v>
      </c>
      <c r="H332" s="68">
        <f>H333</f>
        <v>38.2</v>
      </c>
      <c r="I332" s="68">
        <f>I333</f>
        <v>38.2</v>
      </c>
    </row>
    <row r="333" spans="1:9" ht="37.5">
      <c r="A333" s="70" t="s">
        <v>330</v>
      </c>
      <c r="B333" s="83" t="s">
        <v>529</v>
      </c>
      <c r="C333" s="83"/>
      <c r="D333" s="74"/>
      <c r="E333" s="74"/>
      <c r="F333" s="74"/>
      <c r="G333" s="68">
        <f>G334+G335</f>
        <v>38.2</v>
      </c>
      <c r="H333" s="68">
        <f>H334+H335</f>
        <v>38.2</v>
      </c>
      <c r="I333" s="68">
        <f>I334+I335</f>
        <v>38.2</v>
      </c>
    </row>
    <row r="334" spans="1:9" ht="37.5">
      <c r="A334" s="70" t="s">
        <v>92</v>
      </c>
      <c r="B334" s="83" t="s">
        <v>529</v>
      </c>
      <c r="C334" s="83">
        <v>546</v>
      </c>
      <c r="D334" s="74" t="s">
        <v>122</v>
      </c>
      <c r="E334" s="74" t="s">
        <v>144</v>
      </c>
      <c r="F334" s="74" t="s">
        <v>176</v>
      </c>
      <c r="G334" s="68">
        <v>35.2</v>
      </c>
      <c r="H334" s="68">
        <v>35.2</v>
      </c>
      <c r="I334" s="68">
        <v>35.2</v>
      </c>
    </row>
    <row r="335" spans="1:9" ht="18.75">
      <c r="A335" s="70" t="s">
        <v>182</v>
      </c>
      <c r="B335" s="83" t="s">
        <v>529</v>
      </c>
      <c r="C335" s="83">
        <v>546</v>
      </c>
      <c r="D335" s="74" t="s">
        <v>122</v>
      </c>
      <c r="E335" s="74" t="s">
        <v>144</v>
      </c>
      <c r="F335" s="74" t="s">
        <v>178</v>
      </c>
      <c r="G335" s="68">
        <v>3</v>
      </c>
      <c r="H335" s="68">
        <v>3</v>
      </c>
      <c r="I335" s="68">
        <v>3</v>
      </c>
    </row>
    <row r="336" spans="1:9" ht="54.75" customHeight="1">
      <c r="A336" s="70" t="s">
        <v>75</v>
      </c>
      <c r="B336" s="83" t="s">
        <v>104</v>
      </c>
      <c r="C336" s="83"/>
      <c r="D336" s="74"/>
      <c r="E336" s="74"/>
      <c r="F336" s="74"/>
      <c r="G336" s="68">
        <f aca="true" t="shared" si="12" ref="G336:I337">G337</f>
        <v>254.9</v>
      </c>
      <c r="H336" s="68">
        <f t="shared" si="12"/>
        <v>269</v>
      </c>
      <c r="I336" s="68">
        <f t="shared" si="12"/>
        <v>269</v>
      </c>
    </row>
    <row r="337" spans="1:9" ht="37.5">
      <c r="A337" s="70" t="s">
        <v>301</v>
      </c>
      <c r="B337" s="83" t="s">
        <v>530</v>
      </c>
      <c r="C337" s="83"/>
      <c r="D337" s="74"/>
      <c r="E337" s="74"/>
      <c r="F337" s="106"/>
      <c r="G337" s="68">
        <f t="shared" si="12"/>
        <v>254.9</v>
      </c>
      <c r="H337" s="68">
        <f t="shared" si="12"/>
        <v>269</v>
      </c>
      <c r="I337" s="68">
        <f t="shared" si="12"/>
        <v>269</v>
      </c>
    </row>
    <row r="338" spans="1:9" ht="37.5">
      <c r="A338" s="70" t="s">
        <v>92</v>
      </c>
      <c r="B338" s="83" t="s">
        <v>530</v>
      </c>
      <c r="C338" s="83">
        <v>546</v>
      </c>
      <c r="D338" s="74" t="s">
        <v>122</v>
      </c>
      <c r="E338" s="74" t="s">
        <v>144</v>
      </c>
      <c r="F338" s="74" t="s">
        <v>176</v>
      </c>
      <c r="G338" s="68">
        <v>254.9</v>
      </c>
      <c r="H338" s="68">
        <v>269</v>
      </c>
      <c r="I338" s="68">
        <v>269</v>
      </c>
    </row>
    <row r="339" spans="1:9" ht="37.5">
      <c r="A339" s="70" t="s">
        <v>77</v>
      </c>
      <c r="B339" s="83" t="s">
        <v>62</v>
      </c>
      <c r="C339" s="83"/>
      <c r="D339" s="74"/>
      <c r="E339" s="74"/>
      <c r="F339" s="74"/>
      <c r="G339" s="68">
        <f aca="true" t="shared" si="13" ref="G339:I340">G340</f>
        <v>10</v>
      </c>
      <c r="H339" s="68">
        <f t="shared" si="13"/>
        <v>10</v>
      </c>
      <c r="I339" s="68">
        <f t="shared" si="13"/>
        <v>10</v>
      </c>
    </row>
    <row r="340" spans="1:9" ht="38.25" customHeight="1">
      <c r="A340" s="70" t="s">
        <v>330</v>
      </c>
      <c r="B340" s="83" t="s">
        <v>531</v>
      </c>
      <c r="C340" s="83"/>
      <c r="D340" s="74"/>
      <c r="E340" s="74"/>
      <c r="F340" s="74"/>
      <c r="G340" s="68">
        <f t="shared" si="13"/>
        <v>10</v>
      </c>
      <c r="H340" s="68">
        <f t="shared" si="13"/>
        <v>10</v>
      </c>
      <c r="I340" s="68">
        <f t="shared" si="13"/>
        <v>10</v>
      </c>
    </row>
    <row r="341" spans="1:9" ht="18.75">
      <c r="A341" s="70" t="s">
        <v>182</v>
      </c>
      <c r="B341" s="83" t="s">
        <v>531</v>
      </c>
      <c r="C341" s="83">
        <v>546</v>
      </c>
      <c r="D341" s="74" t="s">
        <v>122</v>
      </c>
      <c r="E341" s="74" t="s">
        <v>144</v>
      </c>
      <c r="F341" s="74" t="s">
        <v>178</v>
      </c>
      <c r="G341" s="68">
        <v>10</v>
      </c>
      <c r="H341" s="68">
        <v>10</v>
      </c>
      <c r="I341" s="68">
        <v>10</v>
      </c>
    </row>
    <row r="342" spans="1:9" ht="37.5">
      <c r="A342" s="70" t="s">
        <v>533</v>
      </c>
      <c r="B342" s="83" t="s">
        <v>532</v>
      </c>
      <c r="C342" s="83"/>
      <c r="D342" s="74"/>
      <c r="E342" s="74"/>
      <c r="F342" s="74"/>
      <c r="G342" s="68">
        <f aca="true" t="shared" si="14" ref="G342:I343">G343</f>
        <v>4</v>
      </c>
      <c r="H342" s="68">
        <f t="shared" si="14"/>
        <v>4</v>
      </c>
      <c r="I342" s="68">
        <f t="shared" si="14"/>
        <v>4</v>
      </c>
    </row>
    <row r="343" spans="1:9" ht="37.5">
      <c r="A343" s="70" t="s">
        <v>330</v>
      </c>
      <c r="B343" s="83" t="s">
        <v>534</v>
      </c>
      <c r="C343" s="83"/>
      <c r="D343" s="74"/>
      <c r="E343" s="74"/>
      <c r="F343" s="74"/>
      <c r="G343" s="68">
        <f t="shared" si="14"/>
        <v>4</v>
      </c>
      <c r="H343" s="68">
        <f t="shared" si="14"/>
        <v>4</v>
      </c>
      <c r="I343" s="68">
        <f t="shared" si="14"/>
        <v>4</v>
      </c>
    </row>
    <row r="344" spans="1:9" ht="37.5">
      <c r="A344" s="70" t="s">
        <v>92</v>
      </c>
      <c r="B344" s="83" t="s">
        <v>534</v>
      </c>
      <c r="C344" s="83">
        <v>546</v>
      </c>
      <c r="D344" s="74" t="s">
        <v>122</v>
      </c>
      <c r="E344" s="74" t="s">
        <v>144</v>
      </c>
      <c r="F344" s="74" t="s">
        <v>176</v>
      </c>
      <c r="G344" s="68">
        <v>4</v>
      </c>
      <c r="H344" s="68">
        <v>4</v>
      </c>
      <c r="I344" s="68">
        <v>4</v>
      </c>
    </row>
    <row r="345" spans="1:9" ht="93.75">
      <c r="A345" s="70" t="s">
        <v>591</v>
      </c>
      <c r="B345" s="147" t="s">
        <v>586</v>
      </c>
      <c r="C345" s="83"/>
      <c r="D345" s="74"/>
      <c r="E345" s="74"/>
      <c r="F345" s="74"/>
      <c r="G345" s="68">
        <f aca="true" t="shared" si="15" ref="G345:I346">G346</f>
        <v>4</v>
      </c>
      <c r="H345" s="68">
        <f t="shared" si="15"/>
        <v>4</v>
      </c>
      <c r="I345" s="68">
        <f t="shared" si="15"/>
        <v>4</v>
      </c>
    </row>
    <row r="346" spans="1:9" ht="37.5">
      <c r="A346" s="70" t="s">
        <v>330</v>
      </c>
      <c r="B346" s="83" t="s">
        <v>587</v>
      </c>
      <c r="C346" s="83"/>
      <c r="D346" s="74"/>
      <c r="E346" s="74"/>
      <c r="F346" s="74"/>
      <c r="G346" s="68">
        <f t="shared" si="15"/>
        <v>4</v>
      </c>
      <c r="H346" s="68">
        <f t="shared" si="15"/>
        <v>4</v>
      </c>
      <c r="I346" s="68">
        <f t="shared" si="15"/>
        <v>4</v>
      </c>
    </row>
    <row r="347" spans="1:9" ht="18.75">
      <c r="A347" s="70" t="s">
        <v>174</v>
      </c>
      <c r="B347" s="83" t="s">
        <v>587</v>
      </c>
      <c r="C347" s="83">
        <v>546</v>
      </c>
      <c r="D347" s="74" t="s">
        <v>122</v>
      </c>
      <c r="E347" s="74" t="s">
        <v>144</v>
      </c>
      <c r="F347" s="74" t="s">
        <v>175</v>
      </c>
      <c r="G347" s="68">
        <v>4</v>
      </c>
      <c r="H347" s="68">
        <v>4</v>
      </c>
      <c r="I347" s="68">
        <v>4</v>
      </c>
    </row>
    <row r="348" spans="1:9" ht="37.5">
      <c r="A348" s="70" t="s">
        <v>406</v>
      </c>
      <c r="B348" s="83" t="s">
        <v>63</v>
      </c>
      <c r="C348" s="83"/>
      <c r="D348" s="74"/>
      <c r="E348" s="74"/>
      <c r="F348" s="74"/>
      <c r="G348" s="68">
        <f>G349+G353</f>
        <v>7</v>
      </c>
      <c r="H348" s="68">
        <f>H349+H353</f>
        <v>7</v>
      </c>
      <c r="I348" s="68">
        <f>I349+I353</f>
        <v>557.1</v>
      </c>
    </row>
    <row r="349" spans="1:9" ht="77.25" customHeight="1">
      <c r="A349" s="70" t="s">
        <v>64</v>
      </c>
      <c r="B349" s="83" t="s">
        <v>535</v>
      </c>
      <c r="C349" s="83"/>
      <c r="D349" s="74"/>
      <c r="E349" s="74"/>
      <c r="F349" s="74"/>
      <c r="G349" s="68">
        <f>G350</f>
        <v>7</v>
      </c>
      <c r="H349" s="68">
        <f>H350</f>
        <v>7</v>
      </c>
      <c r="I349" s="68">
        <f>I350</f>
        <v>7</v>
      </c>
    </row>
    <row r="350" spans="1:9" ht="37.5">
      <c r="A350" s="70" t="s">
        <v>209</v>
      </c>
      <c r="B350" s="83" t="s">
        <v>536</v>
      </c>
      <c r="C350" s="83"/>
      <c r="D350" s="74"/>
      <c r="E350" s="74"/>
      <c r="F350" s="74"/>
      <c r="G350" s="68">
        <f>G352+G351</f>
        <v>7</v>
      </c>
      <c r="H350" s="68">
        <f>H352+H351</f>
        <v>7</v>
      </c>
      <c r="I350" s="68">
        <f>I352+I351</f>
        <v>7</v>
      </c>
    </row>
    <row r="351" spans="1:9" ht="18.75">
      <c r="A351" s="70" t="s">
        <v>188</v>
      </c>
      <c r="B351" s="83" t="s">
        <v>536</v>
      </c>
      <c r="C351" s="83">
        <v>115</v>
      </c>
      <c r="D351" s="74" t="s">
        <v>128</v>
      </c>
      <c r="E351" s="74" t="s">
        <v>124</v>
      </c>
      <c r="F351" s="74" t="s">
        <v>187</v>
      </c>
      <c r="G351" s="68">
        <v>4.5</v>
      </c>
      <c r="H351" s="68">
        <v>4.5</v>
      </c>
      <c r="I351" s="68">
        <v>4.5</v>
      </c>
    </row>
    <row r="352" spans="1:9" ht="37.5">
      <c r="A352" s="70" t="s">
        <v>92</v>
      </c>
      <c r="B352" s="83" t="s">
        <v>536</v>
      </c>
      <c r="C352" s="83">
        <v>546</v>
      </c>
      <c r="D352" s="74" t="s">
        <v>119</v>
      </c>
      <c r="E352" s="74" t="s">
        <v>156</v>
      </c>
      <c r="F352" s="74" t="s">
        <v>176</v>
      </c>
      <c r="G352" s="68">
        <v>2.5</v>
      </c>
      <c r="H352" s="68">
        <v>2.5</v>
      </c>
      <c r="I352" s="68">
        <v>2.5</v>
      </c>
    </row>
    <row r="353" spans="1:9" ht="75">
      <c r="A353" s="70" t="s">
        <v>653</v>
      </c>
      <c r="B353" s="74" t="s">
        <v>652</v>
      </c>
      <c r="C353" s="83"/>
      <c r="D353" s="74"/>
      <c r="E353" s="74"/>
      <c r="F353" s="74"/>
      <c r="G353" s="68">
        <f>G356+G354</f>
        <v>0</v>
      </c>
      <c r="H353" s="68">
        <f>H356+H354</f>
        <v>0</v>
      </c>
      <c r="I353" s="68">
        <f>I356+I354</f>
        <v>550.1</v>
      </c>
    </row>
    <row r="354" spans="1:9" ht="75">
      <c r="A354" s="143" t="s">
        <v>674</v>
      </c>
      <c r="B354" s="83" t="s">
        <v>699</v>
      </c>
      <c r="C354" s="83"/>
      <c r="D354" s="74"/>
      <c r="E354" s="74"/>
      <c r="F354" s="74"/>
      <c r="G354" s="68">
        <f>G355</f>
        <v>0</v>
      </c>
      <c r="H354" s="68">
        <f>H355</f>
        <v>0</v>
      </c>
      <c r="I354" s="68">
        <f>I355</f>
        <v>550.1</v>
      </c>
    </row>
    <row r="355" spans="1:9" ht="18.75">
      <c r="A355" s="70" t="s">
        <v>188</v>
      </c>
      <c r="B355" s="83" t="s">
        <v>699</v>
      </c>
      <c r="C355" s="83">
        <v>115</v>
      </c>
      <c r="D355" s="74" t="s">
        <v>128</v>
      </c>
      <c r="E355" s="74" t="s">
        <v>119</v>
      </c>
      <c r="F355" s="74" t="s">
        <v>187</v>
      </c>
      <c r="G355" s="68"/>
      <c r="H355" s="68"/>
      <c r="I355" s="68">
        <v>550.1</v>
      </c>
    </row>
    <row r="356" spans="1:9" ht="37.5">
      <c r="A356" s="70" t="s">
        <v>644</v>
      </c>
      <c r="B356" s="74" t="s">
        <v>651</v>
      </c>
      <c r="C356" s="83"/>
      <c r="D356" s="74"/>
      <c r="E356" s="74"/>
      <c r="F356" s="74"/>
      <c r="G356" s="68">
        <f>G357</f>
        <v>0</v>
      </c>
      <c r="H356" s="68">
        <f>H357</f>
        <v>0</v>
      </c>
      <c r="I356" s="68">
        <f>I357</f>
        <v>0</v>
      </c>
    </row>
    <row r="357" spans="1:9" ht="18.75">
      <c r="A357" s="70" t="s">
        <v>188</v>
      </c>
      <c r="B357" s="74" t="s">
        <v>651</v>
      </c>
      <c r="C357" s="83">
        <v>115</v>
      </c>
      <c r="D357" s="74" t="s">
        <v>128</v>
      </c>
      <c r="E357" s="74" t="s">
        <v>124</v>
      </c>
      <c r="F357" s="74" t="s">
        <v>187</v>
      </c>
      <c r="G357" s="68">
        <v>0</v>
      </c>
      <c r="H357" s="68">
        <v>0</v>
      </c>
      <c r="I357" s="68">
        <v>0</v>
      </c>
    </row>
    <row r="358" spans="1:9" ht="65.25" customHeight="1">
      <c r="A358" s="70" t="s">
        <v>357</v>
      </c>
      <c r="B358" s="74" t="s">
        <v>65</v>
      </c>
      <c r="C358" s="74"/>
      <c r="D358" s="74"/>
      <c r="E358" s="74"/>
      <c r="F358" s="74"/>
      <c r="G358" s="68">
        <f>G362+G359</f>
        <v>20</v>
      </c>
      <c r="H358" s="68">
        <f>H362+H359</f>
        <v>20</v>
      </c>
      <c r="I358" s="68">
        <f>I362+I359</f>
        <v>20</v>
      </c>
    </row>
    <row r="359" spans="1:9" ht="63" customHeight="1">
      <c r="A359" s="70" t="s">
        <v>329</v>
      </c>
      <c r="B359" s="74" t="s">
        <v>327</v>
      </c>
      <c r="C359" s="74"/>
      <c r="D359" s="74"/>
      <c r="E359" s="74"/>
      <c r="F359" s="74"/>
      <c r="G359" s="68">
        <f aca="true" t="shared" si="16" ref="G359:I360">G360</f>
        <v>5</v>
      </c>
      <c r="H359" s="68">
        <f t="shared" si="16"/>
        <v>5</v>
      </c>
      <c r="I359" s="68">
        <f t="shared" si="16"/>
        <v>5</v>
      </c>
    </row>
    <row r="360" spans="1:9" ht="37.5">
      <c r="A360" s="70" t="s">
        <v>103</v>
      </c>
      <c r="B360" s="74" t="s">
        <v>328</v>
      </c>
      <c r="C360" s="74"/>
      <c r="D360" s="74"/>
      <c r="E360" s="74"/>
      <c r="F360" s="74"/>
      <c r="G360" s="68">
        <f t="shared" si="16"/>
        <v>5</v>
      </c>
      <c r="H360" s="68">
        <f t="shared" si="16"/>
        <v>5</v>
      </c>
      <c r="I360" s="68">
        <f t="shared" si="16"/>
        <v>5</v>
      </c>
    </row>
    <row r="361" spans="1:9" ht="18.75">
      <c r="A361" s="70" t="s">
        <v>188</v>
      </c>
      <c r="B361" s="74" t="s">
        <v>328</v>
      </c>
      <c r="C361" s="74" t="s">
        <v>334</v>
      </c>
      <c r="D361" s="74" t="s">
        <v>128</v>
      </c>
      <c r="E361" s="74" t="s">
        <v>124</v>
      </c>
      <c r="F361" s="74" t="s">
        <v>187</v>
      </c>
      <c r="G361" s="68">
        <v>5</v>
      </c>
      <c r="H361" s="68">
        <v>5</v>
      </c>
      <c r="I361" s="68">
        <v>5</v>
      </c>
    </row>
    <row r="362" spans="1:9" ht="59.25" customHeight="1">
      <c r="A362" s="70" t="s">
        <v>626</v>
      </c>
      <c r="B362" s="74" t="s">
        <v>526</v>
      </c>
      <c r="C362" s="74"/>
      <c r="D362" s="74"/>
      <c r="E362" s="74"/>
      <c r="F362" s="74"/>
      <c r="G362" s="68">
        <f>G363</f>
        <v>15</v>
      </c>
      <c r="H362" s="68">
        <f>H363</f>
        <v>15</v>
      </c>
      <c r="I362" s="68">
        <f>I363</f>
        <v>15</v>
      </c>
    </row>
    <row r="363" spans="1:9" ht="37.5">
      <c r="A363" s="70" t="s">
        <v>25</v>
      </c>
      <c r="B363" s="74" t="s">
        <v>525</v>
      </c>
      <c r="C363" s="74"/>
      <c r="D363" s="74"/>
      <c r="E363" s="74"/>
      <c r="F363" s="74"/>
      <c r="G363" s="68">
        <f>G364+G365</f>
        <v>15</v>
      </c>
      <c r="H363" s="68">
        <f>H364+H365</f>
        <v>15</v>
      </c>
      <c r="I363" s="68">
        <f>I364+I365</f>
        <v>15</v>
      </c>
    </row>
    <row r="364" spans="1:9" ht="37.5">
      <c r="A364" s="70" t="s">
        <v>92</v>
      </c>
      <c r="B364" s="74" t="s">
        <v>525</v>
      </c>
      <c r="C364" s="74" t="s">
        <v>333</v>
      </c>
      <c r="D364" s="74" t="s">
        <v>132</v>
      </c>
      <c r="E364" s="74" t="s">
        <v>120</v>
      </c>
      <c r="F364" s="74" t="s">
        <v>176</v>
      </c>
      <c r="G364" s="68">
        <v>7</v>
      </c>
      <c r="H364" s="68">
        <v>7</v>
      </c>
      <c r="I364" s="68">
        <v>7</v>
      </c>
    </row>
    <row r="365" spans="1:9" ht="18.75">
      <c r="A365" s="70" t="s">
        <v>188</v>
      </c>
      <c r="B365" s="74" t="s">
        <v>525</v>
      </c>
      <c r="C365" s="74" t="s">
        <v>334</v>
      </c>
      <c r="D365" s="74" t="s">
        <v>128</v>
      </c>
      <c r="E365" s="74" t="s">
        <v>124</v>
      </c>
      <c r="F365" s="74" t="s">
        <v>187</v>
      </c>
      <c r="G365" s="68">
        <v>8</v>
      </c>
      <c r="H365" s="68">
        <v>8</v>
      </c>
      <c r="I365" s="68">
        <v>8</v>
      </c>
    </row>
    <row r="366" spans="1:9" ht="41.25" customHeight="1">
      <c r="A366" s="69" t="s">
        <v>493</v>
      </c>
      <c r="B366" s="133" t="s">
        <v>244</v>
      </c>
      <c r="C366" s="133"/>
      <c r="D366" s="75"/>
      <c r="E366" s="75"/>
      <c r="F366" s="133"/>
      <c r="G366" s="71">
        <f>G367+G380+G386</f>
        <v>5525.9</v>
      </c>
      <c r="H366" s="71">
        <f>H367+H380+H386</f>
        <v>4076.6</v>
      </c>
      <c r="I366" s="71">
        <f>I367+I380+I386</f>
        <v>4102.6</v>
      </c>
    </row>
    <row r="367" spans="1:9" ht="56.25">
      <c r="A367" s="70" t="s">
        <v>494</v>
      </c>
      <c r="B367" s="83" t="s">
        <v>308</v>
      </c>
      <c r="C367" s="83"/>
      <c r="D367" s="74"/>
      <c r="E367" s="74"/>
      <c r="F367" s="83"/>
      <c r="G367" s="68">
        <f>G368+G372+G375</f>
        <v>311.9</v>
      </c>
      <c r="H367" s="68">
        <f>H368+H372+H375</f>
        <v>361.9</v>
      </c>
      <c r="I367" s="68">
        <f>I368+I372+I375</f>
        <v>387.9</v>
      </c>
    </row>
    <row r="368" spans="1:9" ht="37.5">
      <c r="A368" s="70" t="s">
        <v>32</v>
      </c>
      <c r="B368" s="83" t="s">
        <v>311</v>
      </c>
      <c r="C368" s="83"/>
      <c r="D368" s="74"/>
      <c r="E368" s="74"/>
      <c r="F368" s="83"/>
      <c r="G368" s="68">
        <f>G369</f>
        <v>20</v>
      </c>
      <c r="H368" s="68">
        <f>H369</f>
        <v>20</v>
      </c>
      <c r="I368" s="68">
        <f>I369</f>
        <v>20</v>
      </c>
    </row>
    <row r="369" spans="1:9" ht="56.25">
      <c r="A369" s="70" t="s">
        <v>206</v>
      </c>
      <c r="B369" s="83" t="s">
        <v>312</v>
      </c>
      <c r="C369" s="83"/>
      <c r="D369" s="74"/>
      <c r="E369" s="74"/>
      <c r="F369" s="83"/>
      <c r="G369" s="68">
        <f>G370+G371</f>
        <v>20</v>
      </c>
      <c r="H369" s="68">
        <f>H370+H371</f>
        <v>20</v>
      </c>
      <c r="I369" s="68">
        <f>I370+I371</f>
        <v>20</v>
      </c>
    </row>
    <row r="370" spans="1:9" ht="37.5">
      <c r="A370" s="70" t="s">
        <v>92</v>
      </c>
      <c r="B370" s="83" t="s">
        <v>312</v>
      </c>
      <c r="C370" s="83">
        <v>546</v>
      </c>
      <c r="D370" s="74" t="s">
        <v>119</v>
      </c>
      <c r="E370" s="74" t="s">
        <v>156</v>
      </c>
      <c r="F370" s="83">
        <v>240</v>
      </c>
      <c r="G370" s="68">
        <v>10</v>
      </c>
      <c r="H370" s="68">
        <v>10</v>
      </c>
      <c r="I370" s="68">
        <v>10</v>
      </c>
    </row>
    <row r="371" spans="1:9" ht="37.5">
      <c r="A371" s="70" t="s">
        <v>92</v>
      </c>
      <c r="B371" s="83" t="s">
        <v>312</v>
      </c>
      <c r="C371" s="83">
        <v>546</v>
      </c>
      <c r="D371" s="74" t="s">
        <v>128</v>
      </c>
      <c r="E371" s="74" t="s">
        <v>128</v>
      </c>
      <c r="F371" s="83">
        <v>240</v>
      </c>
      <c r="G371" s="68">
        <v>10</v>
      </c>
      <c r="H371" s="68">
        <v>10</v>
      </c>
      <c r="I371" s="68">
        <v>10</v>
      </c>
    </row>
    <row r="372" spans="1:9" ht="37.5">
      <c r="A372" s="70" t="s">
        <v>299</v>
      </c>
      <c r="B372" s="83" t="s">
        <v>314</v>
      </c>
      <c r="C372" s="83"/>
      <c r="D372" s="74"/>
      <c r="E372" s="74"/>
      <c r="F372" s="83"/>
      <c r="G372" s="68">
        <f aca="true" t="shared" si="17" ref="G372:I373">G373</f>
        <v>80</v>
      </c>
      <c r="H372" s="68">
        <f t="shared" si="17"/>
        <v>80</v>
      </c>
      <c r="I372" s="68">
        <f t="shared" si="17"/>
        <v>80</v>
      </c>
    </row>
    <row r="373" spans="1:9" ht="37.5">
      <c r="A373" s="70" t="s">
        <v>300</v>
      </c>
      <c r="B373" s="83" t="s">
        <v>313</v>
      </c>
      <c r="C373" s="83"/>
      <c r="D373" s="74"/>
      <c r="E373" s="74"/>
      <c r="F373" s="83"/>
      <c r="G373" s="68">
        <f t="shared" si="17"/>
        <v>80</v>
      </c>
      <c r="H373" s="68">
        <f t="shared" si="17"/>
        <v>80</v>
      </c>
      <c r="I373" s="68">
        <f t="shared" si="17"/>
        <v>80</v>
      </c>
    </row>
    <row r="374" spans="1:9" ht="37.5">
      <c r="A374" s="70" t="s">
        <v>92</v>
      </c>
      <c r="B374" s="83" t="s">
        <v>313</v>
      </c>
      <c r="C374" s="83">
        <v>546</v>
      </c>
      <c r="D374" s="74" t="s">
        <v>119</v>
      </c>
      <c r="E374" s="74" t="s">
        <v>156</v>
      </c>
      <c r="F374" s="83">
        <v>240</v>
      </c>
      <c r="G374" s="68">
        <v>80</v>
      </c>
      <c r="H374" s="68">
        <v>80</v>
      </c>
      <c r="I374" s="68">
        <v>80</v>
      </c>
    </row>
    <row r="375" spans="1:9" ht="40.5" customHeight="1">
      <c r="A375" s="70" t="s">
        <v>511</v>
      </c>
      <c r="B375" s="87" t="s">
        <v>560</v>
      </c>
      <c r="C375" s="83"/>
      <c r="D375" s="74"/>
      <c r="E375" s="74"/>
      <c r="F375" s="83"/>
      <c r="G375" s="68">
        <f>G376+G378</f>
        <v>211.9</v>
      </c>
      <c r="H375" s="68">
        <f>H376+H378</f>
        <v>261.9</v>
      </c>
      <c r="I375" s="68">
        <f>I376+I378</f>
        <v>287.9</v>
      </c>
    </row>
    <row r="376" spans="1:9" ht="18.75">
      <c r="A376" s="70" t="s">
        <v>510</v>
      </c>
      <c r="B376" s="87" t="s">
        <v>637</v>
      </c>
      <c r="C376" s="83"/>
      <c r="D376" s="74"/>
      <c r="E376" s="74"/>
      <c r="F376" s="83"/>
      <c r="G376" s="68">
        <f>G377</f>
        <v>161.9</v>
      </c>
      <c r="H376" s="68">
        <f>H377</f>
        <v>211.9</v>
      </c>
      <c r="I376" s="68">
        <f>I377</f>
        <v>237.9</v>
      </c>
    </row>
    <row r="377" spans="1:9" ht="37.5">
      <c r="A377" s="70" t="s">
        <v>92</v>
      </c>
      <c r="B377" s="87" t="s">
        <v>637</v>
      </c>
      <c r="C377" s="83">
        <v>546</v>
      </c>
      <c r="D377" s="74" t="s">
        <v>120</v>
      </c>
      <c r="E377" s="74" t="s">
        <v>169</v>
      </c>
      <c r="F377" s="83">
        <v>240</v>
      </c>
      <c r="G377" s="68">
        <v>161.9</v>
      </c>
      <c r="H377" s="68">
        <v>211.9</v>
      </c>
      <c r="I377" s="68">
        <v>237.9</v>
      </c>
    </row>
    <row r="378" spans="1:9" ht="18.75">
      <c r="A378" s="70" t="s">
        <v>545</v>
      </c>
      <c r="B378" s="87" t="s">
        <v>561</v>
      </c>
      <c r="C378" s="83"/>
      <c r="D378" s="74"/>
      <c r="E378" s="74"/>
      <c r="F378" s="83"/>
      <c r="G378" s="68">
        <f>G379</f>
        <v>50</v>
      </c>
      <c r="H378" s="68">
        <f>H379</f>
        <v>50</v>
      </c>
      <c r="I378" s="68">
        <f>I379</f>
        <v>50</v>
      </c>
    </row>
    <row r="379" spans="1:9" ht="37.5">
      <c r="A379" s="70" t="s">
        <v>92</v>
      </c>
      <c r="B379" s="87" t="s">
        <v>561</v>
      </c>
      <c r="C379" s="83">
        <v>546</v>
      </c>
      <c r="D379" s="74" t="s">
        <v>120</v>
      </c>
      <c r="E379" s="74" t="s">
        <v>169</v>
      </c>
      <c r="F379" s="83">
        <v>240</v>
      </c>
      <c r="G379" s="68">
        <v>50</v>
      </c>
      <c r="H379" s="68">
        <v>50</v>
      </c>
      <c r="I379" s="68">
        <v>50</v>
      </c>
    </row>
    <row r="380" spans="1:9" ht="56.25">
      <c r="A380" s="70" t="s">
        <v>593</v>
      </c>
      <c r="B380" s="87" t="s">
        <v>341</v>
      </c>
      <c r="C380" s="83"/>
      <c r="D380" s="74"/>
      <c r="E380" s="74"/>
      <c r="F380" s="83"/>
      <c r="G380" s="68">
        <f>G381</f>
        <v>2490.3</v>
      </c>
      <c r="H380" s="68">
        <f>H381</f>
        <v>991</v>
      </c>
      <c r="I380" s="68">
        <f>I381</f>
        <v>991</v>
      </c>
    </row>
    <row r="381" spans="1:9" ht="57.75" customHeight="1">
      <c r="A381" s="70" t="s">
        <v>342</v>
      </c>
      <c r="B381" s="87" t="s">
        <v>507</v>
      </c>
      <c r="C381" s="83"/>
      <c r="D381" s="74"/>
      <c r="E381" s="74"/>
      <c r="F381" s="83"/>
      <c r="G381" s="68">
        <f>G384+G382</f>
        <v>2490.3</v>
      </c>
      <c r="H381" s="68">
        <f>H384+H382</f>
        <v>991</v>
      </c>
      <c r="I381" s="68">
        <f>I384+I382</f>
        <v>991</v>
      </c>
    </row>
    <row r="382" spans="1:9" ht="56.25">
      <c r="A382" s="70" t="s">
        <v>419</v>
      </c>
      <c r="B382" s="87" t="s">
        <v>508</v>
      </c>
      <c r="C382" s="83"/>
      <c r="D382" s="74"/>
      <c r="E382" s="74"/>
      <c r="F382" s="83"/>
      <c r="G382" s="68">
        <f>G383</f>
        <v>1499.3</v>
      </c>
      <c r="H382" s="68">
        <f>H383</f>
        <v>0</v>
      </c>
      <c r="I382" s="68">
        <f>I383</f>
        <v>0</v>
      </c>
    </row>
    <row r="383" spans="1:9" ht="56.25">
      <c r="A383" s="70" t="s">
        <v>418</v>
      </c>
      <c r="B383" s="87" t="s">
        <v>508</v>
      </c>
      <c r="C383" s="83">
        <v>546</v>
      </c>
      <c r="D383" s="74" t="s">
        <v>120</v>
      </c>
      <c r="E383" s="74" t="s">
        <v>169</v>
      </c>
      <c r="F383" s="83">
        <v>810</v>
      </c>
      <c r="G383" s="68">
        <v>1499.3</v>
      </c>
      <c r="H383" s="68">
        <v>0</v>
      </c>
      <c r="I383" s="68">
        <v>0</v>
      </c>
    </row>
    <row r="384" spans="1:9" ht="37.5">
      <c r="A384" s="70" t="s">
        <v>609</v>
      </c>
      <c r="B384" s="87" t="s">
        <v>509</v>
      </c>
      <c r="C384" s="83"/>
      <c r="D384" s="74"/>
      <c r="E384" s="74"/>
      <c r="F384" s="83"/>
      <c r="G384" s="68">
        <f>G385</f>
        <v>991</v>
      </c>
      <c r="H384" s="68">
        <f>H385</f>
        <v>991</v>
      </c>
      <c r="I384" s="68">
        <f>I385</f>
        <v>991</v>
      </c>
    </row>
    <row r="385" spans="1:9" ht="56.25">
      <c r="A385" s="70" t="s">
        <v>418</v>
      </c>
      <c r="B385" s="87" t="s">
        <v>509</v>
      </c>
      <c r="C385" s="83">
        <v>546</v>
      </c>
      <c r="D385" s="74" t="s">
        <v>120</v>
      </c>
      <c r="E385" s="74" t="s">
        <v>169</v>
      </c>
      <c r="F385" s="83">
        <v>810</v>
      </c>
      <c r="G385" s="68">
        <v>991</v>
      </c>
      <c r="H385" s="68">
        <v>991</v>
      </c>
      <c r="I385" s="68">
        <v>991</v>
      </c>
    </row>
    <row r="386" spans="1:9" ht="37.5">
      <c r="A386" s="125" t="s">
        <v>592</v>
      </c>
      <c r="B386" s="83" t="s">
        <v>579</v>
      </c>
      <c r="C386" s="83"/>
      <c r="D386" s="74"/>
      <c r="E386" s="74"/>
      <c r="F386" s="83"/>
      <c r="G386" s="68">
        <f>G387</f>
        <v>2723.7</v>
      </c>
      <c r="H386" s="68">
        <f aca="true" t="shared" si="18" ref="H386:I388">H387</f>
        <v>2723.7</v>
      </c>
      <c r="I386" s="68">
        <f t="shared" si="18"/>
        <v>2723.7</v>
      </c>
    </row>
    <row r="387" spans="1:9" ht="37.5">
      <c r="A387" s="125" t="s">
        <v>580</v>
      </c>
      <c r="B387" s="83" t="s">
        <v>581</v>
      </c>
      <c r="C387" s="83"/>
      <c r="D387" s="74"/>
      <c r="E387" s="74"/>
      <c r="F387" s="83"/>
      <c r="G387" s="68">
        <f>G388</f>
        <v>2723.7</v>
      </c>
      <c r="H387" s="68">
        <f t="shared" si="18"/>
        <v>2723.7</v>
      </c>
      <c r="I387" s="68">
        <f t="shared" si="18"/>
        <v>2723.7</v>
      </c>
    </row>
    <row r="388" spans="1:9" ht="56.25">
      <c r="A388" s="125" t="s">
        <v>582</v>
      </c>
      <c r="B388" s="87" t="s">
        <v>583</v>
      </c>
      <c r="C388" s="83"/>
      <c r="D388" s="74"/>
      <c r="E388" s="74"/>
      <c r="F388" s="83"/>
      <c r="G388" s="68">
        <f>G389</f>
        <v>2723.7</v>
      </c>
      <c r="H388" s="68">
        <f t="shared" si="18"/>
        <v>2723.7</v>
      </c>
      <c r="I388" s="68">
        <f t="shared" si="18"/>
        <v>2723.7</v>
      </c>
    </row>
    <row r="389" spans="1:9" ht="37.5">
      <c r="A389" s="70" t="s">
        <v>92</v>
      </c>
      <c r="B389" s="147" t="s">
        <v>583</v>
      </c>
      <c r="C389" s="83">
        <v>546</v>
      </c>
      <c r="D389" s="74" t="s">
        <v>120</v>
      </c>
      <c r="E389" s="74" t="s">
        <v>132</v>
      </c>
      <c r="F389" s="83">
        <v>240</v>
      </c>
      <c r="G389" s="68">
        <v>2723.7</v>
      </c>
      <c r="H389" s="68">
        <v>2723.7</v>
      </c>
      <c r="I389" s="68">
        <v>2723.7</v>
      </c>
    </row>
    <row r="390" spans="1:9" ht="56.25">
      <c r="A390" s="69" t="s">
        <v>599</v>
      </c>
      <c r="B390" s="133" t="s">
        <v>101</v>
      </c>
      <c r="C390" s="133"/>
      <c r="D390" s="75"/>
      <c r="E390" s="75"/>
      <c r="F390" s="75"/>
      <c r="G390" s="71">
        <f>G391+G394</f>
        <v>528.4</v>
      </c>
      <c r="H390" s="71">
        <f>H391+H394</f>
        <v>10192.2</v>
      </c>
      <c r="I390" s="71">
        <f>I391+I394</f>
        <v>0</v>
      </c>
    </row>
    <row r="391" spans="1:9" ht="56.25">
      <c r="A391" s="70" t="s">
        <v>543</v>
      </c>
      <c r="B391" s="83" t="s">
        <v>102</v>
      </c>
      <c r="C391" s="83"/>
      <c r="D391" s="74"/>
      <c r="E391" s="106"/>
      <c r="F391" s="74"/>
      <c r="G391" s="68">
        <f aca="true" t="shared" si="19" ref="G391:I392">G392</f>
        <v>222.6</v>
      </c>
      <c r="H391" s="68">
        <f t="shared" si="19"/>
        <v>0</v>
      </c>
      <c r="I391" s="68">
        <f t="shared" si="19"/>
        <v>0</v>
      </c>
    </row>
    <row r="392" spans="1:9" ht="44.25" customHeight="1">
      <c r="A392" s="70" t="s">
        <v>441</v>
      </c>
      <c r="B392" s="83" t="s">
        <v>497</v>
      </c>
      <c r="C392" s="83"/>
      <c r="D392" s="74"/>
      <c r="E392" s="106"/>
      <c r="F392" s="74"/>
      <c r="G392" s="68">
        <f t="shared" si="19"/>
        <v>222.6</v>
      </c>
      <c r="H392" s="68">
        <f t="shared" si="19"/>
        <v>0</v>
      </c>
      <c r="I392" s="68">
        <f t="shared" si="19"/>
        <v>0</v>
      </c>
    </row>
    <row r="393" spans="1:9" ht="37.5">
      <c r="A393" s="70" t="s">
        <v>218</v>
      </c>
      <c r="B393" s="83" t="s">
        <v>497</v>
      </c>
      <c r="C393" s="83">
        <v>546</v>
      </c>
      <c r="D393" s="74" t="s">
        <v>125</v>
      </c>
      <c r="E393" s="106" t="s">
        <v>122</v>
      </c>
      <c r="F393" s="74" t="s">
        <v>217</v>
      </c>
      <c r="G393" s="68">
        <v>222.6</v>
      </c>
      <c r="H393" s="68">
        <v>0</v>
      </c>
      <c r="I393" s="68">
        <v>0</v>
      </c>
    </row>
    <row r="394" spans="1:9" ht="56.25">
      <c r="A394" s="70" t="s">
        <v>696</v>
      </c>
      <c r="B394" s="83" t="s">
        <v>695</v>
      </c>
      <c r="C394" s="83"/>
      <c r="D394" s="74"/>
      <c r="E394" s="106"/>
      <c r="F394" s="74"/>
      <c r="G394" s="68">
        <f aca="true" t="shared" si="20" ref="G394:I395">G395</f>
        <v>305.8</v>
      </c>
      <c r="H394" s="68">
        <f t="shared" si="20"/>
        <v>10192.2</v>
      </c>
      <c r="I394" s="68">
        <f t="shared" si="20"/>
        <v>0</v>
      </c>
    </row>
    <row r="395" spans="1:9" ht="37.5">
      <c r="A395" s="143" t="s">
        <v>697</v>
      </c>
      <c r="B395" s="83" t="s">
        <v>698</v>
      </c>
      <c r="C395" s="83"/>
      <c r="D395" s="74"/>
      <c r="E395" s="106"/>
      <c r="F395" s="74"/>
      <c r="G395" s="68">
        <f t="shared" si="20"/>
        <v>305.8</v>
      </c>
      <c r="H395" s="68">
        <f t="shared" si="20"/>
        <v>10192.2</v>
      </c>
      <c r="I395" s="68">
        <f t="shared" si="20"/>
        <v>0</v>
      </c>
    </row>
    <row r="396" spans="1:9" ht="18.75">
      <c r="A396" s="70" t="s">
        <v>188</v>
      </c>
      <c r="B396" s="83" t="s">
        <v>698</v>
      </c>
      <c r="C396" s="83">
        <v>115</v>
      </c>
      <c r="D396" s="74" t="s">
        <v>128</v>
      </c>
      <c r="E396" s="106" t="s">
        <v>119</v>
      </c>
      <c r="F396" s="74" t="s">
        <v>187</v>
      </c>
      <c r="G396" s="68">
        <v>305.8</v>
      </c>
      <c r="H396" s="68">
        <v>10192.2</v>
      </c>
      <c r="I396" s="68"/>
    </row>
    <row r="397" spans="1:9" ht="75.75" customHeight="1">
      <c r="A397" s="69" t="s">
        <v>472</v>
      </c>
      <c r="B397" s="75" t="s">
        <v>112</v>
      </c>
      <c r="C397" s="75"/>
      <c r="D397" s="75"/>
      <c r="E397" s="75"/>
      <c r="F397" s="75"/>
      <c r="G397" s="71">
        <f>G398+G404</f>
        <v>26052.4</v>
      </c>
      <c r="H397" s="71">
        <f>H398+H404</f>
        <v>26830.4</v>
      </c>
      <c r="I397" s="71">
        <f>I398+I404</f>
        <v>27400.4</v>
      </c>
    </row>
    <row r="398" spans="1:9" ht="37.5">
      <c r="A398" s="70" t="s">
        <v>22</v>
      </c>
      <c r="B398" s="74" t="s">
        <v>113</v>
      </c>
      <c r="C398" s="74"/>
      <c r="D398" s="74"/>
      <c r="E398" s="74"/>
      <c r="F398" s="74"/>
      <c r="G398" s="68">
        <f>G399+G402</f>
        <v>8359.4</v>
      </c>
      <c r="H398" s="68">
        <f>H399+H402</f>
        <v>8821</v>
      </c>
      <c r="I398" s="68">
        <f>I399+I402</f>
        <v>9321</v>
      </c>
    </row>
    <row r="399" spans="1:9" ht="37.5">
      <c r="A399" s="70" t="s">
        <v>344</v>
      </c>
      <c r="B399" s="74" t="s">
        <v>114</v>
      </c>
      <c r="C399" s="74"/>
      <c r="D399" s="74"/>
      <c r="E399" s="74"/>
      <c r="F399" s="74"/>
      <c r="G399" s="68">
        <f>G400+G401</f>
        <v>8359.4</v>
      </c>
      <c r="H399" s="68">
        <f>H400+H401</f>
        <v>8821</v>
      </c>
      <c r="I399" s="68">
        <f>I400+I401</f>
        <v>9321</v>
      </c>
    </row>
    <row r="400" spans="1:9" ht="37.5">
      <c r="A400" s="70" t="s">
        <v>92</v>
      </c>
      <c r="B400" s="74" t="s">
        <v>114</v>
      </c>
      <c r="C400" s="74" t="s">
        <v>315</v>
      </c>
      <c r="D400" s="74" t="s">
        <v>120</v>
      </c>
      <c r="E400" s="74" t="s">
        <v>124</v>
      </c>
      <c r="F400" s="74" t="s">
        <v>176</v>
      </c>
      <c r="G400" s="68">
        <v>2538.4</v>
      </c>
      <c r="H400" s="68">
        <v>3000</v>
      </c>
      <c r="I400" s="68">
        <v>3500</v>
      </c>
    </row>
    <row r="401" spans="1:9" ht="18.75">
      <c r="A401" s="70" t="s">
        <v>223</v>
      </c>
      <c r="B401" s="74" t="s">
        <v>114</v>
      </c>
      <c r="C401" s="74" t="s">
        <v>315</v>
      </c>
      <c r="D401" s="74" t="s">
        <v>120</v>
      </c>
      <c r="E401" s="74" t="s">
        <v>124</v>
      </c>
      <c r="F401" s="74" t="s">
        <v>222</v>
      </c>
      <c r="G401" s="68">
        <v>5821</v>
      </c>
      <c r="H401" s="68">
        <v>5821</v>
      </c>
      <c r="I401" s="68">
        <v>5821</v>
      </c>
    </row>
    <row r="402" spans="1:9" ht="37.5">
      <c r="A402" s="70" t="s">
        <v>630</v>
      </c>
      <c r="B402" s="74" t="s">
        <v>629</v>
      </c>
      <c r="C402" s="74"/>
      <c r="D402" s="74"/>
      <c r="E402" s="74"/>
      <c r="F402" s="74"/>
      <c r="G402" s="68">
        <f>G403</f>
        <v>0</v>
      </c>
      <c r="H402" s="68">
        <f>H403</f>
        <v>0</v>
      </c>
      <c r="I402" s="68">
        <f>I403</f>
        <v>0</v>
      </c>
    </row>
    <row r="403" spans="1:9" ht="18.75">
      <c r="A403" s="70" t="s">
        <v>223</v>
      </c>
      <c r="B403" s="74" t="s">
        <v>629</v>
      </c>
      <c r="C403" s="74" t="s">
        <v>315</v>
      </c>
      <c r="D403" s="74" t="s">
        <v>120</v>
      </c>
      <c r="E403" s="74" t="s">
        <v>124</v>
      </c>
      <c r="F403" s="74" t="s">
        <v>222</v>
      </c>
      <c r="G403" s="68">
        <v>0</v>
      </c>
      <c r="H403" s="68">
        <v>0</v>
      </c>
      <c r="I403" s="68">
        <v>0</v>
      </c>
    </row>
    <row r="404" spans="1:9" ht="37.5">
      <c r="A404" s="150" t="s">
        <v>23</v>
      </c>
      <c r="B404" s="74" t="s">
        <v>115</v>
      </c>
      <c r="C404" s="74"/>
      <c r="D404" s="68"/>
      <c r="E404" s="74"/>
      <c r="F404" s="74"/>
      <c r="G404" s="68">
        <f>G405+G410+G408</f>
        <v>17693</v>
      </c>
      <c r="H404" s="68">
        <f>H405+H410+H408</f>
        <v>18009.4</v>
      </c>
      <c r="I404" s="68">
        <f>I405+I410+I408</f>
        <v>18079.4</v>
      </c>
    </row>
    <row r="405" spans="1:9" ht="24" customHeight="1">
      <c r="A405" s="70" t="s">
        <v>215</v>
      </c>
      <c r="B405" s="74" t="s">
        <v>116</v>
      </c>
      <c r="C405" s="74"/>
      <c r="D405" s="74"/>
      <c r="E405" s="74"/>
      <c r="F405" s="74"/>
      <c r="G405" s="68">
        <f>G406+G407</f>
        <v>5499.5</v>
      </c>
      <c r="H405" s="68">
        <f>H406+H407</f>
        <v>5815.9</v>
      </c>
      <c r="I405" s="68">
        <f>I406+I407</f>
        <v>5885.9</v>
      </c>
    </row>
    <row r="406" spans="1:9" ht="37.5">
      <c r="A406" s="70" t="s">
        <v>92</v>
      </c>
      <c r="B406" s="74" t="s">
        <v>116</v>
      </c>
      <c r="C406" s="74" t="s">
        <v>315</v>
      </c>
      <c r="D406" s="74" t="s">
        <v>120</v>
      </c>
      <c r="E406" s="74" t="s">
        <v>124</v>
      </c>
      <c r="F406" s="74" t="s">
        <v>176</v>
      </c>
      <c r="G406" s="68">
        <v>3499.5</v>
      </c>
      <c r="H406" s="68">
        <v>5815.9</v>
      </c>
      <c r="I406" s="68">
        <v>5885.9</v>
      </c>
    </row>
    <row r="407" spans="1:9" ht="18.75">
      <c r="A407" s="70" t="s">
        <v>223</v>
      </c>
      <c r="B407" s="74" t="s">
        <v>116</v>
      </c>
      <c r="C407" s="74" t="s">
        <v>315</v>
      </c>
      <c r="D407" s="74" t="s">
        <v>120</v>
      </c>
      <c r="E407" s="74" t="s">
        <v>124</v>
      </c>
      <c r="F407" s="74" t="s">
        <v>222</v>
      </c>
      <c r="G407" s="68">
        <v>2000</v>
      </c>
      <c r="H407" s="68">
        <v>0</v>
      </c>
      <c r="I407" s="68">
        <v>0</v>
      </c>
    </row>
    <row r="408" spans="1:9" ht="37.5" customHeight="1">
      <c r="A408" s="70" t="s">
        <v>348</v>
      </c>
      <c r="B408" s="74" t="s">
        <v>402</v>
      </c>
      <c r="C408" s="74"/>
      <c r="D408" s="74"/>
      <c r="E408" s="74"/>
      <c r="F408" s="74"/>
      <c r="G408" s="68">
        <f>G409</f>
        <v>10456</v>
      </c>
      <c r="H408" s="68">
        <f>H409</f>
        <v>10456</v>
      </c>
      <c r="I408" s="68">
        <f>I409</f>
        <v>10456</v>
      </c>
    </row>
    <row r="409" spans="1:9" ht="18.75">
      <c r="A409" s="70" t="s">
        <v>223</v>
      </c>
      <c r="B409" s="74" t="s">
        <v>402</v>
      </c>
      <c r="C409" s="74" t="s">
        <v>315</v>
      </c>
      <c r="D409" s="74" t="s">
        <v>120</v>
      </c>
      <c r="E409" s="74" t="s">
        <v>124</v>
      </c>
      <c r="F409" s="74" t="s">
        <v>222</v>
      </c>
      <c r="G409" s="68">
        <v>10456</v>
      </c>
      <c r="H409" s="68">
        <v>10456</v>
      </c>
      <c r="I409" s="68">
        <v>10456</v>
      </c>
    </row>
    <row r="410" spans="1:9" ht="75">
      <c r="A410" s="70" t="s">
        <v>347</v>
      </c>
      <c r="B410" s="74" t="s">
        <v>345</v>
      </c>
      <c r="C410" s="74"/>
      <c r="D410" s="74"/>
      <c r="E410" s="74"/>
      <c r="F410" s="74"/>
      <c r="G410" s="68">
        <f>G411</f>
        <v>1737.5</v>
      </c>
      <c r="H410" s="68">
        <f>H411</f>
        <v>1737.5</v>
      </c>
      <c r="I410" s="68">
        <f>I411</f>
        <v>1737.5</v>
      </c>
    </row>
    <row r="411" spans="1:9" ht="18.75">
      <c r="A411" s="70" t="s">
        <v>223</v>
      </c>
      <c r="B411" s="74" t="s">
        <v>345</v>
      </c>
      <c r="C411" s="74" t="s">
        <v>315</v>
      </c>
      <c r="D411" s="74" t="s">
        <v>120</v>
      </c>
      <c r="E411" s="74" t="s">
        <v>124</v>
      </c>
      <c r="F411" s="74" t="s">
        <v>222</v>
      </c>
      <c r="G411" s="68">
        <v>1737.5</v>
      </c>
      <c r="H411" s="68">
        <v>1737.5</v>
      </c>
      <c r="I411" s="68">
        <v>1737.5</v>
      </c>
    </row>
    <row r="412" spans="1:9" ht="56.25">
      <c r="A412" s="69" t="s">
        <v>485</v>
      </c>
      <c r="B412" s="75" t="s">
        <v>251</v>
      </c>
      <c r="C412" s="75"/>
      <c r="D412" s="75"/>
      <c r="E412" s="75"/>
      <c r="F412" s="75"/>
      <c r="G412" s="71">
        <f>G413+G418+G422+G427</f>
        <v>308.5</v>
      </c>
      <c r="H412" s="71">
        <f>H413+H418+H422+H427</f>
        <v>308.5</v>
      </c>
      <c r="I412" s="71">
        <f>I413+I418+I422+I427</f>
        <v>308.5</v>
      </c>
    </row>
    <row r="413" spans="1:9" ht="37.5">
      <c r="A413" s="70" t="s">
        <v>252</v>
      </c>
      <c r="B413" s="74" t="s">
        <v>487</v>
      </c>
      <c r="C413" s="74"/>
      <c r="D413" s="74"/>
      <c r="E413" s="74"/>
      <c r="F413" s="74"/>
      <c r="G413" s="68">
        <f>G414</f>
        <v>179.20000000000002</v>
      </c>
      <c r="H413" s="68">
        <f>H414</f>
        <v>179.20000000000002</v>
      </c>
      <c r="I413" s="68">
        <f>I414</f>
        <v>179.20000000000002</v>
      </c>
    </row>
    <row r="414" spans="1:9" ht="18.75">
      <c r="A414" s="70" t="s">
        <v>177</v>
      </c>
      <c r="B414" s="74" t="s">
        <v>488</v>
      </c>
      <c r="C414" s="74"/>
      <c r="D414" s="74"/>
      <c r="E414" s="74"/>
      <c r="F414" s="74"/>
      <c r="G414" s="68">
        <f>G415+G416+G417</f>
        <v>179.20000000000002</v>
      </c>
      <c r="H414" s="68">
        <f>H415+H416+H417</f>
        <v>179.20000000000002</v>
      </c>
      <c r="I414" s="68">
        <f>I415+I416+I417</f>
        <v>179.20000000000002</v>
      </c>
    </row>
    <row r="415" spans="1:9" ht="18.75">
      <c r="A415" s="70" t="s">
        <v>188</v>
      </c>
      <c r="B415" s="74" t="s">
        <v>488</v>
      </c>
      <c r="C415" s="74" t="s">
        <v>333</v>
      </c>
      <c r="D415" s="74" t="s">
        <v>128</v>
      </c>
      <c r="E415" s="74" t="s">
        <v>128</v>
      </c>
      <c r="F415" s="74" t="s">
        <v>187</v>
      </c>
      <c r="G415" s="68">
        <v>31.9</v>
      </c>
      <c r="H415" s="68">
        <v>31.9</v>
      </c>
      <c r="I415" s="68">
        <v>31.9</v>
      </c>
    </row>
    <row r="416" spans="1:9" ht="18.75">
      <c r="A416" s="70" t="s">
        <v>188</v>
      </c>
      <c r="B416" s="74" t="s">
        <v>488</v>
      </c>
      <c r="C416" s="74" t="s">
        <v>334</v>
      </c>
      <c r="D416" s="74" t="s">
        <v>128</v>
      </c>
      <c r="E416" s="74" t="s">
        <v>128</v>
      </c>
      <c r="F416" s="74" t="s">
        <v>187</v>
      </c>
      <c r="G416" s="68">
        <v>140.8</v>
      </c>
      <c r="H416" s="68">
        <v>140.8</v>
      </c>
      <c r="I416" s="68">
        <v>140.8</v>
      </c>
    </row>
    <row r="417" spans="1:9" ht="37.5">
      <c r="A417" s="70" t="s">
        <v>92</v>
      </c>
      <c r="B417" s="74" t="s">
        <v>488</v>
      </c>
      <c r="C417" s="74" t="s">
        <v>315</v>
      </c>
      <c r="D417" s="74" t="s">
        <v>128</v>
      </c>
      <c r="E417" s="74" t="s">
        <v>128</v>
      </c>
      <c r="F417" s="74" t="s">
        <v>176</v>
      </c>
      <c r="G417" s="68">
        <v>6.5</v>
      </c>
      <c r="H417" s="68">
        <v>6.5</v>
      </c>
      <c r="I417" s="68">
        <v>6.5</v>
      </c>
    </row>
    <row r="418" spans="1:15" ht="37.5">
      <c r="A418" s="70" t="s">
        <v>486</v>
      </c>
      <c r="B418" s="74" t="s">
        <v>253</v>
      </c>
      <c r="C418" s="74"/>
      <c r="D418" s="74"/>
      <c r="E418" s="74"/>
      <c r="F418" s="74"/>
      <c r="G418" s="68">
        <f>G419</f>
        <v>14.6</v>
      </c>
      <c r="H418" s="68">
        <f>H419</f>
        <v>14.6</v>
      </c>
      <c r="I418" s="68">
        <f>I419</f>
        <v>14.6</v>
      </c>
      <c r="O418" s="20" t="s">
        <v>166</v>
      </c>
    </row>
    <row r="419" spans="1:9" ht="18.75">
      <c r="A419" s="70" t="s">
        <v>177</v>
      </c>
      <c r="B419" s="74" t="s">
        <v>254</v>
      </c>
      <c r="C419" s="74"/>
      <c r="D419" s="74"/>
      <c r="E419" s="74"/>
      <c r="F419" s="74"/>
      <c r="G419" s="68">
        <f>G421+G420</f>
        <v>14.6</v>
      </c>
      <c r="H419" s="68">
        <f>H421+H420</f>
        <v>14.6</v>
      </c>
      <c r="I419" s="68">
        <f>I421+I420</f>
        <v>14.6</v>
      </c>
    </row>
    <row r="420" spans="1:9" ht="18.75">
      <c r="A420" s="70" t="s">
        <v>188</v>
      </c>
      <c r="B420" s="74" t="s">
        <v>254</v>
      </c>
      <c r="C420" s="74" t="s">
        <v>333</v>
      </c>
      <c r="D420" s="74" t="s">
        <v>128</v>
      </c>
      <c r="E420" s="74" t="s">
        <v>128</v>
      </c>
      <c r="F420" s="74" t="s">
        <v>187</v>
      </c>
      <c r="G420" s="68">
        <v>11</v>
      </c>
      <c r="H420" s="68">
        <v>11</v>
      </c>
      <c r="I420" s="68">
        <v>11</v>
      </c>
    </row>
    <row r="421" spans="1:9" ht="18.75">
      <c r="A421" s="70" t="s">
        <v>188</v>
      </c>
      <c r="B421" s="74" t="s">
        <v>254</v>
      </c>
      <c r="C421" s="74" t="s">
        <v>334</v>
      </c>
      <c r="D421" s="74" t="s">
        <v>128</v>
      </c>
      <c r="E421" s="74" t="s">
        <v>128</v>
      </c>
      <c r="F421" s="74" t="s">
        <v>187</v>
      </c>
      <c r="G421" s="68">
        <v>3.6</v>
      </c>
      <c r="H421" s="68">
        <v>3.6</v>
      </c>
      <c r="I421" s="68">
        <v>3.6</v>
      </c>
    </row>
    <row r="422" spans="1:9" ht="57" customHeight="1">
      <c r="A422" s="70" t="s">
        <v>31</v>
      </c>
      <c r="B422" s="74" t="s">
        <v>255</v>
      </c>
      <c r="C422" s="74"/>
      <c r="D422" s="74"/>
      <c r="E422" s="74"/>
      <c r="F422" s="74"/>
      <c r="G422" s="68">
        <f>G423+G424</f>
        <v>60.5</v>
      </c>
      <c r="H422" s="68">
        <f>H423+H424</f>
        <v>60.5</v>
      </c>
      <c r="I422" s="68">
        <f>I423+I424</f>
        <v>60.5</v>
      </c>
    </row>
    <row r="423" spans="1:9" ht="18.75">
      <c r="A423" s="70" t="s">
        <v>177</v>
      </c>
      <c r="B423" s="74" t="s">
        <v>256</v>
      </c>
      <c r="C423" s="74"/>
      <c r="D423" s="74"/>
      <c r="E423" s="74"/>
      <c r="F423" s="74"/>
      <c r="G423" s="68">
        <f>G425+G426</f>
        <v>60.5</v>
      </c>
      <c r="H423" s="68">
        <f>H425+H426</f>
        <v>60.5</v>
      </c>
      <c r="I423" s="68">
        <f>I425+I426</f>
        <v>60.5</v>
      </c>
    </row>
    <row r="424" spans="1:9" ht="37.5">
      <c r="A424" s="70" t="s">
        <v>92</v>
      </c>
      <c r="B424" s="74" t="s">
        <v>256</v>
      </c>
      <c r="C424" s="74" t="s">
        <v>315</v>
      </c>
      <c r="D424" s="74" t="s">
        <v>119</v>
      </c>
      <c r="E424" s="74" t="s">
        <v>156</v>
      </c>
      <c r="F424" s="74" t="s">
        <v>176</v>
      </c>
      <c r="G424" s="68">
        <v>0</v>
      </c>
      <c r="H424" s="68"/>
      <c r="I424" s="68"/>
    </row>
    <row r="425" spans="1:9" ht="18.75">
      <c r="A425" s="70" t="s">
        <v>188</v>
      </c>
      <c r="B425" s="74" t="s">
        <v>256</v>
      </c>
      <c r="C425" s="74" t="s">
        <v>333</v>
      </c>
      <c r="D425" s="74" t="s">
        <v>128</v>
      </c>
      <c r="E425" s="74" t="s">
        <v>128</v>
      </c>
      <c r="F425" s="74" t="s">
        <v>187</v>
      </c>
      <c r="G425" s="68">
        <v>45.5</v>
      </c>
      <c r="H425" s="68">
        <v>45.5</v>
      </c>
      <c r="I425" s="68">
        <v>45.5</v>
      </c>
    </row>
    <row r="426" spans="1:9" ht="18.75">
      <c r="A426" s="70" t="s">
        <v>188</v>
      </c>
      <c r="B426" s="74" t="s">
        <v>256</v>
      </c>
      <c r="C426" s="74" t="s">
        <v>334</v>
      </c>
      <c r="D426" s="74" t="s">
        <v>128</v>
      </c>
      <c r="E426" s="74" t="s">
        <v>128</v>
      </c>
      <c r="F426" s="74" t="s">
        <v>187</v>
      </c>
      <c r="G426" s="68">
        <v>15</v>
      </c>
      <c r="H426" s="68">
        <v>15</v>
      </c>
      <c r="I426" s="68">
        <v>15</v>
      </c>
    </row>
    <row r="427" spans="1:9" ht="58.5" customHeight="1">
      <c r="A427" s="70" t="s">
        <v>259</v>
      </c>
      <c r="B427" s="74" t="s">
        <v>257</v>
      </c>
      <c r="C427" s="74"/>
      <c r="D427" s="74"/>
      <c r="E427" s="74"/>
      <c r="F427" s="74"/>
      <c r="G427" s="68">
        <f>G428</f>
        <v>54.2</v>
      </c>
      <c r="H427" s="68">
        <f>H428</f>
        <v>54.2</v>
      </c>
      <c r="I427" s="68">
        <f>I428</f>
        <v>54.2</v>
      </c>
    </row>
    <row r="428" spans="1:9" ht="18.75">
      <c r="A428" s="70" t="s">
        <v>177</v>
      </c>
      <c r="B428" s="74" t="s">
        <v>258</v>
      </c>
      <c r="C428" s="74"/>
      <c r="D428" s="74"/>
      <c r="E428" s="74"/>
      <c r="F428" s="74"/>
      <c r="G428" s="68">
        <f>G429+G430</f>
        <v>54.2</v>
      </c>
      <c r="H428" s="68">
        <f>H429+H430</f>
        <v>54.2</v>
      </c>
      <c r="I428" s="68">
        <f>I429+I430</f>
        <v>54.2</v>
      </c>
    </row>
    <row r="429" spans="1:9" ht="18.75">
      <c r="A429" s="70" t="s">
        <v>188</v>
      </c>
      <c r="B429" s="74" t="s">
        <v>258</v>
      </c>
      <c r="C429" s="74" t="s">
        <v>333</v>
      </c>
      <c r="D429" s="74" t="s">
        <v>128</v>
      </c>
      <c r="E429" s="74" t="s">
        <v>128</v>
      </c>
      <c r="F429" s="74" t="s">
        <v>187</v>
      </c>
      <c r="G429" s="68">
        <v>12</v>
      </c>
      <c r="H429" s="68">
        <v>12</v>
      </c>
      <c r="I429" s="68">
        <v>12</v>
      </c>
    </row>
    <row r="430" spans="1:9" ht="18.75">
      <c r="A430" s="70" t="s">
        <v>188</v>
      </c>
      <c r="B430" s="74" t="s">
        <v>258</v>
      </c>
      <c r="C430" s="74" t="s">
        <v>334</v>
      </c>
      <c r="D430" s="74" t="s">
        <v>128</v>
      </c>
      <c r="E430" s="74" t="s">
        <v>128</v>
      </c>
      <c r="F430" s="74" t="s">
        <v>187</v>
      </c>
      <c r="G430" s="68">
        <v>42.2</v>
      </c>
      <c r="H430" s="68">
        <v>42.2</v>
      </c>
      <c r="I430" s="68">
        <v>42.2</v>
      </c>
    </row>
    <row r="431" spans="1:9" ht="56.25">
      <c r="A431" s="69" t="s">
        <v>473</v>
      </c>
      <c r="B431" s="133" t="s">
        <v>274</v>
      </c>
      <c r="C431" s="133"/>
      <c r="D431" s="75"/>
      <c r="E431" s="75"/>
      <c r="F431" s="75"/>
      <c r="G431" s="71">
        <f>G432+G437+G442+G446+G452</f>
        <v>74489.7</v>
      </c>
      <c r="H431" s="71">
        <f>H432+H437+H442+H446+H452</f>
        <v>77068.7</v>
      </c>
      <c r="I431" s="71">
        <f>I432+I437+I442+I446+I452</f>
        <v>78552.59999999999</v>
      </c>
    </row>
    <row r="432" spans="1:9" ht="37.5" customHeight="1">
      <c r="A432" s="70" t="s">
        <v>277</v>
      </c>
      <c r="B432" s="83" t="s">
        <v>474</v>
      </c>
      <c r="C432" s="83"/>
      <c r="D432" s="74"/>
      <c r="E432" s="74"/>
      <c r="F432" s="74"/>
      <c r="G432" s="68">
        <f>G433+G435</f>
        <v>16977.8</v>
      </c>
      <c r="H432" s="68">
        <f>H433+H435</f>
        <v>15502.2</v>
      </c>
      <c r="I432" s="68">
        <f>I433+I435</f>
        <v>17148.7</v>
      </c>
    </row>
    <row r="433" spans="1:9" ht="37.5">
      <c r="A433" s="121" t="s">
        <v>476</v>
      </c>
      <c r="B433" s="83" t="s">
        <v>475</v>
      </c>
      <c r="C433" s="83"/>
      <c r="D433" s="74"/>
      <c r="E433" s="74"/>
      <c r="F433" s="74"/>
      <c r="G433" s="68">
        <f>G434</f>
        <v>13401.4</v>
      </c>
      <c r="H433" s="68">
        <f>H434</f>
        <v>11803.4</v>
      </c>
      <c r="I433" s="68">
        <f>I434</f>
        <v>13302.2</v>
      </c>
    </row>
    <row r="434" spans="1:9" ht="18.75">
      <c r="A434" s="70" t="s">
        <v>191</v>
      </c>
      <c r="B434" s="83" t="s">
        <v>475</v>
      </c>
      <c r="C434" s="74" t="s">
        <v>153</v>
      </c>
      <c r="D434" s="74" t="s">
        <v>144</v>
      </c>
      <c r="E434" s="74" t="s">
        <v>119</v>
      </c>
      <c r="F434" s="74" t="s">
        <v>198</v>
      </c>
      <c r="G434" s="72">
        <v>13401.4</v>
      </c>
      <c r="H434" s="68">
        <v>11803.4</v>
      </c>
      <c r="I434" s="68">
        <v>13302.2</v>
      </c>
    </row>
    <row r="435" spans="1:9" ht="135" customHeight="1">
      <c r="A435" s="70" t="s">
        <v>396</v>
      </c>
      <c r="B435" s="83" t="s">
        <v>477</v>
      </c>
      <c r="C435" s="83"/>
      <c r="D435" s="74"/>
      <c r="E435" s="74"/>
      <c r="F435" s="74"/>
      <c r="G435" s="68">
        <f>G436</f>
        <v>3576.4</v>
      </c>
      <c r="H435" s="68">
        <f>H436</f>
        <v>3698.8</v>
      </c>
      <c r="I435" s="68">
        <f>I436</f>
        <v>3846.5</v>
      </c>
    </row>
    <row r="436" spans="1:9" ht="24" customHeight="1">
      <c r="A436" s="70" t="s">
        <v>191</v>
      </c>
      <c r="B436" s="83" t="s">
        <v>477</v>
      </c>
      <c r="C436" s="74" t="s">
        <v>153</v>
      </c>
      <c r="D436" s="74" t="s">
        <v>144</v>
      </c>
      <c r="E436" s="74" t="s">
        <v>119</v>
      </c>
      <c r="F436" s="74" t="s">
        <v>198</v>
      </c>
      <c r="G436" s="72">
        <v>3576.4</v>
      </c>
      <c r="H436" s="68">
        <v>3698.8</v>
      </c>
      <c r="I436" s="68">
        <v>3846.5</v>
      </c>
    </row>
    <row r="437" spans="1:9" ht="37.5">
      <c r="A437" s="70" t="s">
        <v>279</v>
      </c>
      <c r="B437" s="83" t="s">
        <v>278</v>
      </c>
      <c r="C437" s="83"/>
      <c r="D437" s="74"/>
      <c r="E437" s="74"/>
      <c r="F437" s="74"/>
      <c r="G437" s="68">
        <f>G438+G440</f>
        <v>30861.1</v>
      </c>
      <c r="H437" s="68">
        <f>H438+H440</f>
        <v>33626.7</v>
      </c>
      <c r="I437" s="68">
        <f>I438+I440</f>
        <v>33271.5</v>
      </c>
    </row>
    <row r="438" spans="1:9" ht="38.25" customHeight="1">
      <c r="A438" s="70" t="s">
        <v>479</v>
      </c>
      <c r="B438" s="83" t="s">
        <v>478</v>
      </c>
      <c r="C438" s="83"/>
      <c r="D438" s="74"/>
      <c r="E438" s="74"/>
      <c r="F438" s="74"/>
      <c r="G438" s="68">
        <f>G439</f>
        <v>19262.7</v>
      </c>
      <c r="H438" s="68">
        <f>H439</f>
        <v>22028.3</v>
      </c>
      <c r="I438" s="68">
        <f>I439</f>
        <v>21673.1</v>
      </c>
    </row>
    <row r="439" spans="1:9" ht="18.75">
      <c r="A439" s="70" t="s">
        <v>200</v>
      </c>
      <c r="B439" s="83" t="s">
        <v>478</v>
      </c>
      <c r="C439" s="74" t="s">
        <v>153</v>
      </c>
      <c r="D439" s="74" t="s">
        <v>144</v>
      </c>
      <c r="E439" s="74" t="s">
        <v>123</v>
      </c>
      <c r="F439" s="74" t="s">
        <v>198</v>
      </c>
      <c r="G439" s="68">
        <v>19262.7</v>
      </c>
      <c r="H439" s="68">
        <v>22028.3</v>
      </c>
      <c r="I439" s="68">
        <v>21673.1</v>
      </c>
    </row>
    <row r="440" spans="1:9" ht="83.25" customHeight="1">
      <c r="A440" s="121" t="s">
        <v>549</v>
      </c>
      <c r="B440" s="83" t="s">
        <v>550</v>
      </c>
      <c r="C440" s="74"/>
      <c r="D440" s="74"/>
      <c r="E440" s="74"/>
      <c r="F440" s="74"/>
      <c r="G440" s="68">
        <f>G441</f>
        <v>11598.4</v>
      </c>
      <c r="H440" s="68">
        <f>H441</f>
        <v>11598.4</v>
      </c>
      <c r="I440" s="68">
        <f>I441</f>
        <v>11598.4</v>
      </c>
    </row>
    <row r="441" spans="1:9" ht="18.75">
      <c r="A441" s="70" t="s">
        <v>200</v>
      </c>
      <c r="B441" s="83" t="s">
        <v>550</v>
      </c>
      <c r="C441" s="74" t="s">
        <v>153</v>
      </c>
      <c r="D441" s="74" t="s">
        <v>144</v>
      </c>
      <c r="E441" s="74" t="s">
        <v>123</v>
      </c>
      <c r="F441" s="74" t="s">
        <v>198</v>
      </c>
      <c r="G441" s="68">
        <v>11598.4</v>
      </c>
      <c r="H441" s="68">
        <v>11598.4</v>
      </c>
      <c r="I441" s="68">
        <v>11598.4</v>
      </c>
    </row>
    <row r="442" spans="1:9" ht="75">
      <c r="A442" s="70" t="s">
        <v>481</v>
      </c>
      <c r="B442" s="83" t="s">
        <v>276</v>
      </c>
      <c r="C442" s="83"/>
      <c r="D442" s="74"/>
      <c r="E442" s="74"/>
      <c r="F442" s="74"/>
      <c r="G442" s="68">
        <f>G443</f>
        <v>219.9</v>
      </c>
      <c r="H442" s="68">
        <f>H443</f>
        <v>219.9</v>
      </c>
      <c r="I442" s="68">
        <f>I443</f>
        <v>219.9</v>
      </c>
    </row>
    <row r="443" spans="1:9" ht="37.5">
      <c r="A443" s="70" t="s">
        <v>26</v>
      </c>
      <c r="B443" s="83" t="s">
        <v>480</v>
      </c>
      <c r="C443" s="83"/>
      <c r="D443" s="74"/>
      <c r="E443" s="74"/>
      <c r="F443" s="74"/>
      <c r="G443" s="68">
        <f>G444+G445</f>
        <v>219.9</v>
      </c>
      <c r="H443" s="68">
        <f>H444+H445</f>
        <v>219.9</v>
      </c>
      <c r="I443" s="68">
        <f>I444+I445</f>
        <v>219.9</v>
      </c>
    </row>
    <row r="444" spans="1:9" ht="37.5">
      <c r="A444" s="70" t="s">
        <v>172</v>
      </c>
      <c r="B444" s="83" t="s">
        <v>480</v>
      </c>
      <c r="C444" s="74" t="s">
        <v>153</v>
      </c>
      <c r="D444" s="74" t="s">
        <v>119</v>
      </c>
      <c r="E444" s="74" t="s">
        <v>135</v>
      </c>
      <c r="F444" s="74" t="s">
        <v>173</v>
      </c>
      <c r="G444" s="68">
        <v>153.9</v>
      </c>
      <c r="H444" s="68">
        <v>153.9</v>
      </c>
      <c r="I444" s="68">
        <v>153.9</v>
      </c>
    </row>
    <row r="445" spans="1:9" ht="37.5">
      <c r="A445" s="70" t="s">
        <v>92</v>
      </c>
      <c r="B445" s="83" t="s">
        <v>480</v>
      </c>
      <c r="C445" s="74" t="s">
        <v>153</v>
      </c>
      <c r="D445" s="74" t="s">
        <v>119</v>
      </c>
      <c r="E445" s="74" t="s">
        <v>135</v>
      </c>
      <c r="F445" s="74" t="s">
        <v>176</v>
      </c>
      <c r="G445" s="68">
        <v>66</v>
      </c>
      <c r="H445" s="68">
        <v>66</v>
      </c>
      <c r="I445" s="68">
        <v>66</v>
      </c>
    </row>
    <row r="446" spans="1:9" ht="56.25">
      <c r="A446" s="70" t="s">
        <v>410</v>
      </c>
      <c r="B446" s="83" t="s">
        <v>67</v>
      </c>
      <c r="C446" s="83"/>
      <c r="D446" s="74"/>
      <c r="E446" s="74"/>
      <c r="F446" s="74"/>
      <c r="G446" s="68">
        <f>G447+G450</f>
        <v>8836</v>
      </c>
      <c r="H446" s="68">
        <f>H447+H450</f>
        <v>8955</v>
      </c>
      <c r="I446" s="68">
        <f>I447+I450</f>
        <v>9086.1</v>
      </c>
    </row>
    <row r="447" spans="1:9" ht="39.75" customHeight="1">
      <c r="A447" s="70" t="s">
        <v>186</v>
      </c>
      <c r="B447" s="83" t="s">
        <v>482</v>
      </c>
      <c r="C447" s="83"/>
      <c r="D447" s="74"/>
      <c r="E447" s="74"/>
      <c r="F447" s="74"/>
      <c r="G447" s="68">
        <f>G448+G449</f>
        <v>6988.700000000001</v>
      </c>
      <c r="H447" s="68">
        <f>H448+H449</f>
        <v>7107.700000000001</v>
      </c>
      <c r="I447" s="68">
        <f>I448+I449</f>
        <v>7238.8</v>
      </c>
    </row>
    <row r="448" spans="1:9" ht="37.5">
      <c r="A448" s="70" t="s">
        <v>172</v>
      </c>
      <c r="B448" s="83" t="s">
        <v>482</v>
      </c>
      <c r="C448" s="74" t="s">
        <v>153</v>
      </c>
      <c r="D448" s="74" t="s">
        <v>119</v>
      </c>
      <c r="E448" s="74" t="s">
        <v>135</v>
      </c>
      <c r="F448" s="74" t="s">
        <v>173</v>
      </c>
      <c r="G448" s="72">
        <v>5796.8</v>
      </c>
      <c r="H448" s="72">
        <v>5796.8</v>
      </c>
      <c r="I448" s="72">
        <v>5796.8</v>
      </c>
    </row>
    <row r="449" spans="1:9" ht="37.5">
      <c r="A449" s="70" t="s">
        <v>92</v>
      </c>
      <c r="B449" s="83" t="s">
        <v>482</v>
      </c>
      <c r="C449" s="74" t="s">
        <v>153</v>
      </c>
      <c r="D449" s="74" t="s">
        <v>119</v>
      </c>
      <c r="E449" s="74" t="s">
        <v>135</v>
      </c>
      <c r="F449" s="74" t="s">
        <v>176</v>
      </c>
      <c r="G449" s="72">
        <v>1191.9</v>
      </c>
      <c r="H449" s="72">
        <v>1310.9</v>
      </c>
      <c r="I449" s="72">
        <v>1442</v>
      </c>
    </row>
    <row r="450" spans="1:9" ht="56.25">
      <c r="A450" s="121" t="s">
        <v>446</v>
      </c>
      <c r="B450" s="83" t="s">
        <v>563</v>
      </c>
      <c r="C450" s="74"/>
      <c r="D450" s="74"/>
      <c r="E450" s="74"/>
      <c r="F450" s="74"/>
      <c r="G450" s="72">
        <f>G451</f>
        <v>1847.3</v>
      </c>
      <c r="H450" s="72">
        <f>H451</f>
        <v>1847.3</v>
      </c>
      <c r="I450" s="72">
        <f>I451</f>
        <v>1847.3</v>
      </c>
    </row>
    <row r="451" spans="1:9" ht="37.5">
      <c r="A451" s="70" t="s">
        <v>172</v>
      </c>
      <c r="B451" s="83" t="s">
        <v>563</v>
      </c>
      <c r="C451" s="74" t="s">
        <v>153</v>
      </c>
      <c r="D451" s="74" t="s">
        <v>119</v>
      </c>
      <c r="E451" s="74" t="s">
        <v>135</v>
      </c>
      <c r="F451" s="74" t="s">
        <v>173</v>
      </c>
      <c r="G451" s="72">
        <v>1847.3</v>
      </c>
      <c r="H451" s="68">
        <v>1847.3</v>
      </c>
      <c r="I451" s="68">
        <v>1847.3</v>
      </c>
    </row>
    <row r="452" spans="1:9" ht="56.25" customHeight="1">
      <c r="A452" s="70" t="s">
        <v>562</v>
      </c>
      <c r="B452" s="83" t="s">
        <v>275</v>
      </c>
      <c r="C452" s="74"/>
      <c r="D452" s="74"/>
      <c r="E452" s="74"/>
      <c r="F452" s="74"/>
      <c r="G452" s="68">
        <f>G453+G457+G460</f>
        <v>17594.899999999998</v>
      </c>
      <c r="H452" s="68">
        <f>H453+H457+H460</f>
        <v>18764.899999999998</v>
      </c>
      <c r="I452" s="68">
        <f>I453+I457+I460</f>
        <v>18826.399999999998</v>
      </c>
    </row>
    <row r="453" spans="1:9" ht="18.75">
      <c r="A453" s="122" t="s">
        <v>343</v>
      </c>
      <c r="B453" s="83" t="s">
        <v>483</v>
      </c>
      <c r="C453" s="74"/>
      <c r="D453" s="74"/>
      <c r="E453" s="74"/>
      <c r="F453" s="74"/>
      <c r="G453" s="68">
        <f>G454+G455+G456</f>
        <v>12762.4</v>
      </c>
      <c r="H453" s="68">
        <f>H454+H455+H456</f>
        <v>13932.4</v>
      </c>
      <c r="I453" s="68">
        <f>I454+I455+I456</f>
        <v>13993.9</v>
      </c>
    </row>
    <row r="454" spans="1:9" ht="18.75">
      <c r="A454" s="70" t="s">
        <v>638</v>
      </c>
      <c r="B454" s="83" t="s">
        <v>483</v>
      </c>
      <c r="C454" s="74" t="s">
        <v>315</v>
      </c>
      <c r="D454" s="74" t="s">
        <v>119</v>
      </c>
      <c r="E454" s="74" t="s">
        <v>156</v>
      </c>
      <c r="F454" s="74" t="s">
        <v>151</v>
      </c>
      <c r="G454" s="68">
        <v>11910.4</v>
      </c>
      <c r="H454" s="68">
        <v>12580.4</v>
      </c>
      <c r="I454" s="68">
        <v>12641.9</v>
      </c>
    </row>
    <row r="455" spans="1:9" ht="37.5">
      <c r="A455" s="70" t="s">
        <v>92</v>
      </c>
      <c r="B455" s="83" t="s">
        <v>483</v>
      </c>
      <c r="C455" s="74" t="s">
        <v>315</v>
      </c>
      <c r="D455" s="74" t="s">
        <v>119</v>
      </c>
      <c r="E455" s="74" t="s">
        <v>156</v>
      </c>
      <c r="F455" s="74" t="s">
        <v>176</v>
      </c>
      <c r="G455" s="68">
        <v>851.9</v>
      </c>
      <c r="H455" s="118">
        <v>1351.9</v>
      </c>
      <c r="I455" s="118">
        <v>1351.9</v>
      </c>
    </row>
    <row r="456" spans="1:9" ht="24" customHeight="1">
      <c r="A456" s="70" t="s">
        <v>174</v>
      </c>
      <c r="B456" s="83" t="s">
        <v>483</v>
      </c>
      <c r="C456" s="74" t="s">
        <v>315</v>
      </c>
      <c r="D456" s="74" t="s">
        <v>119</v>
      </c>
      <c r="E456" s="74" t="s">
        <v>156</v>
      </c>
      <c r="F456" s="74" t="s">
        <v>175</v>
      </c>
      <c r="G456" s="68">
        <v>0.1</v>
      </c>
      <c r="H456" s="68">
        <v>0.1</v>
      </c>
      <c r="I456" s="68">
        <v>0.1</v>
      </c>
    </row>
    <row r="457" spans="1:9" ht="42" customHeight="1">
      <c r="A457" s="70" t="s">
        <v>379</v>
      </c>
      <c r="B457" s="83" t="s">
        <v>484</v>
      </c>
      <c r="C457" s="74"/>
      <c r="D457" s="74"/>
      <c r="E457" s="74"/>
      <c r="F457" s="74"/>
      <c r="G457" s="68">
        <f>G458+G459</f>
        <v>2200.3999999999996</v>
      </c>
      <c r="H457" s="68">
        <f>H458+H459</f>
        <v>2200.3999999999996</v>
      </c>
      <c r="I457" s="68">
        <f>I458+I459</f>
        <v>2200.3999999999996</v>
      </c>
    </row>
    <row r="458" spans="1:9" ht="18.75">
      <c r="A458" s="70" t="s">
        <v>638</v>
      </c>
      <c r="B458" s="83" t="s">
        <v>484</v>
      </c>
      <c r="C458" s="74" t="s">
        <v>315</v>
      </c>
      <c r="D458" s="74" t="s">
        <v>119</v>
      </c>
      <c r="E458" s="74" t="s">
        <v>156</v>
      </c>
      <c r="F458" s="74" t="s">
        <v>151</v>
      </c>
      <c r="G458" s="68">
        <v>2115.2</v>
      </c>
      <c r="H458" s="68">
        <v>2115.2</v>
      </c>
      <c r="I458" s="68">
        <v>2115.2</v>
      </c>
    </row>
    <row r="459" spans="1:9" ht="37.5">
      <c r="A459" s="70" t="s">
        <v>92</v>
      </c>
      <c r="B459" s="83" t="s">
        <v>484</v>
      </c>
      <c r="C459" s="74" t="s">
        <v>315</v>
      </c>
      <c r="D459" s="74" t="s">
        <v>119</v>
      </c>
      <c r="E459" s="74" t="s">
        <v>156</v>
      </c>
      <c r="F459" s="74" t="s">
        <v>176</v>
      </c>
      <c r="G459" s="68">
        <v>85.2</v>
      </c>
      <c r="H459" s="68">
        <v>85.2</v>
      </c>
      <c r="I459" s="68">
        <v>85.2</v>
      </c>
    </row>
    <row r="460" spans="1:9" ht="56.25">
      <c r="A460" s="121" t="s">
        <v>446</v>
      </c>
      <c r="B460" s="83" t="s">
        <v>585</v>
      </c>
      <c r="C460" s="74"/>
      <c r="D460" s="74"/>
      <c r="E460" s="74"/>
      <c r="F460" s="74"/>
      <c r="G460" s="68">
        <f>G461</f>
        <v>2632.1</v>
      </c>
      <c r="H460" s="68">
        <f>H461</f>
        <v>2632.1</v>
      </c>
      <c r="I460" s="68">
        <f>I461</f>
        <v>2632.1</v>
      </c>
    </row>
    <row r="461" spans="1:9" ht="18.75">
      <c r="A461" s="70" t="s">
        <v>638</v>
      </c>
      <c r="B461" s="83" t="s">
        <v>585</v>
      </c>
      <c r="C461" s="74" t="s">
        <v>315</v>
      </c>
      <c r="D461" s="74" t="s">
        <v>119</v>
      </c>
      <c r="E461" s="74" t="s">
        <v>156</v>
      </c>
      <c r="F461" s="74" t="s">
        <v>151</v>
      </c>
      <c r="G461" s="68">
        <v>2632.1</v>
      </c>
      <c r="H461" s="68">
        <v>2632.1</v>
      </c>
      <c r="I461" s="68">
        <v>2632.1</v>
      </c>
    </row>
    <row r="462" spans="1:9" ht="56.25">
      <c r="A462" s="69" t="s">
        <v>500</v>
      </c>
      <c r="B462" s="133" t="s">
        <v>272</v>
      </c>
      <c r="C462" s="75"/>
      <c r="D462" s="75"/>
      <c r="E462" s="75"/>
      <c r="F462" s="75"/>
      <c r="G462" s="71">
        <f>G463+G466</f>
        <v>438</v>
      </c>
      <c r="H462" s="71">
        <f>H463+H466</f>
        <v>938</v>
      </c>
      <c r="I462" s="71">
        <f>I463+I466</f>
        <v>938</v>
      </c>
    </row>
    <row r="463" spans="1:9" ht="37.5">
      <c r="A463" s="70" t="s">
        <v>554</v>
      </c>
      <c r="B463" s="83" t="s">
        <v>27</v>
      </c>
      <c r="C463" s="74"/>
      <c r="D463" s="74"/>
      <c r="E463" s="74"/>
      <c r="F463" s="74"/>
      <c r="G463" s="68">
        <f aca="true" t="shared" si="21" ref="G463:I464">G464</f>
        <v>0</v>
      </c>
      <c r="H463" s="68">
        <f t="shared" si="21"/>
        <v>500</v>
      </c>
      <c r="I463" s="68">
        <f t="shared" si="21"/>
        <v>500</v>
      </c>
    </row>
    <row r="464" spans="1:9" ht="27" customHeight="1">
      <c r="A464" s="70" t="s">
        <v>225</v>
      </c>
      <c r="B464" s="83" t="s">
        <v>28</v>
      </c>
      <c r="C464" s="74"/>
      <c r="D464" s="74"/>
      <c r="E464" s="74"/>
      <c r="F464" s="74"/>
      <c r="G464" s="68">
        <f t="shared" si="21"/>
        <v>0</v>
      </c>
      <c r="H464" s="68">
        <f t="shared" si="21"/>
        <v>500</v>
      </c>
      <c r="I464" s="68">
        <f t="shared" si="21"/>
        <v>500</v>
      </c>
    </row>
    <row r="465" spans="1:9" ht="18.75">
      <c r="A465" s="70" t="s">
        <v>349</v>
      </c>
      <c r="B465" s="83" t="s">
        <v>28</v>
      </c>
      <c r="C465" s="74" t="s">
        <v>315</v>
      </c>
      <c r="D465" s="74" t="s">
        <v>127</v>
      </c>
      <c r="E465" s="74" t="s">
        <v>119</v>
      </c>
      <c r="F465" s="74" t="s">
        <v>181</v>
      </c>
      <c r="G465" s="68">
        <v>0</v>
      </c>
      <c r="H465" s="68">
        <v>500</v>
      </c>
      <c r="I465" s="68">
        <v>500</v>
      </c>
    </row>
    <row r="466" spans="1:9" ht="38.25" customHeight="1">
      <c r="A466" s="70" t="s">
        <v>555</v>
      </c>
      <c r="B466" s="83" t="s">
        <v>306</v>
      </c>
      <c r="C466" s="74"/>
      <c r="D466" s="74"/>
      <c r="E466" s="74"/>
      <c r="F466" s="74"/>
      <c r="G466" s="68">
        <f>G467</f>
        <v>438</v>
      </c>
      <c r="H466" s="68">
        <f>H467</f>
        <v>438</v>
      </c>
      <c r="I466" s="68">
        <f>I467</f>
        <v>438</v>
      </c>
    </row>
    <row r="467" spans="1:9" ht="25.5" customHeight="1">
      <c r="A467" s="70" t="s">
        <v>225</v>
      </c>
      <c r="B467" s="83" t="s">
        <v>307</v>
      </c>
      <c r="C467" s="74"/>
      <c r="D467" s="74"/>
      <c r="E467" s="74"/>
      <c r="F467" s="74"/>
      <c r="G467" s="68">
        <f>G468+G471+G470+G469</f>
        <v>438</v>
      </c>
      <c r="H467" s="68">
        <f>H468+H471+H470+H469</f>
        <v>438</v>
      </c>
      <c r="I467" s="68">
        <f>I468+I471+I470+I469</f>
        <v>438</v>
      </c>
    </row>
    <row r="468" spans="1:9" ht="37.5">
      <c r="A468" s="70" t="s">
        <v>92</v>
      </c>
      <c r="B468" s="83" t="s">
        <v>307</v>
      </c>
      <c r="C468" s="74" t="s">
        <v>315</v>
      </c>
      <c r="D468" s="74" t="s">
        <v>124</v>
      </c>
      <c r="E468" s="74" t="s">
        <v>124</v>
      </c>
      <c r="F468" s="74" t="s">
        <v>176</v>
      </c>
      <c r="G468" s="68">
        <v>120</v>
      </c>
      <c r="H468" s="68">
        <v>120</v>
      </c>
      <c r="I468" s="68">
        <v>120</v>
      </c>
    </row>
    <row r="469" spans="1:9" ht="37.5">
      <c r="A469" s="70" t="s">
        <v>218</v>
      </c>
      <c r="B469" s="83" t="s">
        <v>307</v>
      </c>
      <c r="C469" s="74" t="s">
        <v>315</v>
      </c>
      <c r="D469" s="74" t="s">
        <v>124</v>
      </c>
      <c r="E469" s="74" t="s">
        <v>124</v>
      </c>
      <c r="F469" s="74" t="s">
        <v>217</v>
      </c>
      <c r="G469" s="68">
        <v>144</v>
      </c>
      <c r="H469" s="68">
        <v>144</v>
      </c>
      <c r="I469" s="68">
        <v>144</v>
      </c>
    </row>
    <row r="470" spans="1:9" ht="22.5" customHeight="1">
      <c r="A470" s="70" t="s">
        <v>310</v>
      </c>
      <c r="B470" s="83" t="s">
        <v>307</v>
      </c>
      <c r="C470" s="74" t="s">
        <v>315</v>
      </c>
      <c r="D470" s="74" t="s">
        <v>124</v>
      </c>
      <c r="E470" s="74" t="s">
        <v>124</v>
      </c>
      <c r="F470" s="74" t="s">
        <v>309</v>
      </c>
      <c r="G470" s="68">
        <v>144</v>
      </c>
      <c r="H470" s="68">
        <v>144</v>
      </c>
      <c r="I470" s="68">
        <v>144</v>
      </c>
    </row>
    <row r="471" spans="1:9" ht="27" customHeight="1">
      <c r="A471" s="70" t="s">
        <v>182</v>
      </c>
      <c r="B471" s="83" t="s">
        <v>307</v>
      </c>
      <c r="C471" s="74" t="s">
        <v>315</v>
      </c>
      <c r="D471" s="74" t="s">
        <v>124</v>
      </c>
      <c r="E471" s="74" t="s">
        <v>124</v>
      </c>
      <c r="F471" s="74" t="s">
        <v>178</v>
      </c>
      <c r="G471" s="68">
        <v>30</v>
      </c>
      <c r="H471" s="68">
        <v>30</v>
      </c>
      <c r="I471" s="68">
        <v>30</v>
      </c>
    </row>
    <row r="472" spans="1:9" ht="63" customHeight="1">
      <c r="A472" s="69" t="s">
        <v>568</v>
      </c>
      <c r="B472" s="133" t="s">
        <v>412</v>
      </c>
      <c r="C472" s="75"/>
      <c r="D472" s="75"/>
      <c r="E472" s="75"/>
      <c r="F472" s="75"/>
      <c r="G472" s="71">
        <f>G473</f>
        <v>1819.6</v>
      </c>
      <c r="H472" s="71">
        <f>H473</f>
        <v>1819.6</v>
      </c>
      <c r="I472" s="71">
        <f>I473</f>
        <v>1959.9</v>
      </c>
    </row>
    <row r="473" spans="1:17" ht="42" customHeight="1">
      <c r="A473" s="127" t="s">
        <v>512</v>
      </c>
      <c r="B473" s="83" t="s">
        <v>414</v>
      </c>
      <c r="C473" s="75"/>
      <c r="D473" s="75"/>
      <c r="E473" s="75"/>
      <c r="F473" s="75"/>
      <c r="G473" s="68">
        <f>G474+G476</f>
        <v>1819.6</v>
      </c>
      <c r="H473" s="68">
        <f>H474+H476</f>
        <v>1819.6</v>
      </c>
      <c r="I473" s="68">
        <f>I474+I476</f>
        <v>1959.9</v>
      </c>
      <c r="J473" s="180"/>
      <c r="K473" s="181"/>
      <c r="L473" s="181"/>
      <c r="M473" s="181"/>
      <c r="N473" s="181"/>
      <c r="O473" s="181"/>
      <c r="P473" s="181"/>
      <c r="Q473" s="181"/>
    </row>
    <row r="474" spans="1:9" ht="38.25" customHeight="1">
      <c r="A474" s="70" t="s">
        <v>490</v>
      </c>
      <c r="B474" s="83" t="s">
        <v>489</v>
      </c>
      <c r="C474" s="75"/>
      <c r="D474" s="75"/>
      <c r="E474" s="75"/>
      <c r="F474" s="75"/>
      <c r="G474" s="68">
        <f>G475</f>
        <v>0</v>
      </c>
      <c r="H474" s="68">
        <f>H475</f>
        <v>0</v>
      </c>
      <c r="I474" s="68">
        <f>I475</f>
        <v>0</v>
      </c>
    </row>
    <row r="475" spans="1:9" ht="37.5">
      <c r="A475" s="70" t="s">
        <v>92</v>
      </c>
      <c r="B475" s="83" t="s">
        <v>489</v>
      </c>
      <c r="C475" s="74" t="s">
        <v>315</v>
      </c>
      <c r="D475" s="74" t="s">
        <v>127</v>
      </c>
      <c r="E475" s="74" t="s">
        <v>122</v>
      </c>
      <c r="F475" s="74" t="s">
        <v>176</v>
      </c>
      <c r="G475" s="68">
        <v>0</v>
      </c>
      <c r="H475" s="68">
        <v>0</v>
      </c>
      <c r="I475" s="68">
        <v>0</v>
      </c>
    </row>
    <row r="476" spans="1:9" ht="37.5">
      <c r="A476" s="70" t="s">
        <v>413</v>
      </c>
      <c r="B476" s="83" t="s">
        <v>415</v>
      </c>
      <c r="C476" s="74"/>
      <c r="D476" s="74"/>
      <c r="E476" s="74"/>
      <c r="F476" s="74"/>
      <c r="G476" s="68">
        <f>G477</f>
        <v>1819.6</v>
      </c>
      <c r="H476" s="68">
        <f>H477</f>
        <v>1819.6</v>
      </c>
      <c r="I476" s="68">
        <f>I477</f>
        <v>1959.9</v>
      </c>
    </row>
    <row r="477" spans="1:9" ht="37.5">
      <c r="A477" s="70" t="s">
        <v>92</v>
      </c>
      <c r="B477" s="83" t="s">
        <v>415</v>
      </c>
      <c r="C477" s="74" t="s">
        <v>315</v>
      </c>
      <c r="D477" s="74" t="s">
        <v>127</v>
      </c>
      <c r="E477" s="74" t="s">
        <v>122</v>
      </c>
      <c r="F477" s="74" t="s">
        <v>176</v>
      </c>
      <c r="G477" s="68">
        <v>1819.6</v>
      </c>
      <c r="H477" s="68">
        <v>1819.6</v>
      </c>
      <c r="I477" s="68">
        <v>1959.9</v>
      </c>
    </row>
    <row r="478" spans="1:9" ht="62.25" customHeight="1">
      <c r="A478" s="69" t="s">
        <v>539</v>
      </c>
      <c r="B478" s="133" t="s">
        <v>537</v>
      </c>
      <c r="C478" s="75"/>
      <c r="D478" s="75"/>
      <c r="E478" s="75"/>
      <c r="F478" s="75"/>
      <c r="G478" s="71">
        <f aca="true" t="shared" si="22" ref="G478:I480">G479</f>
        <v>377.6</v>
      </c>
      <c r="H478" s="71">
        <f t="shared" si="22"/>
        <v>377.6</v>
      </c>
      <c r="I478" s="71">
        <f t="shared" si="22"/>
        <v>377.6</v>
      </c>
    </row>
    <row r="479" spans="1:9" ht="18.75">
      <c r="A479" s="70" t="s">
        <v>538</v>
      </c>
      <c r="B479" s="83" t="s">
        <v>540</v>
      </c>
      <c r="C479" s="74"/>
      <c r="D479" s="74"/>
      <c r="E479" s="74"/>
      <c r="F479" s="74"/>
      <c r="G479" s="68">
        <f>G480</f>
        <v>377.6</v>
      </c>
      <c r="H479" s="68">
        <f t="shared" si="22"/>
        <v>377.6</v>
      </c>
      <c r="I479" s="68">
        <f t="shared" si="22"/>
        <v>377.6</v>
      </c>
    </row>
    <row r="480" spans="1:9" ht="37.5">
      <c r="A480" s="70" t="s">
        <v>546</v>
      </c>
      <c r="B480" s="83" t="s">
        <v>544</v>
      </c>
      <c r="C480" s="74"/>
      <c r="D480" s="74"/>
      <c r="E480" s="74"/>
      <c r="F480" s="74"/>
      <c r="G480" s="68">
        <f>G481</f>
        <v>377.6</v>
      </c>
      <c r="H480" s="68">
        <f t="shared" si="22"/>
        <v>377.6</v>
      </c>
      <c r="I480" s="68">
        <f t="shared" si="22"/>
        <v>377.6</v>
      </c>
    </row>
    <row r="481" spans="1:9" ht="38.25" customHeight="1">
      <c r="A481" s="70" t="s">
        <v>91</v>
      </c>
      <c r="B481" s="83" t="s">
        <v>544</v>
      </c>
      <c r="C481" s="74" t="s">
        <v>315</v>
      </c>
      <c r="D481" s="74" t="s">
        <v>125</v>
      </c>
      <c r="E481" s="74" t="s">
        <v>135</v>
      </c>
      <c r="F481" s="74" t="s">
        <v>185</v>
      </c>
      <c r="G481" s="68">
        <v>377.6</v>
      </c>
      <c r="H481" s="68">
        <v>377.6</v>
      </c>
      <c r="I481" s="68">
        <v>377.6</v>
      </c>
    </row>
    <row r="482" spans="1:9" ht="38.25" customHeight="1">
      <c r="A482" s="149" t="s">
        <v>575</v>
      </c>
      <c r="B482" s="156" t="s">
        <v>569</v>
      </c>
      <c r="C482" s="75"/>
      <c r="D482" s="75"/>
      <c r="E482" s="75"/>
      <c r="F482" s="75"/>
      <c r="G482" s="71">
        <f>G483</f>
        <v>50</v>
      </c>
      <c r="H482" s="71">
        <f>H483</f>
        <v>50</v>
      </c>
      <c r="I482" s="71">
        <f>I483</f>
        <v>50</v>
      </c>
    </row>
    <row r="483" spans="1:9" ht="38.25" customHeight="1">
      <c r="A483" s="123" t="s">
        <v>576</v>
      </c>
      <c r="B483" s="148" t="s">
        <v>570</v>
      </c>
      <c r="C483" s="74"/>
      <c r="D483" s="74"/>
      <c r="E483" s="74"/>
      <c r="F483" s="74"/>
      <c r="G483" s="68">
        <f>G487+G484</f>
        <v>50</v>
      </c>
      <c r="H483" s="68">
        <f>H487+H484</f>
        <v>50</v>
      </c>
      <c r="I483" s="68">
        <f>I487+I484</f>
        <v>50</v>
      </c>
    </row>
    <row r="484" spans="1:9" ht="27.75" customHeight="1">
      <c r="A484" s="123" t="s">
        <v>628</v>
      </c>
      <c r="B484" s="74" t="s">
        <v>627</v>
      </c>
      <c r="C484" s="83"/>
      <c r="D484" s="74"/>
      <c r="E484" s="74"/>
      <c r="F484" s="74"/>
      <c r="G484" s="68">
        <f>G485+G486</f>
        <v>50</v>
      </c>
      <c r="H484" s="68">
        <f>H485+H486</f>
        <v>50</v>
      </c>
      <c r="I484" s="68">
        <f>I485+I486</f>
        <v>50</v>
      </c>
    </row>
    <row r="485" spans="1:9" ht="40.5" customHeight="1">
      <c r="A485" s="70" t="s">
        <v>92</v>
      </c>
      <c r="B485" s="74" t="s">
        <v>627</v>
      </c>
      <c r="C485" s="83">
        <v>546</v>
      </c>
      <c r="D485" s="74" t="s">
        <v>119</v>
      </c>
      <c r="E485" s="74" t="s">
        <v>156</v>
      </c>
      <c r="F485" s="74" t="s">
        <v>176</v>
      </c>
      <c r="G485" s="68">
        <v>50</v>
      </c>
      <c r="H485" s="68">
        <v>50</v>
      </c>
      <c r="I485" s="68">
        <v>50</v>
      </c>
    </row>
    <row r="486" spans="1:9" ht="21" customHeight="1">
      <c r="A486" s="70" t="s">
        <v>349</v>
      </c>
      <c r="B486" s="74" t="s">
        <v>627</v>
      </c>
      <c r="C486" s="83">
        <v>546</v>
      </c>
      <c r="D486" s="74" t="s">
        <v>119</v>
      </c>
      <c r="E486" s="74" t="s">
        <v>156</v>
      </c>
      <c r="F486" s="74" t="s">
        <v>181</v>
      </c>
      <c r="G486" s="68">
        <v>0</v>
      </c>
      <c r="H486" s="68">
        <v>0</v>
      </c>
      <c r="I486" s="68">
        <v>0</v>
      </c>
    </row>
    <row r="487" spans="1:9" ht="38.25" customHeight="1">
      <c r="A487" s="125" t="s">
        <v>578</v>
      </c>
      <c r="B487" s="157" t="s">
        <v>590</v>
      </c>
      <c r="C487" s="101"/>
      <c r="D487" s="101"/>
      <c r="E487" s="101"/>
      <c r="F487" s="101"/>
      <c r="G487" s="73">
        <f>G488</f>
        <v>0</v>
      </c>
      <c r="H487" s="73">
        <f>H488</f>
        <v>0</v>
      </c>
      <c r="I487" s="68">
        <f>I488</f>
        <v>0</v>
      </c>
    </row>
    <row r="488" spans="1:9" ht="30" customHeight="1">
      <c r="A488" s="70" t="s">
        <v>349</v>
      </c>
      <c r="B488" s="87" t="s">
        <v>590</v>
      </c>
      <c r="C488" s="74" t="s">
        <v>315</v>
      </c>
      <c r="D488" s="74" t="s">
        <v>119</v>
      </c>
      <c r="E488" s="74" t="s">
        <v>156</v>
      </c>
      <c r="F488" s="74" t="s">
        <v>181</v>
      </c>
      <c r="G488" s="68">
        <v>0</v>
      </c>
      <c r="H488" s="68">
        <v>0</v>
      </c>
      <c r="I488" s="68">
        <v>0</v>
      </c>
    </row>
    <row r="489" spans="1:9" ht="58.5" customHeight="1">
      <c r="A489" s="69" t="s">
        <v>657</v>
      </c>
      <c r="B489" s="156" t="s">
        <v>658</v>
      </c>
      <c r="C489" s="74"/>
      <c r="D489" s="74"/>
      <c r="E489" s="74"/>
      <c r="F489" s="74"/>
      <c r="G489" s="68">
        <f>G490+G493+G500</f>
        <v>32400.1</v>
      </c>
      <c r="H489" s="68">
        <f>H490+H493+H500</f>
        <v>32911.5</v>
      </c>
      <c r="I489" s="68">
        <f>I490+I493+I500</f>
        <v>33545.9</v>
      </c>
    </row>
    <row r="490" spans="1:9" ht="45" customHeight="1">
      <c r="A490" s="158" t="s">
        <v>659</v>
      </c>
      <c r="B490" s="83" t="s">
        <v>660</v>
      </c>
      <c r="C490" s="83"/>
      <c r="D490" s="74"/>
      <c r="E490" s="74"/>
      <c r="F490" s="74"/>
      <c r="G490" s="68">
        <f aca="true" t="shared" si="23" ref="G490:I491">G491</f>
        <v>65</v>
      </c>
      <c r="H490" s="68">
        <f t="shared" si="23"/>
        <v>65</v>
      </c>
      <c r="I490" s="68">
        <f t="shared" si="23"/>
        <v>65</v>
      </c>
    </row>
    <row r="491" spans="1:9" ht="36.75" customHeight="1">
      <c r="A491" s="158" t="s">
        <v>186</v>
      </c>
      <c r="B491" s="83" t="s">
        <v>661</v>
      </c>
      <c r="C491" s="83"/>
      <c r="D491" s="74"/>
      <c r="E491" s="74"/>
      <c r="F491" s="74"/>
      <c r="G491" s="68">
        <f t="shared" si="23"/>
        <v>65</v>
      </c>
      <c r="H491" s="68">
        <f t="shared" si="23"/>
        <v>65</v>
      </c>
      <c r="I491" s="68">
        <f t="shared" si="23"/>
        <v>65</v>
      </c>
    </row>
    <row r="492" spans="1:9" ht="41.25" customHeight="1">
      <c r="A492" s="158" t="s">
        <v>92</v>
      </c>
      <c r="B492" s="83" t="s">
        <v>661</v>
      </c>
      <c r="C492" s="83">
        <v>546</v>
      </c>
      <c r="D492" s="74" t="s">
        <v>119</v>
      </c>
      <c r="E492" s="74" t="s">
        <v>120</v>
      </c>
      <c r="F492" s="74" t="s">
        <v>176</v>
      </c>
      <c r="G492" s="68">
        <v>65</v>
      </c>
      <c r="H492" s="68">
        <v>65</v>
      </c>
      <c r="I492" s="68">
        <v>65</v>
      </c>
    </row>
    <row r="493" spans="1:9" ht="57" customHeight="1">
      <c r="A493" s="158" t="s">
        <v>662</v>
      </c>
      <c r="B493" s="83" t="s">
        <v>663</v>
      </c>
      <c r="C493" s="83"/>
      <c r="D493" s="74"/>
      <c r="E493" s="74"/>
      <c r="F493" s="74"/>
      <c r="G493" s="68">
        <f>G494+G498</f>
        <v>31885.1</v>
      </c>
      <c r="H493" s="68">
        <f>H494+H498</f>
        <v>32396.499999999996</v>
      </c>
      <c r="I493" s="68">
        <f>I494+I498</f>
        <v>33030.9</v>
      </c>
    </row>
    <row r="494" spans="1:9" ht="36.75" customHeight="1">
      <c r="A494" s="158" t="s">
        <v>186</v>
      </c>
      <c r="B494" s="83" t="s">
        <v>664</v>
      </c>
      <c r="C494" s="83"/>
      <c r="D494" s="74"/>
      <c r="E494" s="74"/>
      <c r="F494" s="74"/>
      <c r="G494" s="68">
        <f>G495+G496+G497</f>
        <v>25501.8</v>
      </c>
      <c r="H494" s="68">
        <f>H495+H496+H497</f>
        <v>26013.199999999997</v>
      </c>
      <c r="I494" s="68">
        <f>I495+I496+I497</f>
        <v>26647.6</v>
      </c>
    </row>
    <row r="495" spans="1:9" ht="37.5" customHeight="1">
      <c r="A495" s="158" t="s">
        <v>172</v>
      </c>
      <c r="B495" s="83" t="s">
        <v>664</v>
      </c>
      <c r="C495" s="83">
        <v>546</v>
      </c>
      <c r="D495" s="74" t="s">
        <v>119</v>
      </c>
      <c r="E495" s="74" t="s">
        <v>120</v>
      </c>
      <c r="F495" s="74" t="s">
        <v>173</v>
      </c>
      <c r="G495" s="68">
        <v>21344.3</v>
      </c>
      <c r="H495" s="68">
        <v>21344.3</v>
      </c>
      <c r="I495" s="68">
        <v>21344.3</v>
      </c>
    </row>
    <row r="496" spans="1:9" ht="42" customHeight="1">
      <c r="A496" s="158" t="s">
        <v>92</v>
      </c>
      <c r="B496" s="83" t="s">
        <v>664</v>
      </c>
      <c r="C496" s="83">
        <v>546</v>
      </c>
      <c r="D496" s="74" t="s">
        <v>119</v>
      </c>
      <c r="E496" s="74" t="s">
        <v>120</v>
      </c>
      <c r="F496" s="74" t="s">
        <v>176</v>
      </c>
      <c r="G496" s="68">
        <v>4057.5</v>
      </c>
      <c r="H496" s="68">
        <v>4568.9</v>
      </c>
      <c r="I496" s="68">
        <v>5203.3</v>
      </c>
    </row>
    <row r="497" spans="1:9" ht="27" customHeight="1">
      <c r="A497" s="158" t="s">
        <v>174</v>
      </c>
      <c r="B497" s="83" t="s">
        <v>664</v>
      </c>
      <c r="C497" s="83">
        <v>546</v>
      </c>
      <c r="D497" s="74" t="s">
        <v>119</v>
      </c>
      <c r="E497" s="74" t="s">
        <v>120</v>
      </c>
      <c r="F497" s="74" t="s">
        <v>175</v>
      </c>
      <c r="G497" s="68">
        <v>100</v>
      </c>
      <c r="H497" s="68">
        <v>100</v>
      </c>
      <c r="I497" s="68">
        <v>100</v>
      </c>
    </row>
    <row r="498" spans="1:9" ht="60" customHeight="1">
      <c r="A498" s="159" t="s">
        <v>446</v>
      </c>
      <c r="B498" s="83" t="s">
        <v>665</v>
      </c>
      <c r="C498" s="83"/>
      <c r="D498" s="74"/>
      <c r="E498" s="74"/>
      <c r="F498" s="74"/>
      <c r="G498" s="68">
        <f>G499</f>
        <v>6383.3</v>
      </c>
      <c r="H498" s="68">
        <f>H499</f>
        <v>6383.3</v>
      </c>
      <c r="I498" s="68">
        <f>I499</f>
        <v>6383.3</v>
      </c>
    </row>
    <row r="499" spans="1:9" ht="40.5" customHeight="1">
      <c r="A499" s="158" t="s">
        <v>172</v>
      </c>
      <c r="B499" s="83" t="s">
        <v>665</v>
      </c>
      <c r="C499" s="83">
        <v>546</v>
      </c>
      <c r="D499" s="74" t="s">
        <v>119</v>
      </c>
      <c r="E499" s="74" t="s">
        <v>120</v>
      </c>
      <c r="F499" s="74" t="s">
        <v>173</v>
      </c>
      <c r="G499" s="68">
        <v>6383.3</v>
      </c>
      <c r="H499" s="68">
        <v>6383.3</v>
      </c>
      <c r="I499" s="68">
        <v>6383.3</v>
      </c>
    </row>
    <row r="500" spans="1:9" ht="43.5" customHeight="1">
      <c r="A500" s="158" t="s">
        <v>666</v>
      </c>
      <c r="B500" s="83" t="s">
        <v>667</v>
      </c>
      <c r="C500" s="83"/>
      <c r="D500" s="74"/>
      <c r="E500" s="74"/>
      <c r="F500" s="74"/>
      <c r="G500" s="68">
        <f aca="true" t="shared" si="24" ref="G500:I501">G501</f>
        <v>450</v>
      </c>
      <c r="H500" s="68">
        <f t="shared" si="24"/>
        <v>450</v>
      </c>
      <c r="I500" s="68">
        <f t="shared" si="24"/>
        <v>450</v>
      </c>
    </row>
    <row r="501" spans="1:9" ht="36.75" customHeight="1">
      <c r="A501" s="158" t="s">
        <v>186</v>
      </c>
      <c r="B501" s="83" t="s">
        <v>668</v>
      </c>
      <c r="C501" s="83"/>
      <c r="D501" s="74"/>
      <c r="E501" s="74"/>
      <c r="F501" s="74"/>
      <c r="G501" s="68">
        <f t="shared" si="24"/>
        <v>450</v>
      </c>
      <c r="H501" s="68">
        <f t="shared" si="24"/>
        <v>450</v>
      </c>
      <c r="I501" s="68">
        <f t="shared" si="24"/>
        <v>450</v>
      </c>
    </row>
    <row r="502" spans="1:9" ht="40.5" customHeight="1">
      <c r="A502" s="158" t="s">
        <v>92</v>
      </c>
      <c r="B502" s="83" t="s">
        <v>668</v>
      </c>
      <c r="C502" s="83">
        <v>546</v>
      </c>
      <c r="D502" s="74" t="s">
        <v>119</v>
      </c>
      <c r="E502" s="74" t="s">
        <v>120</v>
      </c>
      <c r="F502" s="74" t="s">
        <v>176</v>
      </c>
      <c r="G502" s="68">
        <v>450</v>
      </c>
      <c r="H502" s="68">
        <v>450</v>
      </c>
      <c r="I502" s="68">
        <v>450</v>
      </c>
    </row>
    <row r="503" spans="1:9" ht="34.5" customHeight="1">
      <c r="A503" s="170" t="s">
        <v>138</v>
      </c>
      <c r="B503" s="170"/>
      <c r="C503" s="170"/>
      <c r="D503" s="170"/>
      <c r="E503" s="170"/>
      <c r="F503" s="170"/>
      <c r="G503" s="71">
        <f>G15+G59+G97+G144+G225+G323+G366+G390+G397+G412+G431+G462+G472+G478+G482+G489</f>
        <v>985030.3</v>
      </c>
      <c r="H503" s="71">
        <f>H15+H59+H97+H144+H225+H323+H366+H390+H397+H412+H431+H462+H472+H478+H482+H489</f>
        <v>898354.7999999998</v>
      </c>
      <c r="I503" s="71">
        <f>I15+I59+I97+I144+I225+I323+I366+I390+I397+I412+I431+I462+I472+I478+I482+I489</f>
        <v>848125.6000000001</v>
      </c>
    </row>
    <row r="524" spans="7:9" ht="18.75">
      <c r="G524" s="25"/>
      <c r="H524" s="25"/>
      <c r="I524" s="25"/>
    </row>
    <row r="525" spans="6:10" ht="20.25">
      <c r="F525" s="42"/>
      <c r="G525" s="43"/>
      <c r="H525" s="43"/>
      <c r="I525" s="43"/>
      <c r="J525" s="43"/>
    </row>
    <row r="526" spans="7:9" ht="18.75">
      <c r="G526" s="25"/>
      <c r="H526" s="25"/>
      <c r="I526" s="25"/>
    </row>
    <row r="527" spans="7:9" ht="18.75">
      <c r="G527" s="25"/>
      <c r="H527" s="25"/>
      <c r="I527" s="25"/>
    </row>
    <row r="528" spans="7:9" ht="18.75">
      <c r="G528" s="25"/>
      <c r="H528" s="25"/>
      <c r="I528" s="25"/>
    </row>
    <row r="529" spans="7:9" ht="18.75">
      <c r="G529" s="25"/>
      <c r="H529" s="25"/>
      <c r="I529" s="25"/>
    </row>
    <row r="530" spans="7:9" ht="18.75">
      <c r="G530" s="25"/>
      <c r="H530" s="25"/>
      <c r="I530" s="25"/>
    </row>
    <row r="531" spans="7:9" ht="18.75">
      <c r="G531" s="25"/>
      <c r="H531" s="25"/>
      <c r="I531" s="25"/>
    </row>
    <row r="532" spans="7:9" ht="18.75">
      <c r="G532" s="25"/>
      <c r="H532" s="25"/>
      <c r="I532" s="25"/>
    </row>
  </sheetData>
  <sheetProtection/>
  <autoFilter ref="G13:I503"/>
  <mergeCells count="17">
    <mergeCell ref="G12:I12"/>
    <mergeCell ref="A10:I10"/>
    <mergeCell ref="A503:F503"/>
    <mergeCell ref="A12:A13"/>
    <mergeCell ref="B12:B13"/>
    <mergeCell ref="C12:C13"/>
    <mergeCell ref="D12:D13"/>
    <mergeCell ref="J473:Q473"/>
    <mergeCell ref="F1:I1"/>
    <mergeCell ref="F2:I2"/>
    <mergeCell ref="F3:I3"/>
    <mergeCell ref="F4:I4"/>
    <mergeCell ref="F5:I5"/>
    <mergeCell ref="A7:F7"/>
    <mergeCell ref="A8:I9"/>
    <mergeCell ref="E12:E13"/>
    <mergeCell ref="F12:F13"/>
  </mergeCells>
  <printOptions horizontalCentered="1"/>
  <pageMargins left="0.5905511811023623" right="0.1968503937007874" top="0.5905511811023623" bottom="0.5905511811023623" header="0" footer="0"/>
  <pageSetup fitToHeight="13" fitToWidth="1" horizontalDpi="600" verticalDpi="600" orientation="portrait" paperSize="9" scale="48" r:id="rId1"/>
  <rowBreaks count="1" manualBreakCount="1">
    <brk id="4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Г.В.Кокшарова</cp:lastModifiedBy>
  <cp:lastPrinted>2021-11-11T09:10:19Z</cp:lastPrinted>
  <dcterms:created xsi:type="dcterms:W3CDTF">2004-11-04T07:33:42Z</dcterms:created>
  <dcterms:modified xsi:type="dcterms:W3CDTF">2021-11-11T09:12:04Z</dcterms:modified>
  <cp:category/>
  <cp:version/>
  <cp:contentType/>
  <cp:contentStatus/>
</cp:coreProperties>
</file>