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95" windowHeight="7485" activeTab="0"/>
  </bookViews>
  <sheets>
    <sheet name="программы 2020-2024" sheetId="1" r:id="rId1"/>
  </sheets>
  <definedNames>
    <definedName name="_xlnm.Print_Area" localSheetId="0">'программы 2020-2024'!$A$1:$Q$35</definedName>
  </definedNames>
  <calcPr fullCalcOnLoad="1"/>
</workbook>
</file>

<file path=xl/sharedStrings.xml><?xml version="1.0" encoding="utf-8"?>
<sst xmlns="http://schemas.openxmlformats.org/spreadsheetml/2006/main" count="43" uniqueCount="38">
  <si>
    <t>ВСЕГО:</t>
  </si>
  <si>
    <t>тыс.рублей</t>
  </si>
  <si>
    <t>ПРОЕКТ НА 2022 ГОД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</si>
  <si>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</si>
  <si>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Муниципальная программа "Развитие физической культуры и спорта в Никольском муниципальном районе на 2020-2025 годы"</t>
  </si>
  <si>
    <t>Муниципальная программа "Социальная поддержка граждан Никольского муниципального района на 2020-2025 годы"</t>
  </si>
  <si>
    <t>Муниципальная программа "Развитие образования Никольского муниципального района на 2020-2025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</si>
  <si>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</si>
  <si>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Муниципальная  программа "Экономическое развитие Никольского муниципального района на 2020-2025 годы"</t>
  </si>
  <si>
    <t>Муниципальная программа "Комплексное развитие сельских территорий Никольского района Вологодской области на 2020-2025 годы"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</si>
  <si>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</si>
  <si>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 программа "Реализация молодежной политики на территории Никольского муниципального района на 2020-2025 годы"</t>
  </si>
  <si>
    <t>Муниципальная программа "Управление муниципальными финансами Никольского муниципального района на 2020-2025 годы"</t>
  </si>
  <si>
    <t>Муниципальная программа  "Кадровая политика в сфере здравоохранения Никольского муниципального района на 2020-2025 годы"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</si>
  <si>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</si>
  <si>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>Наименование муниципальной  программы*</t>
  </si>
  <si>
    <t>Муниципальная программа "Развитие информационного общества в Никольском районе на 2020-2025 годы"</t>
  </si>
  <si>
    <t>Муниципальная программа "Развитие сферы культуры  и архивного дела Никольского муниципального района на 2020-2025 годы"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</si>
  <si>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</si>
  <si>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ПРОЕКТ НА 2023 ГОД</t>
  </si>
  <si>
    <t xml:space="preserve">АНАЛИЗ  РАСХОДОВ  РАЙОННОГО БЮДЖЕТА ПО МУНИЦИПАЛЬНЫМ ПРОГРАММАМ  ЗА  2020 - 2024 ГОДЫ </t>
  </si>
  <si>
    <t>ИСПОЛНЕНИЕ ЗА 2020 ГОД</t>
  </si>
  <si>
    <t>ОЖИДАЕМОЕ ИСПОЛНЕНИЕ ЗА 2021  ГОД</t>
  </si>
  <si>
    <t>% 2021  К 2020</t>
  </si>
  <si>
    <t>ПРОЕКТ НА 2024 ГОД</t>
  </si>
  <si>
    <t>% 2022 К 2021</t>
  </si>
  <si>
    <t>% 2022 К 2020</t>
  </si>
  <si>
    <t>% 2023  К 2021</t>
  </si>
  <si>
    <t>% 2023  К 2020</t>
  </si>
  <si>
    <t>% 2024 К 2021</t>
  </si>
  <si>
    <t>% 2024 К 2020</t>
  </si>
  <si>
    <t>АБСОЛЮТНОЕ ОТКЛОНЕНИЕ 2022 ГОДА ОТ 2021 ГОДА</t>
  </si>
  <si>
    <t>АБСОЛЮТНОЕ ОТКЛОНЕНИЕ 2023 ГОДА ОТ 2021 ГОДА</t>
  </si>
  <si>
    <t>АБСОЛЮТНОЕ ОТКЛОНЕНИЕ 2024 ГОДА ОТ 2021 ГОДА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</si>
  <si>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</si>
  <si>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-</t>
  </si>
  <si>
    <t>* наименования муниципальных программ указаны в соответствии в проектом решения Представительного Собрания Никольского муниципального района "О районном бюджете на 2022 год и плановый период 2023 и 2024 годов"</t>
  </si>
  <si>
    <t>в предыдущие отчетные периоды  наименования муниципальных программ утверждены  решениями Представительного Собрания Никольского муниципального района от 12.12.2019  года №78,  от 10.12.2020 №106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</si>
</sst>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#,##0.00&quot; &quot;[$€-407];[Red]&quot;-&quot;#,##0.00&quot; &quot;[$€-407]"/>
    <numFmt numFmtId="17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i/>
      <sz val="24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sz val="26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22"/>
      <color indexed="8"/>
      <name val="Arial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22"/>
      <color theme="1"/>
      <name val="Arial"/>
      <family val="2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>
      <alignment/>
      <protection/>
    </xf>
    <xf numFmtId="174" fontId="3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1" fillId="0" borderId="0" xfId="57">
      <alignment/>
      <protection/>
    </xf>
    <xf numFmtId="0" fontId="58" fillId="0" borderId="0" xfId="57" applyFont="1">
      <alignment/>
      <protection/>
    </xf>
    <xf numFmtId="0" fontId="59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0" fontId="60" fillId="0" borderId="0" xfId="57" applyFont="1">
      <alignment/>
      <protection/>
    </xf>
    <xf numFmtId="0" fontId="6" fillId="0" borderId="11" xfId="57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3" fontId="7" fillId="0" borderId="18" xfId="0" applyNumberFormat="1" applyFont="1" applyBorder="1" applyAlignment="1">
      <alignment horizontal="center" vertical="center" wrapText="1"/>
    </xf>
    <xf numFmtId="173" fontId="8" fillId="0" borderId="19" xfId="0" applyNumberFormat="1" applyFont="1" applyBorder="1" applyAlignment="1">
      <alignment horizontal="center" vertical="center" wrapText="1"/>
    </xf>
    <xf numFmtId="173" fontId="8" fillId="0" borderId="20" xfId="0" applyNumberFormat="1" applyFont="1" applyBorder="1" applyAlignment="1">
      <alignment horizontal="center" vertical="center" wrapText="1"/>
    </xf>
    <xf numFmtId="173" fontId="8" fillId="0" borderId="21" xfId="0" applyNumberFormat="1" applyFont="1" applyBorder="1" applyAlignment="1">
      <alignment horizontal="center" vertical="center" wrapText="1"/>
    </xf>
    <xf numFmtId="173" fontId="8" fillId="0" borderId="22" xfId="0" applyNumberFormat="1" applyFont="1" applyBorder="1" applyAlignment="1">
      <alignment horizontal="center" vertical="center" wrapText="1"/>
    </xf>
    <xf numFmtId="173" fontId="9" fillId="0" borderId="22" xfId="0" applyNumberFormat="1" applyFont="1" applyBorder="1" applyAlignment="1">
      <alignment horizontal="center" vertical="center" wrapText="1"/>
    </xf>
    <xf numFmtId="173" fontId="9" fillId="0" borderId="23" xfId="0" applyNumberFormat="1" applyFont="1" applyBorder="1" applyAlignment="1">
      <alignment horizontal="center" vertical="center" wrapText="1"/>
    </xf>
    <xf numFmtId="173" fontId="7" fillId="0" borderId="24" xfId="0" applyNumberFormat="1" applyFont="1" applyBorder="1" applyAlignment="1">
      <alignment horizontal="center" vertical="center" wrapText="1"/>
    </xf>
    <xf numFmtId="173" fontId="8" fillId="0" borderId="25" xfId="0" applyNumberFormat="1" applyFont="1" applyBorder="1" applyAlignment="1">
      <alignment horizontal="center" vertical="center" wrapText="1"/>
    </xf>
    <xf numFmtId="173" fontId="8" fillId="0" borderId="26" xfId="0" applyNumberFormat="1" applyFont="1" applyBorder="1" applyAlignment="1">
      <alignment horizontal="center" vertical="center" wrapText="1"/>
    </xf>
    <xf numFmtId="173" fontId="8" fillId="0" borderId="27" xfId="0" applyNumberFormat="1" applyFont="1" applyBorder="1" applyAlignment="1">
      <alignment horizontal="center" vertical="center" wrapText="1"/>
    </xf>
    <xf numFmtId="173" fontId="8" fillId="0" borderId="28" xfId="0" applyNumberFormat="1" applyFont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73" fontId="9" fillId="0" borderId="29" xfId="0" applyNumberFormat="1" applyFont="1" applyBorder="1" applyAlignment="1">
      <alignment horizontal="center" vertical="center" wrapText="1"/>
    </xf>
    <xf numFmtId="173" fontId="7" fillId="0" borderId="30" xfId="0" applyNumberFormat="1" applyFont="1" applyBorder="1" applyAlignment="1">
      <alignment horizontal="center" vertical="center" wrapText="1"/>
    </xf>
    <xf numFmtId="173" fontId="10" fillId="0" borderId="31" xfId="0" applyNumberFormat="1" applyFont="1" applyBorder="1" applyAlignment="1">
      <alignment horizontal="center" vertical="center" wrapText="1"/>
    </xf>
    <xf numFmtId="173" fontId="10" fillId="0" borderId="32" xfId="0" applyNumberFormat="1" applyFont="1" applyBorder="1" applyAlignment="1">
      <alignment horizontal="center" vertical="center" wrapText="1"/>
    </xf>
    <xf numFmtId="173" fontId="10" fillId="0" borderId="33" xfId="0" applyNumberFormat="1" applyFont="1" applyBorder="1" applyAlignment="1">
      <alignment horizontal="center" vertical="center" wrapText="1"/>
    </xf>
    <xf numFmtId="173" fontId="7" fillId="0" borderId="33" xfId="0" applyNumberFormat="1" applyFont="1" applyBorder="1" applyAlignment="1">
      <alignment horizontal="center" vertical="center" wrapText="1"/>
    </xf>
    <xf numFmtId="173" fontId="7" fillId="0" borderId="34" xfId="0" applyNumberFormat="1" applyFont="1" applyBorder="1" applyAlignment="1">
      <alignment horizontal="center" vertical="center" wrapText="1"/>
    </xf>
    <xf numFmtId="173" fontId="7" fillId="0" borderId="35" xfId="0" applyNumberFormat="1" applyFont="1" applyBorder="1" applyAlignment="1">
      <alignment horizontal="center" vertical="center" wrapText="1"/>
    </xf>
    <xf numFmtId="173" fontId="10" fillId="0" borderId="36" xfId="0" applyNumberFormat="1" applyFont="1" applyBorder="1" applyAlignment="1">
      <alignment horizontal="center" vertical="center" wrapText="1"/>
    </xf>
    <xf numFmtId="173" fontId="7" fillId="0" borderId="37" xfId="0" applyNumberFormat="1" applyFont="1" applyBorder="1" applyAlignment="1">
      <alignment horizontal="center" vertical="center" wrapText="1"/>
    </xf>
    <xf numFmtId="173" fontId="7" fillId="0" borderId="38" xfId="0" applyNumberFormat="1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vertical="top" wrapText="1"/>
    </xf>
    <xf numFmtId="0" fontId="61" fillId="33" borderId="27" xfId="0" applyFont="1" applyFill="1" applyBorder="1" applyAlignment="1">
      <alignment vertical="top" wrapText="1"/>
    </xf>
    <xf numFmtId="0" fontId="5" fillId="33" borderId="27" xfId="0" applyFont="1" applyFill="1" applyBorder="1" applyAlignment="1">
      <alignment horizontal="justify" vertical="top" wrapText="1"/>
    </xf>
    <xf numFmtId="175" fontId="7" fillId="0" borderId="39" xfId="57" applyNumberFormat="1" applyFont="1" applyBorder="1" applyAlignment="1">
      <alignment horizontal="center" wrapText="1"/>
      <protection/>
    </xf>
    <xf numFmtId="175" fontId="7" fillId="0" borderId="38" xfId="57" applyNumberFormat="1" applyFont="1" applyBorder="1" applyAlignment="1">
      <alignment horizontal="center" vertical="center" wrapText="1"/>
      <protection/>
    </xf>
    <xf numFmtId="175" fontId="7" fillId="0" borderId="24" xfId="57" applyNumberFormat="1" applyFont="1" applyBorder="1" applyAlignment="1">
      <alignment horizontal="center" vertical="center" wrapText="1"/>
      <protection/>
    </xf>
    <xf numFmtId="175" fontId="7" fillId="0" borderId="30" xfId="57" applyNumberFormat="1" applyFont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 vertical="top" wrapText="1"/>
    </xf>
    <xf numFmtId="0" fontId="3" fillId="0" borderId="0" xfId="57" applyFont="1" applyFill="1">
      <alignment/>
      <protection/>
    </xf>
    <xf numFmtId="0" fontId="58" fillId="0" borderId="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wrapText="1"/>
      <protection/>
    </xf>
    <xf numFmtId="0" fontId="11" fillId="0" borderId="0" xfId="57" applyFont="1" applyBorder="1" applyAlignment="1">
      <alignment horizontal="right"/>
      <protection/>
    </xf>
    <xf numFmtId="175" fontId="7" fillId="0" borderId="39" xfId="57" applyNumberFormat="1" applyFont="1" applyBorder="1" applyAlignment="1">
      <alignment horizontal="center" vertical="center" wrapText="1"/>
      <protection/>
    </xf>
    <xf numFmtId="173" fontId="8" fillId="0" borderId="40" xfId="0" applyNumberFormat="1" applyFont="1" applyBorder="1" applyAlignment="1">
      <alignment horizontal="center" vertical="center" wrapText="1"/>
    </xf>
    <xf numFmtId="173" fontId="8" fillId="0" borderId="41" xfId="0" applyNumberFormat="1" applyFont="1" applyBorder="1" applyAlignment="1">
      <alignment horizontal="center" vertical="center" wrapText="1"/>
    </xf>
    <xf numFmtId="173" fontId="8" fillId="0" borderId="42" xfId="0" applyNumberFormat="1" applyFont="1" applyBorder="1" applyAlignment="1">
      <alignment horizontal="center" vertical="center" wrapText="1"/>
    </xf>
    <xf numFmtId="173" fontId="8" fillId="0" borderId="43" xfId="0" applyNumberFormat="1" applyFont="1" applyBorder="1" applyAlignment="1">
      <alignment horizontal="center" vertical="center" wrapText="1"/>
    </xf>
    <xf numFmtId="173" fontId="9" fillId="0" borderId="43" xfId="0" applyNumberFormat="1" applyFont="1" applyBorder="1" applyAlignment="1">
      <alignment horizontal="center" vertical="center" wrapText="1"/>
    </xf>
    <xf numFmtId="173" fontId="9" fillId="0" borderId="44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>
      <alignment vertical="top" wrapText="1"/>
    </xf>
    <xf numFmtId="173" fontId="7" fillId="0" borderId="24" xfId="0" applyNumberFormat="1" applyFont="1" applyFill="1" applyBorder="1" applyAlignment="1">
      <alignment horizontal="center" vertical="center" wrapText="1"/>
    </xf>
    <xf numFmtId="0" fontId="2" fillId="0" borderId="11" xfId="57" applyFont="1" applyFill="1" applyBorder="1" applyAlignment="1">
      <alignment horizontal="center" vertical="center" wrapText="1"/>
      <protection/>
    </xf>
    <xf numFmtId="0" fontId="60" fillId="0" borderId="0" xfId="57" applyFont="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view="pageBreakPreview" zoomScale="40" zoomScaleNormal="70" zoomScaleSheetLayoutView="40" zoomScalePageLayoutView="0" workbookViewId="0" topLeftCell="A1">
      <pane xSplit="2" ySplit="11" topLeftCell="E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3" sqref="B33"/>
    </sheetView>
  </sheetViews>
  <sheetFormatPr defaultColWidth="9.140625" defaultRowHeight="15"/>
  <cols>
    <col min="1" max="1" width="9.140625" style="1" customWidth="1"/>
    <col min="2" max="2" width="90.8515625" style="1" customWidth="1"/>
    <col min="3" max="3" width="38.140625" style="1" customWidth="1"/>
    <col min="4" max="5" width="36.57421875" style="1" customWidth="1"/>
    <col min="6" max="6" width="35.28125" style="1" customWidth="1"/>
    <col min="7" max="7" width="32.421875" style="1" customWidth="1"/>
    <col min="8" max="8" width="34.421875" style="1" customWidth="1"/>
    <col min="9" max="9" width="40.8515625" style="1" customWidth="1"/>
    <col min="10" max="10" width="31.57421875" style="1" customWidth="1"/>
    <col min="11" max="11" width="32.140625" style="1" customWidth="1"/>
    <col min="12" max="12" width="41.7109375" style="1" customWidth="1"/>
    <col min="13" max="13" width="31.28125" style="1" customWidth="1"/>
    <col min="14" max="14" width="30.140625" style="1" customWidth="1"/>
    <col min="15" max="15" width="39.28125" style="1" customWidth="1"/>
    <col min="16" max="16" width="39.00390625" style="1" customWidth="1"/>
    <col min="17" max="17" width="36.7109375" style="1" customWidth="1"/>
    <col min="18" max="16384" width="9.140625" style="1" customWidth="1"/>
  </cols>
  <sheetData>
    <row r="1" spans="2:17" ht="20.25">
      <c r="B1" s="2"/>
      <c r="C1" s="2"/>
      <c r="D1" s="2"/>
      <c r="E1" s="2"/>
      <c r="F1" s="2"/>
      <c r="G1" s="2"/>
      <c r="H1" s="2"/>
      <c r="I1" s="48"/>
      <c r="J1" s="48"/>
      <c r="K1" s="48"/>
      <c r="L1" s="48"/>
      <c r="M1" s="48"/>
      <c r="N1" s="48"/>
      <c r="O1" s="48"/>
      <c r="P1" s="48"/>
      <c r="Q1" s="3"/>
    </row>
    <row r="2" spans="2:17" ht="0.75" customHeight="1">
      <c r="B2" s="2"/>
      <c r="C2" s="2"/>
      <c r="D2" s="2"/>
      <c r="E2" s="2"/>
      <c r="F2" s="2"/>
      <c r="G2" s="2"/>
      <c r="H2" s="2"/>
      <c r="I2" s="48"/>
      <c r="J2" s="48"/>
      <c r="K2" s="48"/>
      <c r="L2" s="48"/>
      <c r="M2" s="48"/>
      <c r="N2" s="48"/>
      <c r="O2" s="48"/>
      <c r="P2" s="48"/>
      <c r="Q2" s="3"/>
    </row>
    <row r="3" spans="2:17" ht="14.25" customHeight="1" hidden="1">
      <c r="B3" s="2"/>
      <c r="C3" s="2"/>
      <c r="D3" s="2"/>
      <c r="E3" s="2"/>
      <c r="F3" s="2"/>
      <c r="G3" s="2"/>
      <c r="H3" s="2"/>
      <c r="I3" s="48"/>
      <c r="J3" s="48"/>
      <c r="K3" s="48"/>
      <c r="L3" s="48"/>
      <c r="M3" s="48"/>
      <c r="N3" s="48"/>
      <c r="O3" s="48"/>
      <c r="P3" s="48"/>
      <c r="Q3" s="3"/>
    </row>
    <row r="4" spans="2:17" ht="7.5" customHeight="1">
      <c r="B4" s="2"/>
      <c r="C4" s="2"/>
      <c r="D4" s="2"/>
      <c r="E4" s="2"/>
      <c r="F4" s="2"/>
      <c r="G4" s="2"/>
      <c r="H4" s="2"/>
      <c r="I4" s="48"/>
      <c r="J4" s="48"/>
      <c r="K4" s="48"/>
      <c r="L4" s="48"/>
      <c r="M4" s="48"/>
      <c r="N4" s="48"/>
      <c r="O4" s="48"/>
      <c r="P4" s="48"/>
      <c r="Q4" s="3"/>
    </row>
    <row r="5" spans="2:17" ht="11.25" customHeight="1">
      <c r="B5" s="2"/>
      <c r="C5" s="2"/>
      <c r="D5" s="2"/>
      <c r="E5" s="2"/>
      <c r="F5" s="2"/>
      <c r="G5" s="2"/>
      <c r="H5" s="2"/>
      <c r="I5" s="48"/>
      <c r="J5" s="48"/>
      <c r="K5" s="48"/>
      <c r="L5" s="48"/>
      <c r="M5" s="48"/>
      <c r="N5" s="48"/>
      <c r="O5" s="48"/>
      <c r="P5" s="48"/>
      <c r="Q5" s="3"/>
    </row>
    <row r="6" spans="2:17" ht="15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2:17" ht="36.75" customHeight="1">
      <c r="B7" s="49" t="s">
        <v>20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3"/>
    </row>
    <row r="8" spans="2:17" ht="2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</row>
    <row r="9" spans="2:17" ht="1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/>
    </row>
    <row r="10" spans="2:17" ht="48" customHeight="1" thickBot="1">
      <c r="B10" s="4"/>
      <c r="C10" s="47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50" t="s">
        <v>1</v>
      </c>
      <c r="P10" s="50"/>
      <c r="Q10" s="50"/>
    </row>
    <row r="11" spans="2:17" ht="78.75" customHeight="1" thickBot="1">
      <c r="B11" s="8" t="s">
        <v>15</v>
      </c>
      <c r="C11" s="60" t="s">
        <v>21</v>
      </c>
      <c r="D11" s="9" t="s">
        <v>22</v>
      </c>
      <c r="E11" s="10" t="s">
        <v>23</v>
      </c>
      <c r="F11" s="9" t="s">
        <v>2</v>
      </c>
      <c r="G11" s="11" t="s">
        <v>25</v>
      </c>
      <c r="H11" s="12" t="s">
        <v>26</v>
      </c>
      <c r="I11" s="9" t="s">
        <v>19</v>
      </c>
      <c r="J11" s="11" t="s">
        <v>27</v>
      </c>
      <c r="K11" s="12" t="s">
        <v>28</v>
      </c>
      <c r="L11" s="9" t="s">
        <v>24</v>
      </c>
      <c r="M11" s="11" t="s">
        <v>29</v>
      </c>
      <c r="N11" s="12" t="s">
        <v>30</v>
      </c>
      <c r="O11" s="13" t="s">
        <v>31</v>
      </c>
      <c r="P11" s="13" t="s">
        <v>32</v>
      </c>
      <c r="Q11" s="14" t="s">
        <v>33</v>
      </c>
    </row>
    <row r="12" spans="2:17" ht="119.25" customHeight="1">
      <c r="B12" s="46" t="s">
        <v>3</v>
      </c>
      <c r="C12" s="43">
        <v>4393.6</v>
      </c>
      <c r="D12" s="38">
        <v>5081.2</v>
      </c>
      <c r="E12" s="16">
        <f>D12/C12*100</f>
        <v>115.65003641660596</v>
      </c>
      <c r="F12" s="38">
        <v>4667.8</v>
      </c>
      <c r="G12" s="17">
        <f>F12/D12*100</f>
        <v>91.86412658427145</v>
      </c>
      <c r="H12" s="18">
        <f>F12/C12*100</f>
        <v>106.24089584850691</v>
      </c>
      <c r="I12" s="15">
        <v>4953.6</v>
      </c>
      <c r="J12" s="17">
        <f>I12/D12*100</f>
        <v>97.48878217743841</v>
      </c>
      <c r="K12" s="18">
        <f>I12/C12*100</f>
        <v>112.74581209031318</v>
      </c>
      <c r="L12" s="15">
        <v>2060.3</v>
      </c>
      <c r="M12" s="17">
        <f>L12/D12*100</f>
        <v>40.547508462567905</v>
      </c>
      <c r="N12" s="19">
        <f>L12/C12*100</f>
        <v>46.89320830298616</v>
      </c>
      <c r="O12" s="20">
        <f>F12-D12</f>
        <v>-413.39999999999964</v>
      </c>
      <c r="P12" s="20">
        <f>I12-D12</f>
        <v>-127.59999999999945</v>
      </c>
      <c r="Q12" s="21">
        <f>L12-D12</f>
        <v>-3020.8999999999996</v>
      </c>
    </row>
    <row r="13" spans="2:17" ht="102" customHeight="1">
      <c r="B13" s="39" t="s">
        <v>4</v>
      </c>
      <c r="C13" s="44">
        <v>6531.5</v>
      </c>
      <c r="D13" s="22">
        <v>8032.7</v>
      </c>
      <c r="E13" s="23">
        <f aca="true" t="shared" si="0" ref="E13:E28">D13/C13*100</f>
        <v>122.98400061241675</v>
      </c>
      <c r="F13" s="22">
        <v>20876.7</v>
      </c>
      <c r="G13" s="24">
        <f aca="true" t="shared" si="1" ref="G13:G28">F13/D13*100</f>
        <v>259.8964233694773</v>
      </c>
      <c r="H13" s="25">
        <f aca="true" t="shared" si="2" ref="H13:H28">F13/C13*100</f>
        <v>319.63101890836714</v>
      </c>
      <c r="I13" s="22">
        <v>8104.5</v>
      </c>
      <c r="J13" s="24">
        <f aca="true" t="shared" si="3" ref="J13:J28">I13/D13*100</f>
        <v>100.89384640282843</v>
      </c>
      <c r="K13" s="25">
        <f aca="true" t="shared" si="4" ref="K13:K28">I13/C13*100</f>
        <v>124.08328867794533</v>
      </c>
      <c r="L13" s="22">
        <v>8188.4</v>
      </c>
      <c r="M13" s="24">
        <f aca="true" t="shared" si="5" ref="M13:M28">L13/D13*100</f>
        <v>101.93832708802768</v>
      </c>
      <c r="N13" s="26">
        <f aca="true" t="shared" si="6" ref="N13:N28">L13/C13*100</f>
        <v>125.36783281022737</v>
      </c>
      <c r="O13" s="27">
        <f aca="true" t="shared" si="7" ref="O13:O27">F13-D13</f>
        <v>12844</v>
      </c>
      <c r="P13" s="27">
        <f aca="true" t="shared" si="8" ref="P13:P27">I13-D13</f>
        <v>71.80000000000018</v>
      </c>
      <c r="Q13" s="28">
        <f aca="true" t="shared" si="9" ref="Q13:Q27">L13-D13</f>
        <v>155.69999999999982</v>
      </c>
    </row>
    <row r="14" spans="2:17" ht="102" customHeight="1">
      <c r="B14" s="39" t="s">
        <v>5</v>
      </c>
      <c r="C14" s="44">
        <v>26205.4</v>
      </c>
      <c r="D14" s="22">
        <v>35895.1</v>
      </c>
      <c r="E14" s="23">
        <f t="shared" si="0"/>
        <v>136.97596678547168</v>
      </c>
      <c r="F14" s="22">
        <v>34242.8</v>
      </c>
      <c r="G14" s="24">
        <f t="shared" si="1"/>
        <v>95.39686475312787</v>
      </c>
      <c r="H14" s="25">
        <f t="shared" si="2"/>
        <v>130.6707777786258</v>
      </c>
      <c r="I14" s="22">
        <v>33901.6</v>
      </c>
      <c r="J14" s="24">
        <f t="shared" si="3"/>
        <v>94.44631718535399</v>
      </c>
      <c r="K14" s="25">
        <f t="shared" si="4"/>
        <v>129.36875605791172</v>
      </c>
      <c r="L14" s="22">
        <v>33858.5</v>
      </c>
      <c r="M14" s="24">
        <f t="shared" si="5"/>
        <v>94.32624508637669</v>
      </c>
      <c r="N14" s="26">
        <f t="shared" si="6"/>
        <v>129.20428613949795</v>
      </c>
      <c r="O14" s="27">
        <f t="shared" si="7"/>
        <v>-1652.2999999999956</v>
      </c>
      <c r="P14" s="27">
        <f t="shared" si="8"/>
        <v>-1993.5</v>
      </c>
      <c r="Q14" s="28">
        <f t="shared" si="9"/>
        <v>-2036.5999999999985</v>
      </c>
    </row>
    <row r="15" spans="2:17" ht="92.25" customHeight="1">
      <c r="B15" s="39" t="s">
        <v>17</v>
      </c>
      <c r="C15" s="44">
        <v>51220.5</v>
      </c>
      <c r="D15" s="22">
        <v>52522.1</v>
      </c>
      <c r="E15" s="23">
        <f t="shared" si="0"/>
        <v>102.54117003933972</v>
      </c>
      <c r="F15" s="22">
        <v>100502.7</v>
      </c>
      <c r="G15" s="24">
        <f t="shared" si="1"/>
        <v>191.3531637158453</v>
      </c>
      <c r="H15" s="25">
        <f t="shared" si="2"/>
        <v>196.21577298152107</v>
      </c>
      <c r="I15" s="22">
        <v>57136.1</v>
      </c>
      <c r="J15" s="24">
        <f t="shared" si="3"/>
        <v>108.78487341519094</v>
      </c>
      <c r="K15" s="25">
        <f t="shared" si="4"/>
        <v>111.54928202575141</v>
      </c>
      <c r="L15" s="22">
        <v>57771.4</v>
      </c>
      <c r="M15" s="24">
        <f t="shared" si="5"/>
        <v>109.99445947515427</v>
      </c>
      <c r="N15" s="26">
        <f t="shared" si="6"/>
        <v>112.78960572427057</v>
      </c>
      <c r="O15" s="27">
        <f t="shared" si="7"/>
        <v>47980.6</v>
      </c>
      <c r="P15" s="27">
        <f t="shared" si="8"/>
        <v>4614</v>
      </c>
      <c r="Q15" s="28">
        <f t="shared" si="9"/>
        <v>5249.300000000003</v>
      </c>
    </row>
    <row r="16" spans="2:17" ht="102" customHeight="1">
      <c r="B16" s="39" t="s">
        <v>6</v>
      </c>
      <c r="C16" s="44">
        <v>545879.7</v>
      </c>
      <c r="D16" s="59">
        <v>620424.1</v>
      </c>
      <c r="E16" s="23">
        <f t="shared" si="0"/>
        <v>113.65582929718765</v>
      </c>
      <c r="F16" s="22">
        <v>681103.5</v>
      </c>
      <c r="G16" s="24">
        <f t="shared" si="1"/>
        <v>109.78030995249864</v>
      </c>
      <c r="H16" s="25">
        <f t="shared" si="2"/>
        <v>124.77172168153534</v>
      </c>
      <c r="I16" s="22">
        <v>638025.2</v>
      </c>
      <c r="J16" s="24">
        <f t="shared" si="3"/>
        <v>102.83694653383064</v>
      </c>
      <c r="K16" s="25">
        <f t="shared" si="4"/>
        <v>116.88018440693068</v>
      </c>
      <c r="L16" s="22">
        <v>596800.7</v>
      </c>
      <c r="M16" s="24">
        <f t="shared" si="5"/>
        <v>96.19237872932402</v>
      </c>
      <c r="N16" s="26">
        <f t="shared" si="6"/>
        <v>109.32824576550475</v>
      </c>
      <c r="O16" s="27">
        <f t="shared" si="7"/>
        <v>60679.40000000002</v>
      </c>
      <c r="P16" s="27">
        <f t="shared" si="8"/>
        <v>17601.099999999977</v>
      </c>
      <c r="Q16" s="28">
        <f t="shared" si="9"/>
        <v>-23623.400000000023</v>
      </c>
    </row>
    <row r="17" spans="2:17" ht="117" customHeight="1" thickBot="1">
      <c r="B17" s="39" t="s">
        <v>7</v>
      </c>
      <c r="C17" s="44">
        <v>2169.3</v>
      </c>
      <c r="D17" s="22">
        <v>1730.7</v>
      </c>
      <c r="E17" s="23">
        <f t="shared" si="0"/>
        <v>79.78149633522334</v>
      </c>
      <c r="F17" s="22">
        <v>1646.6</v>
      </c>
      <c r="G17" s="24">
        <f t="shared" si="1"/>
        <v>95.14069451666954</v>
      </c>
      <c r="H17" s="25">
        <f t="shared" si="2"/>
        <v>75.90466970912276</v>
      </c>
      <c r="I17" s="35">
        <v>1660.7</v>
      </c>
      <c r="J17" s="24">
        <f t="shared" si="3"/>
        <v>95.9553937713064</v>
      </c>
      <c r="K17" s="25">
        <f t="shared" si="4"/>
        <v>76.55464896510395</v>
      </c>
      <c r="L17" s="35">
        <v>2210.8</v>
      </c>
      <c r="M17" s="24">
        <f t="shared" si="5"/>
        <v>127.74022071993991</v>
      </c>
      <c r="N17" s="26">
        <f t="shared" si="6"/>
        <v>101.91305951228506</v>
      </c>
      <c r="O17" s="27">
        <f t="shared" si="7"/>
        <v>-84.10000000000014</v>
      </c>
      <c r="P17" s="27">
        <f t="shared" si="8"/>
        <v>-70</v>
      </c>
      <c r="Q17" s="28">
        <f t="shared" si="9"/>
        <v>480.10000000000014</v>
      </c>
    </row>
    <row r="18" spans="2:17" ht="102" customHeight="1">
      <c r="B18" s="39" t="s">
        <v>8</v>
      </c>
      <c r="C18" s="44">
        <v>2310.7</v>
      </c>
      <c r="D18" s="22">
        <v>5805.6</v>
      </c>
      <c r="E18" s="23">
        <f t="shared" si="0"/>
        <v>251.24853940364395</v>
      </c>
      <c r="F18" s="22">
        <v>5525.9</v>
      </c>
      <c r="G18" s="24">
        <f t="shared" si="1"/>
        <v>95.18223783932753</v>
      </c>
      <c r="H18" s="25">
        <f t="shared" si="2"/>
        <v>239.14398234301296</v>
      </c>
      <c r="I18" s="38">
        <v>4076.6</v>
      </c>
      <c r="J18" s="24">
        <f t="shared" si="3"/>
        <v>70.21840981121676</v>
      </c>
      <c r="K18" s="25">
        <f t="shared" si="4"/>
        <v>176.42272904314711</v>
      </c>
      <c r="L18" s="38">
        <v>4102.6</v>
      </c>
      <c r="M18" s="24">
        <f t="shared" si="5"/>
        <v>70.66625327270222</v>
      </c>
      <c r="N18" s="26">
        <f t="shared" si="6"/>
        <v>177.54792919894408</v>
      </c>
      <c r="O18" s="27">
        <f t="shared" si="7"/>
        <v>-279.7000000000007</v>
      </c>
      <c r="P18" s="27">
        <f t="shared" si="8"/>
        <v>-1729.0000000000005</v>
      </c>
      <c r="Q18" s="28">
        <f t="shared" si="9"/>
        <v>-1703</v>
      </c>
    </row>
    <row r="19" spans="2:17" ht="124.5" customHeight="1">
      <c r="B19" s="39" t="s">
        <v>9</v>
      </c>
      <c r="C19" s="44">
        <v>16011.2</v>
      </c>
      <c r="D19" s="22">
        <v>2998.8</v>
      </c>
      <c r="E19" s="23">
        <f t="shared" si="0"/>
        <v>18.729389427400818</v>
      </c>
      <c r="F19" s="22">
        <v>528.4</v>
      </c>
      <c r="G19" s="24">
        <f t="shared" si="1"/>
        <v>17.6203814859277</v>
      </c>
      <c r="H19" s="25">
        <f t="shared" si="2"/>
        <v>3.3001898670930347</v>
      </c>
      <c r="I19" s="22">
        <v>10192.2</v>
      </c>
      <c r="J19" s="24">
        <f t="shared" si="3"/>
        <v>339.87595038015206</v>
      </c>
      <c r="K19" s="25">
        <f t="shared" si="4"/>
        <v>63.65669031677825</v>
      </c>
      <c r="L19" s="22">
        <v>0</v>
      </c>
      <c r="M19" s="24">
        <f t="shared" si="5"/>
        <v>0</v>
      </c>
      <c r="N19" s="26">
        <f t="shared" si="6"/>
        <v>0</v>
      </c>
      <c r="O19" s="27">
        <f t="shared" si="7"/>
        <v>-2470.4</v>
      </c>
      <c r="P19" s="27">
        <f t="shared" si="8"/>
        <v>7193.400000000001</v>
      </c>
      <c r="Q19" s="28">
        <f t="shared" si="9"/>
        <v>-2998.8</v>
      </c>
    </row>
    <row r="20" spans="2:17" ht="138" customHeight="1">
      <c r="B20" s="39" t="s">
        <v>10</v>
      </c>
      <c r="C20" s="44">
        <v>23644.6</v>
      </c>
      <c r="D20" s="59">
        <v>123701</v>
      </c>
      <c r="E20" s="23">
        <f t="shared" si="0"/>
        <v>523.1680806611234</v>
      </c>
      <c r="F20" s="22">
        <v>26052.4</v>
      </c>
      <c r="G20" s="24">
        <f t="shared" si="1"/>
        <v>21.06078366383457</v>
      </c>
      <c r="H20" s="25">
        <f t="shared" si="2"/>
        <v>110.18329766627477</v>
      </c>
      <c r="I20" s="22">
        <v>26830.4</v>
      </c>
      <c r="J20" s="24">
        <f t="shared" si="3"/>
        <v>21.689719565727035</v>
      </c>
      <c r="K20" s="25">
        <f t="shared" si="4"/>
        <v>113.47368955279431</v>
      </c>
      <c r="L20" s="22">
        <v>27400.4</v>
      </c>
      <c r="M20" s="24">
        <f t="shared" si="5"/>
        <v>22.150508079967018</v>
      </c>
      <c r="N20" s="26">
        <f t="shared" si="6"/>
        <v>115.88438797865052</v>
      </c>
      <c r="O20" s="27">
        <f t="shared" si="7"/>
        <v>-97648.6</v>
      </c>
      <c r="P20" s="27">
        <f t="shared" si="8"/>
        <v>-96870.6</v>
      </c>
      <c r="Q20" s="28">
        <f t="shared" si="9"/>
        <v>-96300.6</v>
      </c>
    </row>
    <row r="21" spans="2:17" ht="117" customHeight="1">
      <c r="B21" s="39" t="s">
        <v>11</v>
      </c>
      <c r="C21" s="44">
        <v>201.1</v>
      </c>
      <c r="D21" s="22">
        <v>290</v>
      </c>
      <c r="E21" s="23">
        <f t="shared" si="0"/>
        <v>144.2068622575833</v>
      </c>
      <c r="F21" s="22">
        <v>308.5</v>
      </c>
      <c r="G21" s="24">
        <f t="shared" si="1"/>
        <v>106.37931034482759</v>
      </c>
      <c r="H21" s="25">
        <f t="shared" si="2"/>
        <v>153.40626553953257</v>
      </c>
      <c r="I21" s="22">
        <v>308.5</v>
      </c>
      <c r="J21" s="24">
        <f t="shared" si="3"/>
        <v>106.37931034482759</v>
      </c>
      <c r="K21" s="25">
        <f t="shared" si="4"/>
        <v>153.40626553953257</v>
      </c>
      <c r="L21" s="22">
        <v>308.5</v>
      </c>
      <c r="M21" s="24">
        <f t="shared" si="5"/>
        <v>106.37931034482759</v>
      </c>
      <c r="N21" s="26">
        <f t="shared" si="6"/>
        <v>153.40626553953257</v>
      </c>
      <c r="O21" s="27">
        <f t="shared" si="7"/>
        <v>18.5</v>
      </c>
      <c r="P21" s="27">
        <f t="shared" si="8"/>
        <v>18.5</v>
      </c>
      <c r="Q21" s="28">
        <f t="shared" si="9"/>
        <v>18.5</v>
      </c>
    </row>
    <row r="22" spans="2:17" ht="102" customHeight="1">
      <c r="B22" s="39" t="s">
        <v>12</v>
      </c>
      <c r="C22" s="44">
        <v>69993.3</v>
      </c>
      <c r="D22" s="22">
        <v>78770.7</v>
      </c>
      <c r="E22" s="23">
        <f t="shared" si="0"/>
        <v>112.54034314712979</v>
      </c>
      <c r="F22" s="22">
        <v>74489.7</v>
      </c>
      <c r="G22" s="24">
        <f t="shared" si="1"/>
        <v>94.56523808979735</v>
      </c>
      <c r="H22" s="25">
        <f t="shared" si="2"/>
        <v>106.42404344415822</v>
      </c>
      <c r="I22" s="22">
        <v>77068.7</v>
      </c>
      <c r="J22" s="24">
        <f t="shared" si="3"/>
        <v>97.8392981146543</v>
      </c>
      <c r="K22" s="25">
        <f t="shared" si="4"/>
        <v>110.10868183097524</v>
      </c>
      <c r="L22" s="22">
        <v>78552.6</v>
      </c>
      <c r="M22" s="24">
        <f t="shared" si="5"/>
        <v>99.72312039882851</v>
      </c>
      <c r="N22" s="26">
        <f t="shared" si="6"/>
        <v>112.22874189386698</v>
      </c>
      <c r="O22" s="27">
        <f t="shared" si="7"/>
        <v>-4281</v>
      </c>
      <c r="P22" s="27">
        <f t="shared" si="8"/>
        <v>-1702</v>
      </c>
      <c r="Q22" s="28">
        <f t="shared" si="9"/>
        <v>-218.09999999999127</v>
      </c>
    </row>
    <row r="23" spans="2:17" ht="113.25" customHeight="1">
      <c r="B23" s="39" t="s">
        <v>13</v>
      </c>
      <c r="C23" s="44">
        <v>133.2</v>
      </c>
      <c r="D23" s="22">
        <v>402</v>
      </c>
      <c r="E23" s="23">
        <f t="shared" si="0"/>
        <v>301.80180180180184</v>
      </c>
      <c r="F23" s="22">
        <v>438</v>
      </c>
      <c r="G23" s="24">
        <f t="shared" si="1"/>
        <v>108.95522388059702</v>
      </c>
      <c r="H23" s="25">
        <f t="shared" si="2"/>
        <v>328.8288288288288</v>
      </c>
      <c r="I23" s="22">
        <v>938</v>
      </c>
      <c r="J23" s="24">
        <f t="shared" si="3"/>
        <v>233.33333333333334</v>
      </c>
      <c r="K23" s="25">
        <f t="shared" si="4"/>
        <v>704.2042042042042</v>
      </c>
      <c r="L23" s="22">
        <v>938</v>
      </c>
      <c r="M23" s="24">
        <f t="shared" si="5"/>
        <v>233.33333333333334</v>
      </c>
      <c r="N23" s="26">
        <f t="shared" si="6"/>
        <v>704.2042042042042</v>
      </c>
      <c r="O23" s="27">
        <f t="shared" si="7"/>
        <v>36</v>
      </c>
      <c r="P23" s="27">
        <f t="shared" si="8"/>
        <v>536</v>
      </c>
      <c r="Q23" s="28">
        <f t="shared" si="9"/>
        <v>536</v>
      </c>
    </row>
    <row r="24" spans="2:17" ht="115.5" customHeight="1">
      <c r="B24" s="39" t="s">
        <v>18</v>
      </c>
      <c r="C24" s="44">
        <v>1525</v>
      </c>
      <c r="D24" s="22">
        <v>1760.7</v>
      </c>
      <c r="E24" s="23">
        <f t="shared" si="0"/>
        <v>115.45573770491804</v>
      </c>
      <c r="F24" s="22">
        <v>1819.6</v>
      </c>
      <c r="G24" s="24">
        <f t="shared" si="1"/>
        <v>103.34526040779235</v>
      </c>
      <c r="H24" s="25">
        <f t="shared" si="2"/>
        <v>119.31803278688524</v>
      </c>
      <c r="I24" s="22">
        <v>1819.6</v>
      </c>
      <c r="J24" s="24">
        <f t="shared" si="3"/>
        <v>103.34526040779235</v>
      </c>
      <c r="K24" s="25">
        <f t="shared" si="4"/>
        <v>119.31803278688524</v>
      </c>
      <c r="L24" s="22">
        <v>1959.9</v>
      </c>
      <c r="M24" s="24">
        <f t="shared" si="5"/>
        <v>111.31368205827228</v>
      </c>
      <c r="N24" s="26">
        <f t="shared" si="6"/>
        <v>128.51803278688524</v>
      </c>
      <c r="O24" s="27">
        <f t="shared" si="7"/>
        <v>58.899999999999864</v>
      </c>
      <c r="P24" s="27">
        <f t="shared" si="8"/>
        <v>58.899999999999864</v>
      </c>
      <c r="Q24" s="28">
        <f t="shared" si="9"/>
        <v>199.20000000000005</v>
      </c>
    </row>
    <row r="25" spans="2:17" ht="115.5" customHeight="1">
      <c r="B25" s="40" t="s">
        <v>14</v>
      </c>
      <c r="C25" s="44">
        <v>288.9</v>
      </c>
      <c r="D25" s="22">
        <v>409.5</v>
      </c>
      <c r="E25" s="23">
        <f t="shared" si="0"/>
        <v>141.74454828660436</v>
      </c>
      <c r="F25" s="22">
        <v>377.6</v>
      </c>
      <c r="G25" s="24">
        <f t="shared" si="1"/>
        <v>92.21001221001221</v>
      </c>
      <c r="H25" s="25">
        <f t="shared" si="2"/>
        <v>130.70266528210453</v>
      </c>
      <c r="I25" s="22">
        <v>377.6</v>
      </c>
      <c r="J25" s="24">
        <f t="shared" si="3"/>
        <v>92.21001221001221</v>
      </c>
      <c r="K25" s="25">
        <f t="shared" si="4"/>
        <v>130.70266528210453</v>
      </c>
      <c r="L25" s="22">
        <v>377.6</v>
      </c>
      <c r="M25" s="24">
        <f t="shared" si="5"/>
        <v>92.21001221001221</v>
      </c>
      <c r="N25" s="26">
        <f t="shared" si="6"/>
        <v>130.70266528210453</v>
      </c>
      <c r="O25" s="27">
        <f t="shared" si="7"/>
        <v>-31.899999999999977</v>
      </c>
      <c r="P25" s="27">
        <f t="shared" si="8"/>
        <v>-31.899999999999977</v>
      </c>
      <c r="Q25" s="28">
        <f t="shared" si="9"/>
        <v>-31.899999999999977</v>
      </c>
    </row>
    <row r="26" spans="2:17" ht="93" customHeight="1" thickBot="1">
      <c r="B26" s="41" t="s">
        <v>16</v>
      </c>
      <c r="C26" s="45">
        <v>805.7</v>
      </c>
      <c r="D26" s="29">
        <v>6664.8</v>
      </c>
      <c r="E26" s="23">
        <f t="shared" si="0"/>
        <v>827.2061561375201</v>
      </c>
      <c r="F26" s="29">
        <v>50</v>
      </c>
      <c r="G26" s="24">
        <f t="shared" si="1"/>
        <v>0.7502100588164685</v>
      </c>
      <c r="H26" s="25">
        <f t="shared" si="2"/>
        <v>6.205783790492739</v>
      </c>
      <c r="I26" s="29">
        <v>50</v>
      </c>
      <c r="J26" s="24">
        <f t="shared" si="3"/>
        <v>0.7502100588164685</v>
      </c>
      <c r="K26" s="25">
        <f>I26/C26*100</f>
        <v>6.205783790492739</v>
      </c>
      <c r="L26" s="22">
        <v>50</v>
      </c>
      <c r="M26" s="24">
        <f t="shared" si="5"/>
        <v>0.7502100588164685</v>
      </c>
      <c r="N26" s="26">
        <f t="shared" si="6"/>
        <v>6.205783790492739</v>
      </c>
      <c r="O26" s="27">
        <f t="shared" si="7"/>
        <v>-6614.8</v>
      </c>
      <c r="P26" s="27">
        <f t="shared" si="8"/>
        <v>-6614.8</v>
      </c>
      <c r="Q26" s="28">
        <f t="shared" si="9"/>
        <v>-6614.8</v>
      </c>
    </row>
    <row r="27" spans="2:17" ht="114" customHeight="1" thickBot="1">
      <c r="B27" s="58" t="s">
        <v>34</v>
      </c>
      <c r="C27" s="51">
        <v>0</v>
      </c>
      <c r="D27" s="37">
        <v>0</v>
      </c>
      <c r="E27" s="52">
        <v>0</v>
      </c>
      <c r="F27" s="37">
        <v>32400.1</v>
      </c>
      <c r="G27" s="24" t="s">
        <v>35</v>
      </c>
      <c r="H27" s="25" t="s">
        <v>35</v>
      </c>
      <c r="I27" s="37">
        <v>32911.5</v>
      </c>
      <c r="J27" s="53" t="s">
        <v>35</v>
      </c>
      <c r="K27" s="54" t="s">
        <v>35</v>
      </c>
      <c r="L27" s="35">
        <v>33545.9</v>
      </c>
      <c r="M27" s="53" t="s">
        <v>35</v>
      </c>
      <c r="N27" s="55" t="s">
        <v>35</v>
      </c>
      <c r="O27" s="56">
        <f t="shared" si="7"/>
        <v>32400.1</v>
      </c>
      <c r="P27" s="56">
        <f t="shared" si="8"/>
        <v>32911.5</v>
      </c>
      <c r="Q27" s="57">
        <f t="shared" si="9"/>
        <v>33545.9</v>
      </c>
    </row>
    <row r="28" spans="2:17" ht="30.75" thickBot="1">
      <c r="B28" s="6" t="s">
        <v>0</v>
      </c>
      <c r="C28" s="42">
        <f>SUM(C12:C27)</f>
        <v>751313.6999999998</v>
      </c>
      <c r="D28" s="37">
        <f>SUM(D12:D27)</f>
        <v>944488.9999999999</v>
      </c>
      <c r="E28" s="36">
        <f t="shared" si="0"/>
        <v>125.71167010531022</v>
      </c>
      <c r="F28" s="37">
        <f>SUM(F12:F27)</f>
        <v>985030.2999999999</v>
      </c>
      <c r="G28" s="30">
        <f t="shared" si="1"/>
        <v>104.29240573474124</v>
      </c>
      <c r="H28" s="31">
        <f t="shared" si="2"/>
        <v>131.10772504214953</v>
      </c>
      <c r="I28" s="37">
        <f>SUM(I12:I27)</f>
        <v>898354.7999999998</v>
      </c>
      <c r="J28" s="30">
        <f t="shared" si="3"/>
        <v>95.11543278958251</v>
      </c>
      <c r="K28" s="31">
        <f t="shared" si="4"/>
        <v>119.57119908767801</v>
      </c>
      <c r="L28" s="29">
        <f>SUM(L12:L27)</f>
        <v>848125.6</v>
      </c>
      <c r="M28" s="30">
        <f t="shared" si="5"/>
        <v>89.7972977980686</v>
      </c>
      <c r="N28" s="32">
        <f t="shared" si="6"/>
        <v>112.88568277139099</v>
      </c>
      <c r="O28" s="33">
        <f>F28-D28</f>
        <v>40541.30000000005</v>
      </c>
      <c r="P28" s="33">
        <f>I28-D28</f>
        <v>-46134.20000000007</v>
      </c>
      <c r="Q28" s="34">
        <f>L28-D28</f>
        <v>-96363.3999999999</v>
      </c>
    </row>
    <row r="31" ht="30.75" customHeight="1">
      <c r="B31" s="7" t="s">
        <v>36</v>
      </c>
    </row>
    <row r="32" ht="27.75" customHeight="1">
      <c r="B32" s="61" t="s">
        <v>37</v>
      </c>
    </row>
  </sheetData>
  <sheetProtection/>
  <mergeCells count="3">
    <mergeCell ref="I1:P5"/>
    <mergeCell ref="B7:P7"/>
    <mergeCell ref="O10:Q10"/>
  </mergeCells>
  <printOptions/>
  <pageMargins left="0.3937007874015748" right="0.3937007874015748" top="0.5905511811023623" bottom="0.7874015748031497" header="0.3937007874015748" footer="0.3937007874015748"/>
  <pageSetup firstPageNumber="1" useFirstPageNumber="1" fitToHeight="0" fitToWidth="0" horizontalDpi="600" verticalDpi="600" orientation="landscape" pageOrder="overThenDown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user1407</cp:lastModifiedBy>
  <cp:lastPrinted>2018-11-30T13:32:54Z</cp:lastPrinted>
  <dcterms:created xsi:type="dcterms:W3CDTF">2016-11-17T11:41:24Z</dcterms:created>
  <dcterms:modified xsi:type="dcterms:W3CDTF">2021-11-15T05:25:51Z</dcterms:modified>
  <cp:category/>
  <cp:version/>
  <cp:contentType/>
  <cp:contentStatus/>
</cp:coreProperties>
</file>