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7640" windowHeight="10995" activeTab="3"/>
  </bookViews>
  <sheets>
    <sheet name="6 раздел" sheetId="1" r:id="rId1"/>
    <sheet name="7 целевые" sheetId="2" r:id="rId2"/>
    <sheet name="8 ведомственная" sheetId="3" r:id="rId3"/>
    <sheet name="9 программы" sheetId="4" r:id="rId4"/>
    <sheet name="Лист1" sheetId="5" r:id="rId5"/>
  </sheets>
  <definedNames>
    <definedName name="_xlnm.Print_Titles" localSheetId="1">'7 целевые'!$19:$19</definedName>
    <definedName name="_xlnm.Print_Titles" localSheetId="2">'8 ведомственная'!$18:$18</definedName>
    <definedName name="_xlnm.Print_Titles" localSheetId="3">'9 программы'!$20:$20</definedName>
    <definedName name="_xlnm.Print_Area" localSheetId="0">'6 раздел'!$A$1:$O$66</definedName>
    <definedName name="_xlnm.Print_Area" localSheetId="1">'7 целевые'!$A$1:$P$670</definedName>
    <definedName name="_xlnm.Print_Area" localSheetId="2">'8 ведомственная'!$A$1:$R$733</definedName>
    <definedName name="_xlnm.Print_Area" localSheetId="3">'9 программы'!$A$1:$I$478</definedName>
  </definedNames>
  <calcPr fullCalcOnLoad="1"/>
</workbook>
</file>

<file path=xl/sharedStrings.xml><?xml version="1.0" encoding="utf-8"?>
<sst xmlns="http://schemas.openxmlformats.org/spreadsheetml/2006/main" count="7722" uniqueCount="713">
  <si>
    <t>Основное мероприятие "Физическая культура и массовый спорт"</t>
  </si>
  <si>
    <t>02 0 01 00000</t>
  </si>
  <si>
    <t>02 0 01 21600</t>
  </si>
  <si>
    <t>02 0 01 00590</t>
  </si>
  <si>
    <t>Основное мероприятие "Подготовка спортивного резерва"</t>
  </si>
  <si>
    <t>02 0 02 00000</t>
  </si>
  <si>
    <t>02 0 02 21600</t>
  </si>
  <si>
    <t>02 0 03 00000</t>
  </si>
  <si>
    <t>02 0 03 21600</t>
  </si>
  <si>
    <t>03 0 00 00000</t>
  </si>
  <si>
    <t>03 3 00 00000</t>
  </si>
  <si>
    <t>03 3 01 00000</t>
  </si>
  <si>
    <t>01 2 00 00000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</si>
  <si>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</si>
  <si>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</si>
  <si>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01 2 03 00000</t>
  </si>
  <si>
    <t>05 1 01 11590</t>
  </si>
  <si>
    <t>05 2 02 72020</t>
  </si>
  <si>
    <t>Подпрограмма "Развитие общего и дополнительного образования детей"</t>
  </si>
  <si>
    <t>05 2 01 13590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</si>
  <si>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</si>
  <si>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"Информационная деятельность библиотек"</t>
  </si>
  <si>
    <t>Основное мероприятие "Содержание муниципальных дорог и искусственных сооружений"</t>
  </si>
  <si>
    <t>Основное мероприятие "Ремонт муниципальных дорог и искусственных сооружений"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</si>
  <si>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</si>
  <si>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Прочие мероприятия по профилактике употребления  психоактивных веществ</t>
  </si>
  <si>
    <t xml:space="preserve">Осуществление части полномочий по внутреннему муниципальному финансовому контролю </t>
  </si>
  <si>
    <t>12 0 01 00000</t>
  </si>
  <si>
    <t>12 0 01 21840</t>
  </si>
  <si>
    <t>Подпрограмма "Обеспечение реализации подпрограмм"</t>
  </si>
  <si>
    <t>01 2 02 20120</t>
  </si>
  <si>
    <t>Основное мероприятие "Повышение социальной активности молодежи, направленной на достижение общественных интересов"</t>
  </si>
  <si>
    <t>Основное мероприятие "Пропаганда предпринимательства, формирование положительного образа предпринимателя"</t>
  </si>
  <si>
    <t>43 0 00 00000</t>
  </si>
  <si>
    <t>43 0 00 21860</t>
  </si>
  <si>
    <t>04 4 00 00000</t>
  </si>
  <si>
    <t>03 3 03 00000</t>
  </si>
  <si>
    <t>03 3 03 21960</t>
  </si>
  <si>
    <t>03 3 01 21960</t>
  </si>
  <si>
    <t>Мероприятия по оздоровлению детей, включая занятость несовершеннолетних</t>
  </si>
  <si>
    <t>Подпрограмма "Предоставление мер социальной поддержки отдельным категориям граждан"</t>
  </si>
  <si>
    <t>03 1 00 00000</t>
  </si>
  <si>
    <t>03 1 01 21830</t>
  </si>
  <si>
    <t>03 1 01 00000</t>
  </si>
  <si>
    <t>03 1 04 00000</t>
  </si>
  <si>
    <t>03 2 00 00000</t>
  </si>
  <si>
    <t>Подпрограмма "Модернизация и развитие социального обслуживания"</t>
  </si>
  <si>
    <t>05 2 01 72010</t>
  </si>
  <si>
    <t>05 2 03 00000</t>
  </si>
  <si>
    <t>05 2 03 72020</t>
  </si>
  <si>
    <t>05 2 04 27980</t>
  </si>
  <si>
    <t>05 2 06 72020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</si>
  <si>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</si>
  <si>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</si>
  <si>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</si>
  <si>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01 1 04 00000</t>
  </si>
  <si>
    <t>04 4 01 00000</t>
  </si>
  <si>
    <t>04 4 01 15590</t>
  </si>
  <si>
    <t>04 1 02 00000</t>
  </si>
  <si>
    <t>04 1 02 01590</t>
  </si>
  <si>
    <t>Основное мероприятие "Культурно-досуговая деятельность"</t>
  </si>
  <si>
    <t>06 1 00 00000</t>
  </si>
  <si>
    <t>06 1 04 00000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</si>
  <si>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</si>
  <si>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</si>
  <si>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06 3 00 00000</t>
  </si>
  <si>
    <t>81 2 00 00000</t>
  </si>
  <si>
    <t>11 0 07 00000</t>
  </si>
  <si>
    <t>03 3 01 S1030</t>
  </si>
  <si>
    <t>81 2 00 21770</t>
  </si>
  <si>
    <t>05 1 01 72010</t>
  </si>
  <si>
    <t>05 2 05 00000</t>
  </si>
  <si>
    <t>05 2 05 72020</t>
  </si>
  <si>
    <t>05 1 02 00000</t>
  </si>
  <si>
    <t>05 1 02 72020</t>
  </si>
  <si>
    <t>Основное мероприятие  "Обеспечение внедрения и /или эксплуатации аппаратно-програмного комплекса "Безопасный город"</t>
  </si>
  <si>
    <t>05 3 00 00000</t>
  </si>
  <si>
    <t>Основное мероприятие  "Привлечение общественности к охране общественного порядка"</t>
  </si>
  <si>
    <t>05 1 04 72020</t>
  </si>
  <si>
    <t>Основное мероприятие "Развитие инфраструктуры физической культуры и спорта"</t>
  </si>
  <si>
    <t>02 0 04 00000</t>
  </si>
  <si>
    <t>02 0 02 21601</t>
  </si>
  <si>
    <t>02 0 01 21601</t>
  </si>
  <si>
    <t>01 1 05 00000</t>
  </si>
  <si>
    <t>01 2 01 00000</t>
  </si>
  <si>
    <t>Основное мероприятие "Охрана и рациональное использование водных ресурсов"</t>
  </si>
  <si>
    <t>КУЛЬТУРА , КИНЕМАТОГРАФИЯ</t>
  </si>
  <si>
    <t>05 1 04 00000</t>
  </si>
  <si>
    <t>31 0 00 21390</t>
  </si>
  <si>
    <t>03 3 01 00590</t>
  </si>
  <si>
    <t>Публичные нормативные социальные выплаты гражданам</t>
  </si>
  <si>
    <t>Субсидии некоммерческим организациям (за исключением государственных (муниципальных) учреждений)</t>
  </si>
  <si>
    <t>Иные закупки товаров, работ и услуг для обеспечения государственных (муниципальных) нужд</t>
  </si>
  <si>
    <t>Основное мероприятие "Предоставление иных социальных выплат"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</si>
  <si>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</si>
  <si>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Подпрограмма "Развитие дополнительного художественного образования детей"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</si>
  <si>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</si>
  <si>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 отдельных государственных полномочий в соответствии с законом области  от 10 декабря 2014 года  № 3526-ОЗ "О наделении органов местного самоуправления отдельными государственными полномочиями по  организации деятельности многофункциональных центров предоставления государственных и муниципальных услуг"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</si>
  <si>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</si>
  <si>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Учреждения по внешкольной работе с детьми  </t>
  </si>
  <si>
    <t>Функционирование высшего должностного лица субъекта Российской Федерации и муниципального образования</t>
  </si>
  <si>
    <t>81 2 00 21790</t>
  </si>
  <si>
    <t>08 0 00 00000</t>
  </si>
  <si>
    <t>08 0 01 00000</t>
  </si>
  <si>
    <t>Прочие мероприятия по профилактике употребления психоактивных веществ</t>
  </si>
  <si>
    <t>06 1 03 00000</t>
  </si>
  <si>
    <t>Основное мероприятие  "Предупреждение экстремизма и терроризма "</t>
  </si>
  <si>
    <t>Дополнительное образование детей</t>
  </si>
  <si>
    <t xml:space="preserve">Молодежная политика </t>
  </si>
  <si>
    <t>Молодежная политика</t>
  </si>
  <si>
    <t>Общее образование</t>
  </si>
  <si>
    <t>05 3 01 00000</t>
  </si>
  <si>
    <t>05 3 02 00000</t>
  </si>
  <si>
    <t>05 3 02 00190</t>
  </si>
  <si>
    <t xml:space="preserve">09 0 00 00000 </t>
  </si>
  <si>
    <t xml:space="preserve">09 0 01 00000 </t>
  </si>
  <si>
    <t>09 0 01 20100</t>
  </si>
  <si>
    <t xml:space="preserve">09 0 02 00000 </t>
  </si>
  <si>
    <t>09 0 02 20110</t>
  </si>
  <si>
    <t>81 1 00 21710</t>
  </si>
  <si>
    <t>Наименование</t>
  </si>
  <si>
    <t>01</t>
  </si>
  <si>
    <t>04</t>
  </si>
  <si>
    <t>Резервные фонды</t>
  </si>
  <si>
    <t>03</t>
  </si>
  <si>
    <t>02</t>
  </si>
  <si>
    <t>09</t>
  </si>
  <si>
    <t>10</t>
  </si>
  <si>
    <t>НАЦИОНАЛЬНАЯ ЭКОНОМИКА</t>
  </si>
  <si>
    <t>05</t>
  </si>
  <si>
    <t>07</t>
  </si>
  <si>
    <t>ОБРАЗОВАНИЕ</t>
  </si>
  <si>
    <t>Дошкольное образование</t>
  </si>
  <si>
    <t>Детские дошкольные учреждения</t>
  </si>
  <si>
    <t>08</t>
  </si>
  <si>
    <t>Культура</t>
  </si>
  <si>
    <t>Библиотеки</t>
  </si>
  <si>
    <t>06</t>
  </si>
  <si>
    <t>СОЦИАЛЬНАЯ ПОЛИТИКА</t>
  </si>
  <si>
    <t>Социальное обеспечение населения</t>
  </si>
  <si>
    <t>ВСЕГО РАСХОДОВ</t>
  </si>
  <si>
    <t>ОХРАНА ОКРУЖАЮЩЕЙ СРЕДЫ</t>
  </si>
  <si>
    <t>Пенсионное обеспечение</t>
  </si>
  <si>
    <t>11</t>
  </si>
  <si>
    <t>Другие общегосударственные вопросы</t>
  </si>
  <si>
    <t>Глава местной администрации</t>
  </si>
  <si>
    <t>14</t>
  </si>
  <si>
    <t>Охрана семьи и детства</t>
  </si>
  <si>
    <t>Резервные фонды местных администраций</t>
  </si>
  <si>
    <t>Выполнение других обязательств государства</t>
  </si>
  <si>
    <t>Учреждения по внешкольной работе с детьми</t>
  </si>
  <si>
    <t>Никольского муниципального района</t>
  </si>
  <si>
    <t>ЗДРАВООХРАНЕНИЕ</t>
  </si>
  <si>
    <t>110</t>
  </si>
  <si>
    <t xml:space="preserve">Другие вопросы в области образования </t>
  </si>
  <si>
    <t>098</t>
  </si>
  <si>
    <t>Бюджетные инвестиции</t>
  </si>
  <si>
    <t>Коммунальное хозяйство</t>
  </si>
  <si>
    <t>13</t>
  </si>
  <si>
    <t>Дорожное хозяйство (дорожные фонды)</t>
  </si>
  <si>
    <t>ФИЗИЧЕСКАЯ КУЛЬТУРА И СПОРТ</t>
  </si>
  <si>
    <t>Массовый спорт</t>
  </si>
  <si>
    <t>Другие вопросы в области культуры, кинематографии</t>
  </si>
  <si>
    <t>Осуществление отдельных государственных полномочий</t>
  </si>
  <si>
    <t>Другие вопросы в области охраны окружающей среды</t>
  </si>
  <si>
    <t>ЖИЛИЩНО-КОММУНАЛЬНОЕ ХОЗЯЙСТВО</t>
  </si>
  <si>
    <t>Жилищное хозяйство</t>
  </si>
  <si>
    <t>Судебная система</t>
  </si>
  <si>
    <t xml:space="preserve"> </t>
  </si>
  <si>
    <t>Сумма</t>
  </si>
  <si>
    <t>Другие вопросы в области национальной экономики</t>
  </si>
  <si>
    <t>12</t>
  </si>
  <si>
    <t>к решению Представительного Собрания</t>
  </si>
  <si>
    <t>Администрация Никольского муниципального района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</si>
  <si>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</si>
  <si>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</si>
  <si>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</si>
  <si>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</si>
  <si>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240</t>
  </si>
  <si>
    <t xml:space="preserve"> 850</t>
  </si>
  <si>
    <t>Расходы на выплату персонала казенных учреждений</t>
  </si>
  <si>
    <t>Проведение мероприятий для детей и молодежи</t>
  </si>
  <si>
    <t>360</t>
  </si>
  <si>
    <t>870</t>
  </si>
  <si>
    <t>Резервные средства</t>
  </si>
  <si>
    <t>410</t>
  </si>
  <si>
    <t>Иные выплаты населению</t>
  </si>
  <si>
    <t>ГРБС</t>
  </si>
  <si>
    <t>Санитарно-эпидемилогическое благополучие</t>
  </si>
  <si>
    <t>630</t>
  </si>
  <si>
    <t>Расходы на обеспечение функций органов местного самоуправления</t>
  </si>
  <si>
    <t>610</t>
  </si>
  <si>
    <t xml:space="preserve">Субсидии бюджетным учреждениям </t>
  </si>
  <si>
    <t xml:space="preserve">Учреждения культуры </t>
  </si>
  <si>
    <t>Подпрограмма "Развитие библиотечного дела в Никольском муниципальном районе"</t>
  </si>
  <si>
    <t>Дотации</t>
  </si>
  <si>
    <t>Подпрограмма "Развитие дошкольного образования"</t>
  </si>
  <si>
    <t>Подпрограмма "Профилактика преступлений и иных правонарушений"</t>
  </si>
  <si>
    <t>Представительное Собрание Никольского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</si>
  <si>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</si>
  <si>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управление Никольского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</si>
  <si>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</si>
  <si>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510</t>
  </si>
  <si>
    <t xml:space="preserve">Иные дотации </t>
  </si>
  <si>
    <t xml:space="preserve">Дотации </t>
  </si>
  <si>
    <t>Подпрограмма "Развитие культурно-досугового обеспечения населения Никольского муниципального района"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</si>
  <si>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</si>
  <si>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</si>
  <si>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</si>
  <si>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310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</si>
  <si>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</si>
  <si>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Обеспечение деятельности органов местного самоуправления</t>
  </si>
  <si>
    <t>Расходы на обеспечение функций представительных органов</t>
  </si>
  <si>
    <t>Прочие мероприятия в сфере безопасности дорожного движения</t>
  </si>
  <si>
    <t>Школы-детские сады, школы начальные, неполные средние и средние</t>
  </si>
  <si>
    <t>ОБЩЕГОСУДАРСТВЕННЫЕ ВОПРОСЫ</t>
  </si>
  <si>
    <t xml:space="preserve"> Осуществление отдельных государственных полномочий</t>
  </si>
  <si>
    <t>Дотации на выравнивание бюджетной обеспеченности субъектов Российской Федерации и муниципальных образований</t>
  </si>
  <si>
    <t>Другие мероприятия в области охраны окружающей среды и природоохранные мероприятия</t>
  </si>
  <si>
    <t>Ремонт муниципальных дорог и искусственных сооружений</t>
  </si>
  <si>
    <t xml:space="preserve"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</t>
  </si>
  <si>
    <t>320</t>
  </si>
  <si>
    <t>Социальные выплаты гражданам, кроме публичных нормативных социальных выплат</t>
  </si>
  <si>
    <t>Руководство и управление в сфере установленных функций ОМС (Глава района)</t>
  </si>
  <si>
    <t>Мероприятия по предупреждению и ликвидации последствий чрезвычайных ситуаций и стихийных бедствий</t>
  </si>
  <si>
    <t>Мероприятия по энергосбережению</t>
  </si>
  <si>
    <t>Подпрограмма "Обеспечение условий реализации муниципальной программы"</t>
  </si>
  <si>
    <t>540</t>
  </si>
  <si>
    <t>Иные межбюджетные трансферты</t>
  </si>
  <si>
    <t>(тыс. рублей)</t>
  </si>
  <si>
    <t>Обеспечение системы здравоохранения медицинскими кадрами</t>
  </si>
  <si>
    <t xml:space="preserve">Другие вопросы в области здравоохранения </t>
  </si>
  <si>
    <t>Иные межбюджетные трансферты, передаваемые районному бюджету из бюджетов поселений</t>
  </si>
  <si>
    <t xml:space="preserve">Иные межбюджетные трансферты, передаваемые районному бюджету из бюджетов поселений </t>
  </si>
  <si>
    <t xml:space="preserve">Иные межбюджетные трансферты бюджетам городских, сельских поселений из бюджета муниципального района </t>
  </si>
  <si>
    <t>92 0 00 00000</t>
  </si>
  <si>
    <t>92 0 00 00190</t>
  </si>
  <si>
    <t>73 0 00 00000</t>
  </si>
  <si>
    <t>73 0 00 72190</t>
  </si>
  <si>
    <t>81 0 00 00000</t>
  </si>
  <si>
    <t>81 1 00 00000</t>
  </si>
  <si>
    <t>81 1 00 21720</t>
  </si>
  <si>
    <t>81 1 00 21730</t>
  </si>
  <si>
    <t>81 1 00 21740</t>
  </si>
  <si>
    <t>91 0 00 00000</t>
  </si>
  <si>
    <t>91 0 00 00190</t>
  </si>
  <si>
    <t>91 2 00 00190</t>
  </si>
  <si>
    <t>73 0 00 51200</t>
  </si>
  <si>
    <t>70 0 00 00000</t>
  </si>
  <si>
    <t>70 5 00 00000</t>
  </si>
  <si>
    <t>06 0 00 00000</t>
  </si>
  <si>
    <t>07 0 00 00000</t>
  </si>
  <si>
    <t>73 0 00 72250</t>
  </si>
  <si>
    <t>97 0 00 00000</t>
  </si>
  <si>
    <t>31 0 00 00000</t>
  </si>
  <si>
    <t>81 1 00 21750</t>
  </si>
  <si>
    <t>01 0 00 00000</t>
  </si>
  <si>
    <t>01 1 00 00000</t>
  </si>
  <si>
    <t>10 0 00 00000</t>
  </si>
  <si>
    <t>Основное мероприятие "Создание и развитие условий для патриотического воспитания граждан"</t>
  </si>
  <si>
    <t>10 0 02 00000</t>
  </si>
  <si>
    <t>10 0 02 21970</t>
  </si>
  <si>
    <t>10 0 03 00000</t>
  </si>
  <si>
    <t>10 0 03 21970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</si>
  <si>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</si>
  <si>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</si>
  <si>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</si>
  <si>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04 0 00 00000</t>
  </si>
  <si>
    <t>04 1 00 00000</t>
  </si>
  <si>
    <t>04 1 01 00000</t>
  </si>
  <si>
    <t>04 1 01 01590</t>
  </si>
  <si>
    <t>04 2 00 00000</t>
  </si>
  <si>
    <t>04 2 01 00000</t>
  </si>
  <si>
    <t>04 2 01 01590</t>
  </si>
  <si>
    <t>04 3 00 00000</t>
  </si>
  <si>
    <t>04 3 01 00000</t>
  </si>
  <si>
    <t>04 3 01 03590</t>
  </si>
  <si>
    <t>04 5 00 00000</t>
  </si>
  <si>
    <t>04 5 01 00000</t>
  </si>
  <si>
    <t>12 0 00 00000</t>
  </si>
  <si>
    <t>97 0 00 21990</t>
  </si>
  <si>
    <t>11 0 00 00000</t>
  </si>
  <si>
    <t>11 0 08 00000</t>
  </si>
  <si>
    <t>11 0 06 00000</t>
  </si>
  <si>
    <t>Основное мероприятие "Выравнивание бюджетной обеспеченности муниципальных образований района"</t>
  </si>
  <si>
    <t>11 0 04 00000</t>
  </si>
  <si>
    <t>Основное мероприятие "Поддержка мер по обеспечению сбалансированности бюджетов поселений"</t>
  </si>
  <si>
    <t>05 0 00 00000</t>
  </si>
  <si>
    <t>05 2 00 00000</t>
  </si>
  <si>
    <t>05 2 01 00000</t>
  </si>
  <si>
    <t>05 2 02 00000</t>
  </si>
  <si>
    <t>05 2 04 00000</t>
  </si>
  <si>
    <t>05 2 06 00000</t>
  </si>
  <si>
    <t>05 1 00 00000</t>
  </si>
  <si>
    <t>05 1 01 00000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</si>
  <si>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</si>
  <si>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Основное мероприятие "Предоставление питания на льготных условиях  отдельным категориям обучающихся"</t>
  </si>
  <si>
    <t>02 0 00 00000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</si>
  <si>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</si>
  <si>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 "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</si>
  <si>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</si>
  <si>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</si>
  <si>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</si>
  <si>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>Дополнительное материальное содержание лицам, имеющим звание "Почетный гражданин Никольского района"</t>
  </si>
  <si>
    <t>Защита населения и территории от чрезвычайных ситуаций природного и техногенного характера, гражданская оборона</t>
  </si>
  <si>
    <t>(тыс.руб.)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</si>
  <si>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</si>
  <si>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Основное мероприятие "Содействие развитию предпринимательства в приоритетных отраслях"</t>
  </si>
  <si>
    <t>Реализация мероприятий, направленных на  поддержку и развитие предпринимательства</t>
  </si>
  <si>
    <t xml:space="preserve">Внедрение и (или) эксплуатация аппаратно-программного комплекса "Безопасный город" </t>
  </si>
  <si>
    <t>Содержание и ремонт муниципального имущества</t>
  </si>
  <si>
    <t xml:space="preserve">91 2 00 00000 </t>
  </si>
  <si>
    <t xml:space="preserve">02 </t>
  </si>
  <si>
    <t>547</t>
  </si>
  <si>
    <t>12 0 02 00000</t>
  </si>
  <si>
    <t>12 0 02 21840</t>
  </si>
  <si>
    <t>07 1 00 00000</t>
  </si>
  <si>
    <t>340</t>
  </si>
  <si>
    <t>Стипендии</t>
  </si>
  <si>
    <t>07 1 03 00000</t>
  </si>
  <si>
    <t>07 1 03 20450</t>
  </si>
  <si>
    <t>07 1 06 20470</t>
  </si>
  <si>
    <t>07 1 06 00000</t>
  </si>
  <si>
    <t>546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</si>
  <si>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</si>
  <si>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 xml:space="preserve">546 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</si>
  <si>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</si>
  <si>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Управление культуры администрации Никольского муниципального района</t>
  </si>
  <si>
    <t>Управление образования  администрации Никольского муниципального района</t>
  </si>
  <si>
    <t xml:space="preserve">07 </t>
  </si>
  <si>
    <t>Основное мероприятие "Вынос встроенных  и пристроенных котельных из зданий образовательных учреждений, учреждений культуры и отдыха"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</si>
  <si>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</si>
  <si>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ИТОГО РАСХОДОВ</t>
  </si>
  <si>
    <t xml:space="preserve">ВЕДОМСТВЕННАЯ СТРУКТУРА РАСХОДОВ РАЙОННОГО БЮДЖЕТА  ПО ГЛАВНЫМ РАСПОРЯДИТЕЛЯМ БЮДЖЕТНЫХ СРЕДСТВ, РАЗДЕЛАМ, ПОДРАЗДЕЛАМ И (ИЛИ)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</t>
  </si>
  <si>
    <t xml:space="preserve">РАСПРЕДЕЛЕНИЕ БЮДЖЕТНЫХ АССИГНОВАНИЙ НА РЕАЛИЗАЦИЮ МУНИЦИПАЛЬНЫХ ПРОГРАММ НИКОЛЬСКОГО РАЙОНА </t>
  </si>
  <si>
    <t>06 3 01 00000</t>
  </si>
  <si>
    <t>06 3 01 21890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</si>
  <si>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</si>
  <si>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Мероприятия по профилактике преступлений и иных правонарушений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</si>
  <si>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</si>
  <si>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</si>
  <si>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114</t>
  </si>
  <si>
    <t>115</t>
  </si>
  <si>
    <t>Резервный фонд района</t>
  </si>
  <si>
    <t>Иные межбюджетные трансферты муниципального уровня</t>
  </si>
  <si>
    <t>Осуществление части полномочий по обеспечению условий для развития на территории поселения физической культуры,школьного спорта  и массового спорта, организации проведения официальных физкультурно-оздоровительных и спортивных мероприятий</t>
  </si>
  <si>
    <t>Ежемесячная денежная компенсация расходов на оплату помещения, отопления, освещения и твердого топлива отдельным категориям граждан, проживающих и работающих в сельской местности</t>
  </si>
  <si>
    <t>01 1 05 43250</t>
  </si>
  <si>
    <t xml:space="preserve">43 0 00 21860 </t>
  </si>
  <si>
    <t>81 1 00 21920</t>
  </si>
  <si>
    <t>07 2 00 00000</t>
  </si>
  <si>
    <t>Развитие мобильной торговли в малонаселенных и труднодоступных населенных пунктах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</si>
  <si>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</si>
  <si>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Центр бюджетного учета и отчетности</t>
  </si>
  <si>
    <t>Содержание муниципальных дорог и искусственных сооружений</t>
  </si>
  <si>
    <t>09 0 02 S1360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</si>
  <si>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</si>
  <si>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</si>
  <si>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Осуществление дорожной деятельности в отношении автомобильных дорог общего пользования местного значения</t>
  </si>
  <si>
    <t xml:space="preserve">Бюджетные инвестиции </t>
  </si>
  <si>
    <t>05 2 10 15590</t>
  </si>
  <si>
    <t>05 2 10 00000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</si>
  <si>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</si>
  <si>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>05 1 03 00000</t>
  </si>
  <si>
    <t xml:space="preserve">07 1 03 20450 </t>
  </si>
  <si>
    <t>Расходы на обеспечение деятельности (оказание услуг) муниципальных учреждений</t>
  </si>
  <si>
    <t>2020 год</t>
  </si>
  <si>
    <t>2021 год</t>
  </si>
  <si>
    <t>Основное мероприятие "Сохранение уровня охвата детей всеми формами отдыха, оздоровления и занятости"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</si>
  <si>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</si>
  <si>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</si>
  <si>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Подпрограмма "Рациональное природопользование и охрана окружающей среды Никольского муниципального района на 2015-2021 годы"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</si>
  <si>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</si>
  <si>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Основное мероприятие "Оказание туристско-информационных услуг"</t>
  </si>
  <si>
    <t>Основное мероприятие "Организация и проведение мероприятий"</t>
  </si>
  <si>
    <t>01.00.00</t>
  </si>
  <si>
    <t>40.00.00</t>
  </si>
  <si>
    <t>03.00.00</t>
  </si>
  <si>
    <t>04 6 00 00000</t>
  </si>
  <si>
    <t>04 6 01 00000</t>
  </si>
  <si>
    <t>04 6 01 00190</t>
  </si>
  <si>
    <t>04 5 01 02590</t>
  </si>
  <si>
    <t>Музеи</t>
  </si>
  <si>
    <t>Основное мероприятие "Публичный показ музейных предметов, музейных коллекций"</t>
  </si>
  <si>
    <t>Прочие мероприятия по профилактике употребления алкоголизма и психоактивных веществ</t>
  </si>
  <si>
    <t>01 1 02 00000</t>
  </si>
  <si>
    <t>01 1 02 21350</t>
  </si>
  <si>
    <t>Основное мероприятие "Повышение энергетической эффективности муниципальных учреждений"</t>
  </si>
  <si>
    <t>01 1 01 00000</t>
  </si>
  <si>
    <t>01 1 01 21350</t>
  </si>
  <si>
    <t>Основное мероприятие "Реализация государственных полномочий  по отлову и содержанию безнадзорных животных"</t>
  </si>
  <si>
    <t>01 2 04 00000</t>
  </si>
  <si>
    <t>01 2 04 72230</t>
  </si>
  <si>
    <t>Осуществление части полномочий по ведению бухгалтерского (бюджетного) учета и составлению отчетности</t>
  </si>
  <si>
    <t xml:space="preserve">Мероприятия по объектам нецентрализованного водоснабжения </t>
  </si>
  <si>
    <t>01 1 04 21350</t>
  </si>
  <si>
    <t xml:space="preserve">01 2 01 21360 </t>
  </si>
  <si>
    <t xml:space="preserve">01 1 02 21350 </t>
  </si>
  <si>
    <t>04 2 01 21800</t>
  </si>
  <si>
    <t>Осуществление части полномочий по организации определения поставщиков (подрядчиков, исполнителей) для муниципальных нужд поселений</t>
  </si>
  <si>
    <t>Осуществление части полномочий по правовому обеспечению деятельности ОМС поселений</t>
  </si>
  <si>
    <t>Капитальный ремонт объектов социальной и коммунальной инфраструктур муниципальной собственности</t>
  </si>
  <si>
    <t xml:space="preserve"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 (разработка, изготовление и экспертиза проектно-сметной документации) </t>
  </si>
  <si>
    <t>01 2 01 21360</t>
  </si>
  <si>
    <t xml:space="preserve">01 2 04 00000 </t>
  </si>
  <si>
    <t>Центр обслуживания бюджетных учреждений</t>
  </si>
  <si>
    <t>05 3 01 19590</t>
  </si>
  <si>
    <t>04 6 03 00000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</si>
  <si>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</si>
  <si>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04 6 03 19590</t>
  </si>
  <si>
    <t>Осуществление части полномочий по созданию условий для предоставления транспортных услуг  населению и организацию транспортного обслуживания населения</t>
  </si>
  <si>
    <t>Условно утверждаемые расходы</t>
  </si>
  <si>
    <t>КУЛЬТУРА, КИНЕМАТОГРАФИЯ</t>
  </si>
  <si>
    <t>00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</si>
  <si>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</si>
  <si>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КЦСР</t>
  </si>
  <si>
    <t>КВР</t>
  </si>
  <si>
    <t>06 1 01 00000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</si>
  <si>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</si>
  <si>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</si>
  <si>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09 0 02 S1350</t>
  </si>
  <si>
    <t>РАСПРЕДЕЛЕНИЕ БЮДЖЕТНЫХ АССИГНОВАНИЙ ПО РАЗДЕЛАМ, ПОДРАЗДЕЛАМ</t>
  </si>
  <si>
    <t>КЛАССИФИКАЦИИ РАСХОДОВ БЮДЖЕТОВ</t>
  </si>
  <si>
    <t>Реализация мероприятий по обеспечению жильем молодых семей</t>
  </si>
  <si>
    <t>Подпрограмма "Формирование законопослушного поведения участников дорожного движения"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</si>
  <si>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</si>
  <si>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Основное мероприятие «Создание условий для функционирования и  обеспечения системы персонифицированного финансирования дополнительного образования детей»</t>
  </si>
  <si>
    <t>Подпрограмма "Организация музейной деятельности на территории Никольского муниципального района"</t>
  </si>
  <si>
    <t>Основное мероприятие "Обеспечение деятельности Финансового управления района, как ответственного исполнителя муниципальной программы"</t>
  </si>
  <si>
    <t>Благоустройство</t>
  </si>
  <si>
    <t>13 0 00 00000</t>
  </si>
  <si>
    <t xml:space="preserve">Реализация мероприятий по благоустройству общественных территорий </t>
  </si>
  <si>
    <t>13 0 F2 00000</t>
  </si>
  <si>
    <t>13 0 F2 55552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</si>
  <si>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</si>
  <si>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</si>
  <si>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</si>
  <si>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</si>
  <si>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01 2 01 21370</t>
  </si>
  <si>
    <t>Мероприятия по объектам централизованного водоснабжения</t>
  </si>
  <si>
    <t>05 2 11 00000</t>
  </si>
  <si>
    <t>05 2 11 S1220</t>
  </si>
  <si>
    <t>Основное мероприятие  «Пристройка, реконструкция, капитальный ремонт (ремонт) общеобразовательных организаций Никольского муниципального района»</t>
  </si>
  <si>
    <t>04 3 01 74090</t>
  </si>
  <si>
    <t>Комплектование книжных фондов муниципальных библиотек</t>
  </si>
  <si>
    <t>03 1 Р1 72300</t>
  </si>
  <si>
    <t>03 1 Р1 00000</t>
  </si>
  <si>
    <t>03 1 P1 00000</t>
  </si>
  <si>
    <t>Основное мероприятие "Реализация регионального проекта "Финансовая поддержка семей при рождении детей" в части организации и предоставления денежной выплаты взамен предоставления земельного участка гражданам, имеющих трех и более детей"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</si>
  <si>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</si>
  <si>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 за счет средств единой субвенции</t>
  </si>
  <si>
    <t xml:space="preserve">Осуществление отдельных государственных  полномочий  в сфере административных отношений  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</t>
  </si>
  <si>
    <t>06 1 01 72311</t>
  </si>
  <si>
    <t>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за счет средств единой субвенции</t>
  </si>
  <si>
    <t>73 0 00 72312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</si>
  <si>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</t>
  </si>
  <si>
    <t xml:space="preserve">01 2 03 72314 </t>
  </si>
  <si>
    <t>01 2 03 72314</t>
  </si>
  <si>
    <t>Другие вопросы в области социальной политики</t>
  </si>
  <si>
    <t xml:space="preserve">05 2 06 21850 </t>
  </si>
  <si>
    <t>05 2 06 21850</t>
  </si>
  <si>
    <t>Реализация мероприятий по обеспечению системы образования профессиональными  кадрами</t>
  </si>
  <si>
    <t>"О районном бюджете на 2020 год</t>
  </si>
  <si>
    <t>НА 2020 ГОД И ПЛАНОВЫЙ ПЕРИОД 2021 И 2022 ГОДОВ</t>
  </si>
  <si>
    <t>2022 год</t>
  </si>
  <si>
    <t>Улучшение жилищных условий граждан, проживающих на сельских территориях</t>
  </si>
  <si>
    <t xml:space="preserve">РАСПРЕДЕЛЕНИЕ 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НА 2020 ГОД И ПЛАНОВЫЙ ПЕРИОД 2021 И 2022 ГОДОВ </t>
  </si>
  <si>
    <t xml:space="preserve">НА 2020 ГОД И ПЛАНОВЫЙ ПЕРИОД 2021 И 2022 ГОДОВ </t>
  </si>
  <si>
    <t>Дотации на реализацию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</si>
  <si>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05 1 01 70030</t>
  </si>
  <si>
    <t>05 2 01 70030</t>
  </si>
  <si>
    <t>05 2 04 70030</t>
  </si>
  <si>
    <t>04 4 01 70030</t>
  </si>
  <si>
    <t>Реализация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</si>
  <si>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05 2 08 70030</t>
  </si>
  <si>
    <t>03 3 01 70030</t>
  </si>
  <si>
    <t>05 3 01 70030</t>
  </si>
  <si>
    <t>04 1 01 70030</t>
  </si>
  <si>
    <t>04 1 02 70030</t>
  </si>
  <si>
    <t>04 2 01 70030</t>
  </si>
  <si>
    <t>04 3 01 70030</t>
  </si>
  <si>
    <t>04 5 01 70030</t>
  </si>
  <si>
    <t>04 6 03 70030</t>
  </si>
  <si>
    <t>02 0 01 70030</t>
  </si>
  <si>
    <t>05 3 02 70030</t>
  </si>
  <si>
    <t>04 6 01 70030</t>
  </si>
  <si>
    <t>91 0 00 70030</t>
  </si>
  <si>
    <t>Муниципальная программа  "Энергосбережение и развитие жилищно-коммунального хозяйства Никольского муниципального района на 2020-2025 годы"</t>
  </si>
  <si>
    <t>Подпрограмма "Энергосбережение Никольского муниципального района на 2020-2025 годы"</t>
  </si>
  <si>
    <t>Основное мероприятие "Снижение объемов потребления всех видов топливно-энергетических ресурсов в системах коммунальной инфраструктуры"</t>
  </si>
  <si>
    <t>Подпрограмма "Рациональное природопользование и охрана окружающей среды Никольского муниципального района на 2020-2025 годы"</t>
  </si>
  <si>
    <t>Основное мероприятие "Реализация государственных полномочий по осуществлению регионального государственного экологического надзора"</t>
  </si>
  <si>
    <t>Муниципальная программа "Развитие физической культуры и спорта в Никольском муниципальном районе на 2020-2025 годы"</t>
  </si>
  <si>
    <t xml:space="preserve">Мероприятия в области  физической культуры и спорта </t>
  </si>
  <si>
    <t>Основное мероприятие "Реализация и внедрение комплекса ГТО на территории района"</t>
  </si>
  <si>
    <t>02 0 03 21601</t>
  </si>
  <si>
    <t>02 0 04 21600</t>
  </si>
  <si>
    <t>Основное мероприятие "Совершенствование кадрового и материально-технического обеспечения отрасли"</t>
  </si>
  <si>
    <t>02 0 05 00000</t>
  </si>
  <si>
    <t>02 0 05 21601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</si>
  <si>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2020-2025 годы"</t>
  </si>
  <si>
    <t>Муниципальная программа "Управление муниципальными финансами Никольского муниципального района на 2020-2025 годы"</t>
  </si>
  <si>
    <t>11 0 03 00000</t>
  </si>
  <si>
    <t>11 0 03 70010</t>
  </si>
  <si>
    <t>Дотации на выравнивание бюджетной обеспеченности муниципальных районов (городских округов)</t>
  </si>
  <si>
    <t>11 0 03 72220</t>
  </si>
  <si>
    <t>11 0 04 70020</t>
  </si>
  <si>
    <t>Дотации на поддержку мер по обеспечению сбалансированности бюджетов муниципальных районов (городских округов)</t>
  </si>
  <si>
    <t>11 0 06 21760</t>
  </si>
  <si>
    <t>Основное мероприятие "Осуществление части полномочий по внутреннему муниципальному финансовому контролю с использованием информационных и коммуникационных технологий"</t>
  </si>
  <si>
    <t>11 0 07 00190</t>
  </si>
  <si>
    <t>11 0 08 12590</t>
  </si>
  <si>
    <t>11 0 08 21780</t>
  </si>
  <si>
    <t>Муниципальная  программа "Реализация молодежной политики на территории Никольского муниципального района на 2020-2025 годы"</t>
  </si>
  <si>
    <t>Основное мероприятие "Активизация и развитие волонтерского движения на территории района"</t>
  </si>
  <si>
    <t>10 0 01 00000</t>
  </si>
  <si>
    <t>10 0 01 21970</t>
  </si>
  <si>
    <t>Муниципальная программа "Развитие сферы культуры Никольского муниципального района на 2020-2025 годы"</t>
  </si>
  <si>
    <t>13 0 F2 55551</t>
  </si>
  <si>
    <t xml:space="preserve">Реализация мероприятий по благоустройству дворовых территорий </t>
  </si>
  <si>
    <t>Муниципальная программа "Развитие образования Никольского муниципального района на 2020-2025 годы"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</si>
  <si>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хозяйственной, методической и правовой деятельности образовательных организаций"</t>
  </si>
  <si>
    <t>Муниципальная  программа "Экономическое развитие Никольского муниципального района на 2020-2025 годы"</t>
  </si>
  <si>
    <t>Подпрограмма "Поддержка и развитие малого и среднего предпринимательства в Никольском муниципальном районе на 2020-2025 годы"</t>
  </si>
  <si>
    <t>Обеспечение развития и укрепления материально-технической базы сельских библиотек</t>
  </si>
  <si>
    <t>Сохранение и развитие сети муниципальных загородных оздоровительных лагерей, а также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</si>
  <si>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08 0 01 L5764</t>
  </si>
  <si>
    <t>Иные дотации</t>
  </si>
  <si>
    <t xml:space="preserve">МЕЖБЮДЖЕТНЫЕ ТРАНСФЕРТЫ ОБЩЕГО ХАРАКТЕРА БЮДЖЕТАМ БЮДЖЕТНОЙ СИСТЕМЫ РОССИЙСКОЙ ФЕДЕРАЦИИ </t>
  </si>
  <si>
    <t>Муниципальная программа  "Кадровая политика в сфере здравоохранения Никольского муниципального района на 2020-2025 годы"</t>
  </si>
  <si>
    <t>05 2 Е1 51690</t>
  </si>
  <si>
    <t>05 2 Е1 00000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</si>
  <si>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</si>
  <si>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05 2 Е4 00000</t>
  </si>
  <si>
    <t>05 2 Е4 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</si>
  <si>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</si>
  <si>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Проведение мероприятий по антитеррористической защищенности мест массового пребывания людей</t>
  </si>
  <si>
    <t xml:space="preserve">04 3 01 S1900 </t>
  </si>
  <si>
    <t>04 3 01 S1900</t>
  </si>
  <si>
    <t>05 1 03 S3230</t>
  </si>
  <si>
    <t>Строительство, реконструкция объектов социальной и коммунальной инфраструктур муниципальной собственности</t>
  </si>
  <si>
    <t>05 2 11 S3260</t>
  </si>
  <si>
    <t xml:space="preserve">Строительство и капитальный ремонт общеобразовательных организаций </t>
  </si>
  <si>
    <t>07 2 01 00000</t>
  </si>
  <si>
    <t>07 2 01 S1050</t>
  </si>
  <si>
    <t>07 2 01 S1250</t>
  </si>
  <si>
    <t>Проведение комплексных кадастровых работ</t>
  </si>
  <si>
    <t>Основное мероприятие "Организация проведения кадастровых  работ"</t>
  </si>
  <si>
    <t xml:space="preserve">Основное мероприятие "Реализация регионального проекта "Формирование комфортной городской среды"  </t>
  </si>
  <si>
    <t>Муниципальная программа "Социальная поддержка граждан Никольского муниципального района на 2020-2025 годы"</t>
  </si>
  <si>
    <t>03 1 02 00000</t>
  </si>
  <si>
    <t xml:space="preserve">03 1 02 21810 </t>
  </si>
  <si>
    <t>03 1 02 21820</t>
  </si>
  <si>
    <t xml:space="preserve">03 1 02 21820 </t>
  </si>
  <si>
    <t>03 1 02 L4970</t>
  </si>
  <si>
    <t>Подпрограмма  "Организация  отдыха детей, их оздоровления и занятости в Никольском муниципальном районе на 2020-2025 годы"</t>
  </si>
  <si>
    <t>03 2 01 00000</t>
  </si>
  <si>
    <t>03 2 01 72315</t>
  </si>
  <si>
    <t>03 3 02 00000</t>
  </si>
  <si>
    <t>03 3 02 21960</t>
  </si>
  <si>
    <t xml:space="preserve">03 3 03 21960 </t>
  </si>
  <si>
    <t>05 2 11 S3230</t>
  </si>
  <si>
    <t xml:space="preserve">05 2 11 S3230 </t>
  </si>
  <si>
    <t>06 3 02 21890</t>
  </si>
  <si>
    <t>06 3 02 00000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</si>
  <si>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</si>
  <si>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06 1 02 00000</t>
  </si>
  <si>
    <t>06 1 02 23060</t>
  </si>
  <si>
    <t>06 1 02 S1130</t>
  </si>
  <si>
    <t>06 1 03 S1060</t>
  </si>
  <si>
    <t>06 1 04 23060</t>
  </si>
  <si>
    <t>06 1 05 00000</t>
  </si>
  <si>
    <t>Основное мероприятие "Предупреждение преступлений, связанных с мошенничеством"</t>
  </si>
  <si>
    <t>06 1 05 23060</t>
  </si>
  <si>
    <t>06 2 01 00000</t>
  </si>
  <si>
    <t>06 2 01 20300</t>
  </si>
  <si>
    <t>14 0 00 00000</t>
  </si>
  <si>
    <t>Основное мероприятие "Финансовая поддержка СОНКО"</t>
  </si>
  <si>
    <t>Муниципальная программа "Поддержка социально ориентированных некоммерческих организаций в Никольском муниципальном районе на 2020-2025 годы"</t>
  </si>
  <si>
    <t xml:space="preserve">14 0 01 00000 </t>
  </si>
  <si>
    <t>14 0 01 00000</t>
  </si>
  <si>
    <t>Основное мероприятие "Модернизация региональных систем дошкольного образования"</t>
  </si>
  <si>
    <t>05 2 11 41220</t>
  </si>
  <si>
    <t>Основное мероприятие "Строительство (приобретение) жилья для граждан, проживающих на сельских территориях Муниципального района"</t>
  </si>
  <si>
    <t>14 0 01 21980</t>
  </si>
  <si>
    <t>Проведение работ по межеванию земельных участков</t>
  </si>
  <si>
    <t>Финансовое обеспечение социально ориентированных некоммерческих  организаций из районного бюджета</t>
  </si>
  <si>
    <t xml:space="preserve">01 2 01 21370 </t>
  </si>
  <si>
    <t xml:space="preserve">Мероприятия по объектам централизованного водоснабжения </t>
  </si>
  <si>
    <t>Осуществление части полномочий по участию в предупреждении и ликвидации последствий чрезвычайных ситуаций в границах МО г.Никольск, организации и осуществлении мероприятий по территориальной обороне, защите населения и территории МО г.Никольск от чрезвычайных ситуаций природного и техногенного характера</t>
  </si>
  <si>
    <t>Дотации на реализацию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</si>
  <si>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11 0 04 70030</t>
  </si>
  <si>
    <t xml:space="preserve"> НА 2020 ГОД И ПЛАНОВЫЙ ПЕРИОД 2021 И 2022 ГОДОВ </t>
  </si>
  <si>
    <t>Осуществление части полномочий по информационно-техническому обеспечению деятельности ОМС поселений</t>
  </si>
  <si>
    <t>Осуществление части полномочий контрольно-счетного органа по  осуществлению внешнего муниципального финансового контроля</t>
  </si>
  <si>
    <t>Осуществление части полномочий по обеспечению условий для развития на территории поселения физической культуры, школьного спорта  и массового спорта, организации проведения официальных физкультурно-оздоровительных и спортивных мероприятий</t>
  </si>
  <si>
    <t>Основное мероприятие  "Предупреждение экстремизма и терроризма"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</si>
  <si>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учреждениях"</t>
  </si>
  <si>
    <t>Основное мероприятие "Предоставление жилья медицинским работникам"</t>
  </si>
  <si>
    <t>Основное мероприятие "Оказание социальной поддержки студентам, специалистам сферы здравоохранения"</t>
  </si>
  <si>
    <t>Основное мероприятие  "Пристройка, реконструкция, капитальный ремонт (ремонт) общеобразовательных организаций Никольского муниципального района"</t>
  </si>
  <si>
    <t>Пр</t>
  </si>
  <si>
    <r>
      <t>Р</t>
    </r>
    <r>
      <rPr>
        <b/>
        <sz val="18"/>
        <rFont val="Times New Roman"/>
        <family val="1"/>
      </rPr>
      <t>з</t>
    </r>
  </si>
  <si>
    <r>
      <t>П</t>
    </r>
    <r>
      <rPr>
        <b/>
        <sz val="16"/>
        <rFont val="Times New Roman"/>
        <family val="1"/>
      </rPr>
      <t>р</t>
    </r>
  </si>
  <si>
    <t>07 1 07 00000</t>
  </si>
  <si>
    <t>07 1 07 S1910</t>
  </si>
  <si>
    <t>07 1 07 21910</t>
  </si>
  <si>
    <t>Основное мероприятие "Обеспечение бюджетного процесса в части учета операций со средствами муниципальных учреждений района"</t>
  </si>
  <si>
    <t>05 2 E2 00000</t>
  </si>
  <si>
    <t>05 2 E2 54910</t>
  </si>
  <si>
    <t>Основное мероприятие "Реализация регионального проекта "Успех каждого ребенка"</t>
  </si>
  <si>
    <t>05 2 11 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</si>
  <si>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</si>
  <si>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Основное мероприятие "Реализация проектов по современному облику сельских территорий Муниципального района"</t>
  </si>
  <si>
    <t>Обеспечение комплексного развития сельских территорий</t>
  </si>
  <si>
    <t>08 0 03 L5769</t>
  </si>
  <si>
    <t>08 0 03 00000</t>
  </si>
  <si>
    <t>11 0 07 70030</t>
  </si>
  <si>
    <t>91 2 00 70030</t>
  </si>
  <si>
    <t>91 2 0070030</t>
  </si>
  <si>
    <t>92 0 00 70030</t>
  </si>
  <si>
    <t>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</si>
  <si>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 xml:space="preserve">Иные межбюджетные трансферты на обеспечение выполнения  части полномочия  по подготовке градостроительных планов земельных участков в соответствии с градостроительным законодательством </t>
  </si>
  <si>
    <t>Иные межбюджетные трансферты на обеспечение выполнения  части полномочия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</t>
  </si>
  <si>
    <t>Осуществление части полномочий по созданию условий для организации досуга и обеспечения жителей МО г.Никольск услугами организаций культуры</t>
  </si>
  <si>
    <t>Муниципальная программа "Формирование современной городской среды на территории Никольского муниципального района на 2018-2024 годы"</t>
  </si>
  <si>
    <t>15 0 00 00000</t>
  </si>
  <si>
    <t>15 0 01 00000</t>
  </si>
  <si>
    <t>15 0 01 41600</t>
  </si>
  <si>
    <t>Мероприятия по обеспечению устойчивой сотовой связи</t>
  </si>
  <si>
    <t xml:space="preserve">06 1 03 23060 </t>
  </si>
  <si>
    <t>06 1 03 23060</t>
  </si>
  <si>
    <t>06 2 03 20300</t>
  </si>
  <si>
    <t>06 2 03 00000</t>
  </si>
  <si>
    <t>Основное мероприятие "Разработка комплекса мероприятий, направленных на обеспечение организации безопасности дорожного движения"</t>
  </si>
  <si>
    <t>02 0 05 22280</t>
  </si>
  <si>
    <t>Обустройство площадки и установка оборудования ГТО</t>
  </si>
  <si>
    <t>Капитальный ремонт объектов социальной и коммунальной инфраструктур муниципальной собственности (разработка, изготовление и экспертиза проектно-сметной документации)</t>
  </si>
  <si>
    <t>04 3 01 41200</t>
  </si>
  <si>
    <t>04 1 01 21800</t>
  </si>
  <si>
    <t>05 1 03 43230</t>
  </si>
  <si>
    <t>Строительство, реконструкция объектов социальной и коммунальной инфраструктур муниципальной собственности (разработка, изготовление и экспертиза проектно-сметной документации)</t>
  </si>
  <si>
    <t>Основное мероприятие "Реализация регионального проекта "Современная школа"</t>
  </si>
  <si>
    <t>Основное мероприятие "Реализация регионального проекта "Цифровая образовательная среда"</t>
  </si>
  <si>
    <t>Основное мероприятие "Создание условий для функционирования и  обеспечения системы персонифицированного финансирования дополнительного образования детей"</t>
  </si>
  <si>
    <t>Приложение 4</t>
  </si>
  <si>
    <t>и плановый период  2021 и 2022 годов")</t>
  </si>
  <si>
    <t>(Приложение 6</t>
  </si>
  <si>
    <t>(Приложение  7</t>
  </si>
  <si>
    <t>(Приложение 8</t>
  </si>
  <si>
    <t>(Приложение  9</t>
  </si>
  <si>
    <t>Муниципальная программа "Развитие информационного общества в Никольском районе на 2020-2025 годы"</t>
  </si>
  <si>
    <t>Основное мероприятие "Содействие развитию связи  и ИТ-отрасли на территории Никольского района"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</si>
  <si>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</t>
  </si>
  <si>
    <t>Транспорт</t>
  </si>
  <si>
    <t>Реализация мероприятий по строительству объектов инженерной инфраструктуры связи</t>
  </si>
  <si>
    <t>07 3 00 00000</t>
  </si>
  <si>
    <t>Основное мероприятие «Создание условий для предоставления транспортных услуг населению»</t>
  </si>
  <si>
    <t>07 3 01 00000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</si>
  <si>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</si>
  <si>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07 3 01 S1370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</si>
  <si>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</si>
  <si>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05 2 01 53031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</si>
  <si>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</si>
  <si>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Создание в муниципальных общеобразовательных организациях кружков по развитию предпринимательства</t>
  </si>
  <si>
    <t>05 2 08 S1420</t>
  </si>
  <si>
    <t>Основное мероприятие «Реализация регионального проекта «Культурная среда»</t>
  </si>
  <si>
    <t>04 2 A1 00000</t>
  </si>
  <si>
    <t>04 2 A1 55198</t>
  </si>
  <si>
    <t>Обеспечение учреждений культуры специализированным автотранспортом для обслуживания населения, в том числе сельского населения</t>
  </si>
  <si>
    <t>Обустройство объектов городской и сельской инфраструктуры, парковых и рекреационных зон для занятий физической культурой и спортом, в том числе видами спорта, популярными в молодежной среде</t>
  </si>
  <si>
    <t>02 0 05 S1120</t>
  </si>
  <si>
    <t>11 0 08 70030</t>
  </si>
  <si>
    <t>06 1 06 00000</t>
  </si>
  <si>
    <t>06 1 06 23060</t>
  </si>
  <si>
    <t>06 1 01 23060</t>
  </si>
  <si>
    <t>05 2 10 70030</t>
  </si>
  <si>
    <t>15 0 01 S1600</t>
  </si>
  <si>
    <t>Приложение 3</t>
  </si>
  <si>
    <t>Основное мероприятие «Формирование условий для социальной адаптации и реабилитации лиц, осужденных без изоляции от общества, а также лиц, отбывших наказание в местах лишения свободы осужденных. Предупреждение рецидивной преступности»</t>
  </si>
  <si>
    <t>Реализация проекта  "Народный бюджет"</t>
  </si>
  <si>
    <t xml:space="preserve">01 2 01 S2270 </t>
  </si>
  <si>
    <t xml:space="preserve">Подпрограмма «Транспортное обслуживание населения Никольского муниципального района» </t>
  </si>
  <si>
    <t>Подпрограмма "Развитие торговли  и обеспечение прав потребителей в Никольском муниципальном районе на 2020-2025 годы"</t>
  </si>
  <si>
    <t>Подпрограмма «Развитие торговли  и обеспечение прав потребителей в Никольском муниципальном районе на 2020-2025 годы»</t>
  </si>
  <si>
    <t>Осуществление мероприятий по  организации  деятельности аварийно-спасательных служб и (или) аварийно-спасательных формирований ,иные мероприятия по защите населения и территории от чрезвычайных ситуаций природного и техногенного характера</t>
  </si>
  <si>
    <t>Прочие мероприятия по антитеррористической защищенности мест массового пребывания людей</t>
  </si>
  <si>
    <t>06 1 02 21130</t>
  </si>
  <si>
    <t>Государственная поддержка лучших сельских учреждений культуры и государственная поддержка лучших работников сельских учреждений культуры</t>
  </si>
  <si>
    <t>04 3 01 L5191</t>
  </si>
  <si>
    <t xml:space="preserve">Капитальный ремонт объектов социальной и коммунальной инфраструктур муниципальной собственности </t>
  </si>
  <si>
    <t>05 1 03 41200</t>
  </si>
  <si>
    <t>830</t>
  </si>
  <si>
    <t>Исполнение судебных актов</t>
  </si>
  <si>
    <t>350</t>
  </si>
  <si>
    <t>Премии и гранты</t>
  </si>
  <si>
    <t>Приложение 5</t>
  </si>
  <si>
    <t>Приложение 6</t>
  </si>
  <si>
    <t>Реализация мероприятий по соблюдению санитарно-эпидемиологических требований в условиях распространения новой коронавирусной инфекции (COVID-2019) в общеобразовательных организациях области</t>
  </si>
  <si>
    <t>05 2 16 S1070</t>
  </si>
  <si>
    <t>05 2 16 00000</t>
  </si>
  <si>
    <t>05 2 15 00000</t>
  </si>
  <si>
    <t>Основное мероприятие "Предоставление бесплатного горячего питания обучающимся, получающим начальное общее образование в муниципальных образовательных организациях "</t>
  </si>
  <si>
    <t>05 2 15 L3041</t>
  </si>
  <si>
    <t>Основное мероприятие «Создание условий для обеспечения образовательного процесса в части нераспространения новой короновирусной инфекции»</t>
  </si>
  <si>
    <t>Муниципальная программа "Комплексное развитие сельских территорий Никольского муниципального района Вологодской области на 2020-2025 годы"</t>
  </si>
  <si>
    <t>Муниципальная программа "Комплексное развитие сельских территорий Никольскогомуниципального района Вологодской области на 2020-2025 годы"</t>
  </si>
  <si>
    <t>05 1 03 S1220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</si>
  <si>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</si>
  <si>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03 1 02 51350</t>
  </si>
  <si>
    <t>Капитальный ремонт объектов социальной и коммунальной инфраструктур муниципальной собственности (разработка, изготовление и экспертиза проектно-сметной документации, услуги строительного контроля)</t>
  </si>
  <si>
    <t>от 10.11.2020 года   № 89</t>
  </si>
  <si>
    <t>от 10.11.2020  года   № 89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</si>
</sst>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#,##0.0_р_."/>
    <numFmt numFmtId="181" formatCode="[$-FC19]d\ mmmm\ yyyy\ &quot;г.&quot;"/>
    <numFmt numFmtId="182" formatCode="000000"/>
    <numFmt numFmtId="183" formatCode="#,##0.00;[Red]\-#,##0.00;0.00"/>
    <numFmt numFmtId="184" formatCode="000"/>
    <numFmt numFmtId="185" formatCode="00\.00\.000"/>
    <numFmt numFmtId="186" formatCode="0\.00"/>
    <numFmt numFmtId="187" formatCode="00\.00\.00"/>
    <numFmt numFmtId="188" formatCode="000\.00\.00"/>
    <numFmt numFmtId="189" formatCode="000\.00\.000\.0"/>
    <numFmt numFmtId="190" formatCode="0000000000"/>
    <numFmt numFmtId="191" formatCode="0000"/>
    <numFmt numFmtId="192" formatCode="00\.00\.0"/>
  </numFmts>
  <fonts count="60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20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Arial Cyr"/>
      <family val="0"/>
    </font>
    <font>
      <sz val="10"/>
      <color rgb="FFFF0000"/>
      <name val="Arial Cyr"/>
      <family val="0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4" fillId="0" borderId="0">
      <alignment horizontal="left" vertical="top"/>
      <protection/>
    </xf>
    <xf numFmtId="0" fontId="46" fillId="0" borderId="7" applyNumberFormat="0" applyFill="0" applyAlignment="0" applyProtection="0"/>
    <xf numFmtId="0" fontId="47" fillId="33" borderId="8" applyNumberFormat="0" applyAlignment="0" applyProtection="0"/>
    <xf numFmtId="0" fontId="48" fillId="0" borderId="0" applyNumberFormat="0" applyFill="0" applyBorder="0" applyAlignment="0" applyProtection="0"/>
    <xf numFmtId="0" fontId="49" fillId="3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5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165">
    <xf numFmtId="0" fontId="0" fillId="0" borderId="0" xfId="0" applyAlignment="1">
      <alignment/>
    </xf>
    <xf numFmtId="0" fontId="0" fillId="39" borderId="0" xfId="0" applyFont="1" applyFill="1" applyAlignment="1">
      <alignment/>
    </xf>
    <xf numFmtId="0" fontId="7" fillId="39" borderId="12" xfId="97" applyNumberFormat="1" applyFont="1" applyFill="1" applyBorder="1" applyAlignment="1" applyProtection="1">
      <alignment horizontal="right"/>
      <protection hidden="1"/>
    </xf>
    <xf numFmtId="174" fontId="0" fillId="39" borderId="0" xfId="0" applyNumberFormat="1" applyFont="1" applyFill="1" applyAlignment="1">
      <alignment/>
    </xf>
    <xf numFmtId="0" fontId="0" fillId="7" borderId="0" xfId="0" applyFont="1" applyFill="1" applyAlignment="1">
      <alignment/>
    </xf>
    <xf numFmtId="172" fontId="10" fillId="39" borderId="0" xfId="0" applyNumberFormat="1" applyFont="1" applyFill="1" applyAlignment="1">
      <alignment/>
    </xf>
    <xf numFmtId="0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0" fillId="39" borderId="0" xfId="0" applyFont="1" applyFill="1" applyAlignment="1">
      <alignment wrapText="1"/>
    </xf>
    <xf numFmtId="0" fontId="7" fillId="39" borderId="0" xfId="97" applyNumberFormat="1" applyFont="1" applyFill="1" applyBorder="1" applyAlignment="1" applyProtection="1">
      <alignment horizontal="right"/>
      <protection hidden="1"/>
    </xf>
    <xf numFmtId="0" fontId="7" fillId="39" borderId="13" xfId="0" applyFont="1" applyFill="1" applyBorder="1" applyAlignment="1">
      <alignment wrapText="1"/>
    </xf>
    <xf numFmtId="174" fontId="7" fillId="39" borderId="13" xfId="97" applyNumberFormat="1" applyFont="1" applyFill="1" applyBorder="1" applyAlignment="1" applyProtection="1">
      <alignment horizontal="center" vertical="center" wrapText="1"/>
      <protection hidden="1"/>
    </xf>
    <xf numFmtId="174" fontId="7" fillId="39" borderId="13" xfId="0" applyNumberFormat="1" applyFont="1" applyFill="1" applyBorder="1" applyAlignment="1">
      <alignment horizontal="center" vertical="center"/>
    </xf>
    <xf numFmtId="0" fontId="11" fillId="39" borderId="0" xfId="0" applyFont="1" applyFill="1" applyAlignment="1">
      <alignment/>
    </xf>
    <xf numFmtId="49" fontId="8" fillId="39" borderId="13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left" vertical="center" wrapText="1"/>
    </xf>
    <xf numFmtId="49" fontId="7" fillId="39" borderId="13" xfId="0" applyNumberFormat="1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wrapText="1"/>
    </xf>
    <xf numFmtId="0" fontId="7" fillId="39" borderId="15" xfId="0" applyFont="1" applyFill="1" applyBorder="1" applyAlignment="1">
      <alignment wrapText="1"/>
    </xf>
    <xf numFmtId="0" fontId="7" fillId="39" borderId="13" xfId="0" applyFont="1" applyFill="1" applyBorder="1" applyAlignment="1">
      <alignment/>
    </xf>
    <xf numFmtId="0" fontId="8" fillId="39" borderId="16" xfId="0" applyFont="1" applyFill="1" applyBorder="1" applyAlignment="1">
      <alignment wrapText="1"/>
    </xf>
    <xf numFmtId="0" fontId="8" fillId="39" borderId="12" xfId="0" applyFont="1" applyFill="1" applyBorder="1" applyAlignment="1">
      <alignment wrapText="1"/>
    </xf>
    <xf numFmtId="0" fontId="7" fillId="39" borderId="0" xfId="0" applyFont="1" applyFill="1" applyAlignment="1">
      <alignment/>
    </xf>
    <xf numFmtId="0" fontId="7" fillId="39" borderId="0" xfId="0" applyFont="1" applyFill="1" applyAlignment="1">
      <alignment horizontal="left"/>
    </xf>
    <xf numFmtId="0" fontId="8" fillId="39" borderId="0" xfId="0" applyFont="1" applyFill="1" applyAlignment="1">
      <alignment wrapText="1"/>
    </xf>
    <xf numFmtId="0" fontId="8" fillId="39" borderId="0" xfId="0" applyFont="1" applyFill="1" applyAlignment="1">
      <alignment/>
    </xf>
    <xf numFmtId="0" fontId="7" fillId="39" borderId="0" xfId="0" applyFont="1" applyFill="1" applyAlignment="1">
      <alignment horizontal="right"/>
    </xf>
    <xf numFmtId="0" fontId="10" fillId="39" borderId="0" xfId="0" applyFont="1" applyFill="1" applyAlignment="1">
      <alignment/>
    </xf>
    <xf numFmtId="174" fontId="10" fillId="39" borderId="0" xfId="0" applyNumberFormat="1" applyFont="1" applyFill="1" applyAlignment="1">
      <alignment/>
    </xf>
    <xf numFmtId="0" fontId="7" fillId="39" borderId="0" xfId="0" applyFont="1" applyFill="1" applyAlignment="1">
      <alignment wrapText="1"/>
    </xf>
    <xf numFmtId="174" fontId="7" fillId="39" borderId="0" xfId="0" applyNumberFormat="1" applyFont="1" applyFill="1" applyAlignment="1">
      <alignment/>
    </xf>
    <xf numFmtId="49" fontId="7" fillId="39" borderId="13" xfId="0" applyNumberFormat="1" applyFont="1" applyFill="1" applyBorder="1" applyAlignment="1">
      <alignment horizontal="center" vertical="center"/>
    </xf>
    <xf numFmtId="172" fontId="7" fillId="39" borderId="13" xfId="0" applyNumberFormat="1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center" vertical="center" wrapText="1"/>
    </xf>
    <xf numFmtId="0" fontId="7" fillId="39" borderId="0" xfId="0" applyFont="1" applyFill="1" applyAlignment="1">
      <alignment horizontal="center" wrapText="1"/>
    </xf>
    <xf numFmtId="0" fontId="8" fillId="39" borderId="0" xfId="0" applyFont="1" applyFill="1" applyAlignment="1">
      <alignment horizontal="center"/>
    </xf>
    <xf numFmtId="0" fontId="7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 vertical="center" wrapText="1"/>
    </xf>
    <xf numFmtId="0" fontId="8" fillId="39" borderId="0" xfId="0" applyFont="1" applyFill="1" applyAlignment="1">
      <alignment horizontal="center"/>
    </xf>
    <xf numFmtId="172" fontId="10" fillId="40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0" xfId="0" applyFont="1" applyFill="1" applyAlignment="1">
      <alignment/>
    </xf>
    <xf numFmtId="0" fontId="55" fillId="39" borderId="0" xfId="0" applyFont="1" applyFill="1" applyAlignment="1">
      <alignment/>
    </xf>
    <xf numFmtId="172" fontId="7" fillId="39" borderId="13" xfId="0" applyNumberFormat="1" applyFont="1" applyFill="1" applyBorder="1" applyAlignment="1">
      <alignment vertical="top" wrapText="1"/>
    </xf>
    <xf numFmtId="172" fontId="12" fillId="41" borderId="0" xfId="0" applyNumberFormat="1" applyFont="1" applyFill="1" applyAlignment="1">
      <alignment/>
    </xf>
    <xf numFmtId="0" fontId="12" fillId="41" borderId="0" xfId="0" applyFont="1" applyFill="1" applyAlignment="1">
      <alignment/>
    </xf>
    <xf numFmtId="0" fontId="12" fillId="40" borderId="0" xfId="0" applyFont="1" applyFill="1" applyAlignment="1">
      <alignment/>
    </xf>
    <xf numFmtId="0" fontId="12" fillId="7" borderId="0" xfId="0" applyFont="1" applyFill="1" applyAlignment="1">
      <alignment/>
    </xf>
    <xf numFmtId="0" fontId="7" fillId="39" borderId="13" xfId="0" applyFont="1" applyFill="1" applyBorder="1" applyAlignment="1">
      <alignment horizontal="center" vertical="center"/>
    </xf>
    <xf numFmtId="174" fontId="7" fillId="39" borderId="13" xfId="0" applyNumberFormat="1" applyFont="1" applyFill="1" applyBorder="1" applyAlignment="1">
      <alignment/>
    </xf>
    <xf numFmtId="0" fontId="8" fillId="39" borderId="17" xfId="97" applyNumberFormat="1" applyFont="1" applyFill="1" applyBorder="1" applyAlignment="1" applyProtection="1">
      <alignment horizontal="center" vertical="center" wrapText="1"/>
      <protection hidden="1"/>
    </xf>
    <xf numFmtId="174" fontId="7" fillId="39" borderId="13" xfId="0" applyNumberFormat="1" applyFont="1" applyFill="1" applyBorder="1" applyAlignment="1">
      <alignment horizontal="center" vertical="center" wrapText="1"/>
    </xf>
    <xf numFmtId="174" fontId="7" fillId="39" borderId="13" xfId="0" applyNumberFormat="1" applyFont="1" applyFill="1" applyBorder="1" applyAlignment="1">
      <alignment wrapText="1"/>
    </xf>
    <xf numFmtId="0" fontId="8" fillId="39" borderId="0" xfId="0" applyFont="1" applyFill="1" applyAlignment="1">
      <alignment horizontal="center" vertical="center" wrapText="1"/>
    </xf>
    <xf numFmtId="172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3" fontId="7" fillId="39" borderId="13" xfId="0" applyNumberFormat="1" applyFont="1" applyFill="1" applyBorder="1" applyAlignment="1">
      <alignment horizontal="center" vertical="center" wrapText="1"/>
    </xf>
    <xf numFmtId="174" fontId="7" fillId="39" borderId="13" xfId="0" applyNumberFormat="1" applyFont="1" applyFill="1" applyBorder="1" applyAlignment="1">
      <alignment vertical="center"/>
    </xf>
    <xf numFmtId="174" fontId="8" fillId="39" borderId="13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/>
    </xf>
    <xf numFmtId="4" fontId="7" fillId="39" borderId="13" xfId="0" applyNumberFormat="1" applyFont="1" applyFill="1" applyBorder="1" applyAlignment="1">
      <alignment/>
    </xf>
    <xf numFmtId="49" fontId="9" fillId="39" borderId="13" xfId="0" applyNumberFormat="1" applyFont="1" applyFill="1" applyBorder="1" applyAlignment="1">
      <alignment horizontal="center" vertical="center" wrapText="1"/>
    </xf>
    <xf numFmtId="0" fontId="7" fillId="39" borderId="18" xfId="0" applyFont="1" applyFill="1" applyBorder="1" applyAlignment="1">
      <alignment horizontal="center" vertical="center" wrapText="1"/>
    </xf>
    <xf numFmtId="174" fontId="7" fillId="39" borderId="18" xfId="0" applyNumberFormat="1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vertical="top" wrapText="1"/>
    </xf>
    <xf numFmtId="0" fontId="8" fillId="39" borderId="13" xfId="0" applyFont="1" applyFill="1" applyBorder="1" applyAlignment="1">
      <alignment vertical="top" wrapText="1"/>
    </xf>
    <xf numFmtId="0" fontId="7" fillId="39" borderId="19" xfId="0" applyNumberFormat="1" applyFont="1" applyFill="1" applyBorder="1" applyAlignment="1" applyProtection="1">
      <alignment vertical="top" wrapText="1"/>
      <protection/>
    </xf>
    <xf numFmtId="0" fontId="7" fillId="39" borderId="0" xfId="0" applyFont="1" applyFill="1" applyAlignment="1">
      <alignment vertical="top" wrapText="1"/>
    </xf>
    <xf numFmtId="0" fontId="7" fillId="39" borderId="13" xfId="97" applyNumberFormat="1" applyFont="1" applyFill="1" applyBorder="1" applyAlignment="1" applyProtection="1">
      <alignment vertical="top" wrapText="1"/>
      <protection hidden="1"/>
    </xf>
    <xf numFmtId="0" fontId="7" fillId="39" borderId="14" xfId="97" applyNumberFormat="1" applyFont="1" applyFill="1" applyBorder="1" applyAlignment="1" applyProtection="1">
      <alignment vertical="top" wrapText="1"/>
      <protection hidden="1"/>
    </xf>
    <xf numFmtId="2" fontId="7" fillId="39" borderId="13" xfId="0" applyNumberFormat="1" applyFont="1" applyFill="1" applyBorder="1" applyAlignment="1">
      <alignment vertical="top" wrapText="1"/>
    </xf>
    <xf numFmtId="0" fontId="7" fillId="39" borderId="13" xfId="0" applyNumberFormat="1" applyFont="1" applyFill="1" applyBorder="1" applyAlignment="1">
      <alignment vertical="top" wrapText="1"/>
    </xf>
    <xf numFmtId="0" fontId="7" fillId="39" borderId="20" xfId="0" applyFont="1" applyFill="1" applyBorder="1" applyAlignment="1">
      <alignment vertical="top" wrapText="1"/>
    </xf>
    <xf numFmtId="0" fontId="7" fillId="39" borderId="13" xfId="0" applyFont="1" applyFill="1" applyBorder="1" applyAlignment="1">
      <alignment vertical="top"/>
    </xf>
    <xf numFmtId="174" fontId="7" fillId="39" borderId="13" xfId="0" applyNumberFormat="1" applyFont="1" applyFill="1" applyBorder="1" applyAlignment="1">
      <alignment vertical="top" wrapText="1"/>
    </xf>
    <xf numFmtId="0" fontId="7" fillId="39" borderId="13" xfId="0" applyFont="1" applyFill="1" applyBorder="1" applyAlignment="1">
      <alignment horizontal="center"/>
    </xf>
    <xf numFmtId="0" fontId="7" fillId="39" borderId="13" xfId="0" applyNumberFormat="1" applyFont="1" applyFill="1" applyBorder="1" applyAlignment="1" applyProtection="1">
      <alignment vertical="top" wrapText="1"/>
      <protection/>
    </xf>
    <xf numFmtId="0" fontId="8" fillId="39" borderId="13" xfId="0" applyNumberFormat="1" applyFont="1" applyFill="1" applyBorder="1" applyAlignment="1" applyProtection="1">
      <alignment vertical="top" wrapText="1"/>
      <protection/>
    </xf>
    <xf numFmtId="174" fontId="56" fillId="41" borderId="0" xfId="0" applyNumberFormat="1" applyFont="1" applyFill="1" applyAlignment="1">
      <alignment/>
    </xf>
    <xf numFmtId="0" fontId="7" fillId="39" borderId="0" xfId="0" applyFont="1" applyFill="1" applyAlignment="1">
      <alignment horizontal="center" vertical="center"/>
    </xf>
    <xf numFmtId="0" fontId="8" fillId="39" borderId="20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 wrapText="1"/>
    </xf>
    <xf numFmtId="0" fontId="8" fillId="39" borderId="0" xfId="0" applyFont="1" applyFill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7" fillId="39" borderId="0" xfId="0" applyFont="1" applyFill="1" applyAlignment="1">
      <alignment horizontal="left"/>
    </xf>
    <xf numFmtId="0" fontId="7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7" fillId="39" borderId="0" xfId="0" applyFont="1" applyFill="1" applyAlignment="1">
      <alignment/>
    </xf>
    <xf numFmtId="0" fontId="7" fillId="39" borderId="0" xfId="0" applyFont="1" applyFill="1" applyAlignment="1">
      <alignment horizontal="center"/>
    </xf>
    <xf numFmtId="0" fontId="0" fillId="42" borderId="0" xfId="0" applyFont="1" applyFill="1" applyAlignment="1">
      <alignment/>
    </xf>
    <xf numFmtId="174" fontId="8" fillId="39" borderId="20" xfId="0" applyNumberFormat="1" applyFont="1" applyFill="1" applyBorder="1" applyAlignment="1">
      <alignment horizontal="center" vertical="center"/>
    </xf>
    <xf numFmtId="0" fontId="13" fillId="39" borderId="19" xfId="0" applyNumberFormat="1" applyFont="1" applyFill="1" applyBorder="1" applyAlignment="1" applyProtection="1">
      <alignment horizontal="left" wrapText="1"/>
      <protection/>
    </xf>
    <xf numFmtId="0" fontId="8" fillId="39" borderId="13" xfId="0" applyFont="1" applyFill="1" applyBorder="1" applyAlignment="1">
      <alignment horizontal="left" wrapText="1"/>
    </xf>
    <xf numFmtId="0" fontId="7" fillId="39" borderId="21" xfId="0" applyFont="1" applyFill="1" applyBorder="1" applyAlignment="1">
      <alignment vertical="top" wrapText="1"/>
    </xf>
    <xf numFmtId="0" fontId="57" fillId="39" borderId="0" xfId="0" applyFont="1" applyFill="1" applyAlignment="1">
      <alignment/>
    </xf>
    <xf numFmtId="0" fontId="8" fillId="39" borderId="13" xfId="0" applyFont="1" applyFill="1" applyBorder="1" applyAlignment="1">
      <alignment horizontal="center" vertical="center" wrapText="1"/>
    </xf>
    <xf numFmtId="0" fontId="7" fillId="39" borderId="0" xfId="0" applyFont="1" applyFill="1" applyAlignment="1">
      <alignment horizontal="left"/>
    </xf>
    <xf numFmtId="0" fontId="7" fillId="39" borderId="0" xfId="0" applyFont="1" applyFill="1" applyAlignment="1">
      <alignment horizontal="center"/>
    </xf>
    <xf numFmtId="0" fontId="7" fillId="39" borderId="19" xfId="0" applyNumberFormat="1" applyFont="1" applyFill="1" applyBorder="1" applyAlignment="1" applyProtection="1">
      <alignment horizontal="left" wrapText="1"/>
      <protection/>
    </xf>
    <xf numFmtId="0" fontId="16" fillId="39" borderId="0" xfId="0" applyFont="1" applyFill="1" applyAlignment="1">
      <alignment horizontal="left"/>
    </xf>
    <xf numFmtId="0" fontId="8" fillId="39" borderId="18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left" wrapText="1"/>
    </xf>
    <xf numFmtId="174" fontId="17" fillId="39" borderId="0" xfId="0" applyNumberFormat="1" applyFont="1" applyFill="1" applyAlignment="1">
      <alignment/>
    </xf>
    <xf numFmtId="0" fontId="7" fillId="39" borderId="0" xfId="0" applyFont="1" applyFill="1" applyAlignment="1">
      <alignment horizontal="left"/>
    </xf>
    <xf numFmtId="0" fontId="8" fillId="39" borderId="20" xfId="97" applyNumberFormat="1" applyFont="1" applyFill="1" applyBorder="1" applyAlignment="1" applyProtection="1">
      <alignment horizontal="center" vertical="center" wrapText="1"/>
      <protection hidden="1"/>
    </xf>
    <xf numFmtId="49" fontId="8" fillId="39" borderId="13" xfId="0" applyNumberFormat="1" applyFont="1" applyFill="1" applyBorder="1" applyAlignment="1">
      <alignment horizontal="center" vertical="center"/>
    </xf>
    <xf numFmtId="174" fontId="7" fillId="39" borderId="0" xfId="0" applyNumberFormat="1" applyFont="1" applyFill="1" applyAlignment="1">
      <alignment horizontal="center" vertical="center"/>
    </xf>
    <xf numFmtId="0" fontId="58" fillId="39" borderId="13" xfId="0" applyFont="1" applyFill="1" applyBorder="1" applyAlignment="1">
      <alignment wrapText="1"/>
    </xf>
    <xf numFmtId="0" fontId="11" fillId="39" borderId="0" xfId="0" applyFont="1" applyFill="1" applyAlignment="1">
      <alignment vertical="center"/>
    </xf>
    <xf numFmtId="0" fontId="7" fillId="39" borderId="13" xfId="0" applyFont="1" applyFill="1" applyBorder="1" applyAlignment="1">
      <alignment vertical="center"/>
    </xf>
    <xf numFmtId="0" fontId="7" fillId="39" borderId="0" xfId="0" applyFont="1" applyFill="1" applyAlignment="1">
      <alignment horizontal="center" vertical="top"/>
    </xf>
    <xf numFmtId="0" fontId="8" fillId="39" borderId="13" xfId="0" applyFont="1" applyFill="1" applyBorder="1" applyAlignment="1">
      <alignment horizontal="justify" vertical="top" wrapText="1"/>
    </xf>
    <xf numFmtId="0" fontId="7" fillId="39" borderId="13" xfId="0" applyFont="1" applyFill="1" applyBorder="1" applyAlignment="1">
      <alignment horizontal="justify" vertical="top" wrapText="1"/>
    </xf>
    <xf numFmtId="0" fontId="7" fillId="39" borderId="0" xfId="0" applyFont="1" applyFill="1" applyAlignment="1">
      <alignment vertical="center"/>
    </xf>
    <xf numFmtId="0" fontId="7" fillId="39" borderId="0" xfId="0" applyFont="1" applyFill="1" applyAlignment="1">
      <alignment vertical="top"/>
    </xf>
    <xf numFmtId="174" fontId="7" fillId="39" borderId="20" xfId="0" applyNumberFormat="1" applyFont="1" applyFill="1" applyBorder="1" applyAlignment="1">
      <alignment horizontal="center" vertical="center"/>
    </xf>
    <xf numFmtId="0" fontId="7" fillId="39" borderId="22" xfId="0" applyFont="1" applyFill="1" applyBorder="1" applyAlignment="1">
      <alignment wrapText="1"/>
    </xf>
    <xf numFmtId="174" fontId="8" fillId="39" borderId="23" xfId="0" applyNumberFormat="1" applyFont="1" applyFill="1" applyBorder="1" applyAlignment="1">
      <alignment horizontal="center" vertical="center"/>
    </xf>
    <xf numFmtId="174" fontId="8" fillId="39" borderId="24" xfId="0" applyNumberFormat="1" applyFont="1" applyFill="1" applyBorder="1" applyAlignment="1">
      <alignment horizontal="center" vertical="center"/>
    </xf>
    <xf numFmtId="0" fontId="8" fillId="39" borderId="25" xfId="0" applyFont="1" applyFill="1" applyBorder="1" applyAlignment="1">
      <alignment wrapText="1"/>
    </xf>
    <xf numFmtId="0" fontId="8" fillId="39" borderId="26" xfId="0" applyFont="1" applyFill="1" applyBorder="1" applyAlignment="1">
      <alignment wrapText="1"/>
    </xf>
    <xf numFmtId="0" fontId="12" fillId="39" borderId="0" xfId="0" applyFont="1" applyFill="1" applyAlignment="1">
      <alignment/>
    </xf>
    <xf numFmtId="174" fontId="8" fillId="39" borderId="27" xfId="0" applyNumberFormat="1" applyFont="1" applyFill="1" applyBorder="1" applyAlignment="1">
      <alignment horizontal="center" vertical="center"/>
    </xf>
    <xf numFmtId="49" fontId="7" fillId="39" borderId="0" xfId="0" applyNumberFormat="1" applyFont="1" applyFill="1" applyAlignment="1">
      <alignment wrapText="1"/>
    </xf>
    <xf numFmtId="0" fontId="7" fillId="39" borderId="13" xfId="0" applyFont="1" applyFill="1" applyBorder="1" applyAlignment="1">
      <alignment horizontal="center" wrapText="1"/>
    </xf>
    <xf numFmtId="174" fontId="7" fillId="39" borderId="13" xfId="0" applyNumberFormat="1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center" vertical="center" wrapText="1"/>
    </xf>
    <xf numFmtId="0" fontId="14" fillId="39" borderId="13" xfId="97" applyNumberFormat="1" applyFont="1" applyFill="1" applyBorder="1" applyAlignment="1" applyProtection="1">
      <alignment horizontal="center" vertical="center" wrapText="1"/>
      <protection hidden="1"/>
    </xf>
    <xf numFmtId="172" fontId="14" fillId="39" borderId="13" xfId="0" applyNumberFormat="1" applyFont="1" applyFill="1" applyBorder="1" applyAlignment="1">
      <alignment horizontal="center" vertical="center" wrapText="1"/>
    </xf>
    <xf numFmtId="0" fontId="14" fillId="39" borderId="13" xfId="0" applyFont="1" applyFill="1" applyBorder="1" applyAlignment="1">
      <alignment horizontal="center" vertical="center" wrapText="1"/>
    </xf>
    <xf numFmtId="174" fontId="14" fillId="39" borderId="13" xfId="0" applyNumberFormat="1" applyFont="1" applyFill="1" applyBorder="1" applyAlignment="1">
      <alignment horizontal="center" vertical="center"/>
    </xf>
    <xf numFmtId="174" fontId="16" fillId="39" borderId="13" xfId="0" applyNumberFormat="1" applyFont="1" applyFill="1" applyBorder="1" applyAlignment="1">
      <alignment horizontal="center" vertical="center"/>
    </xf>
    <xf numFmtId="174" fontId="16" fillId="39" borderId="13" xfId="97" applyNumberFormat="1" applyFont="1" applyFill="1" applyBorder="1" applyAlignment="1" applyProtection="1">
      <alignment horizontal="center" vertical="center" wrapText="1"/>
      <protection hidden="1"/>
    </xf>
    <xf numFmtId="174" fontId="16" fillId="39" borderId="13" xfId="0" applyNumberFormat="1" applyFont="1" applyFill="1" applyBorder="1" applyAlignment="1">
      <alignment horizontal="center" vertical="center" wrapText="1"/>
    </xf>
    <xf numFmtId="174" fontId="16" fillId="39" borderId="13" xfId="0" applyNumberFormat="1" applyFont="1" applyFill="1" applyBorder="1" applyAlignment="1">
      <alignment/>
    </xf>
    <xf numFmtId="174" fontId="16" fillId="39" borderId="13" xfId="0" applyNumberFormat="1" applyFont="1" applyFill="1" applyBorder="1" applyAlignment="1">
      <alignment vertical="center"/>
    </xf>
    <xf numFmtId="174" fontId="14" fillId="39" borderId="13" xfId="0" applyNumberFormat="1" applyFont="1" applyFill="1" applyBorder="1" applyAlignment="1">
      <alignment horizontal="center" vertical="center" wrapText="1"/>
    </xf>
    <xf numFmtId="0" fontId="7" fillId="39" borderId="0" xfId="0" applyFont="1" applyFill="1" applyAlignment="1">
      <alignment horizontal="left"/>
    </xf>
    <xf numFmtId="0" fontId="8" fillId="39" borderId="13" xfId="0" applyFont="1" applyFill="1" applyBorder="1" applyAlignment="1">
      <alignment horizontal="center" vertical="center" wrapText="1"/>
    </xf>
    <xf numFmtId="0" fontId="7" fillId="39" borderId="0" xfId="0" applyFont="1" applyFill="1" applyAlignment="1">
      <alignment horizontal="center"/>
    </xf>
    <xf numFmtId="174" fontId="16" fillId="42" borderId="13" xfId="0" applyNumberFormat="1" applyFont="1" applyFill="1" applyBorder="1" applyAlignment="1">
      <alignment horizontal="center" vertical="center"/>
    </xf>
    <xf numFmtId="0" fontId="7" fillId="39" borderId="0" xfId="0" applyFont="1" applyFill="1" applyAlignment="1">
      <alignment horizontal="left"/>
    </xf>
    <xf numFmtId="174" fontId="16" fillId="43" borderId="13" xfId="0" applyNumberFormat="1" applyFont="1" applyFill="1" applyBorder="1" applyAlignment="1">
      <alignment horizontal="center" vertical="center"/>
    </xf>
    <xf numFmtId="0" fontId="7" fillId="39" borderId="0" xfId="0" applyFont="1" applyFill="1" applyAlignment="1">
      <alignment horizontal="left"/>
    </xf>
    <xf numFmtId="174" fontId="7" fillId="42" borderId="13" xfId="0" applyNumberFormat="1" applyFont="1" applyFill="1" applyBorder="1" applyAlignment="1">
      <alignment horizontal="center" vertical="center"/>
    </xf>
    <xf numFmtId="174" fontId="59" fillId="42" borderId="13" xfId="0" applyNumberFormat="1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 wrapText="1"/>
    </xf>
    <xf numFmtId="0" fontId="8" fillId="39" borderId="14" xfId="0" applyFont="1" applyFill="1" applyBorder="1" applyAlignment="1">
      <alignment horizontal="left" vertical="center" wrapText="1"/>
    </xf>
    <xf numFmtId="0" fontId="8" fillId="39" borderId="15" xfId="0" applyFont="1" applyFill="1" applyBorder="1" applyAlignment="1">
      <alignment horizontal="left" vertical="center" wrapText="1"/>
    </xf>
    <xf numFmtId="0" fontId="8" fillId="39" borderId="21" xfId="0" applyFont="1" applyFill="1" applyBorder="1" applyAlignment="1">
      <alignment horizontal="center" vertical="center" wrapText="1"/>
    </xf>
    <xf numFmtId="0" fontId="8" fillId="39" borderId="17" xfId="0" applyFont="1" applyFill="1" applyBorder="1" applyAlignment="1">
      <alignment horizontal="center" vertical="center" wrapText="1"/>
    </xf>
    <xf numFmtId="0" fontId="8" fillId="39" borderId="20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 wrapText="1"/>
    </xf>
    <xf numFmtId="0" fontId="8" fillId="39" borderId="0" xfId="0" applyFont="1" applyFill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vertical="center" wrapText="1"/>
    </xf>
    <xf numFmtId="0" fontId="7" fillId="39" borderId="0" xfId="0" applyFont="1" applyFill="1" applyAlignment="1">
      <alignment horizontal="left"/>
    </xf>
    <xf numFmtId="0" fontId="7" fillId="39" borderId="0" xfId="0" applyFont="1" applyFill="1" applyAlignment="1">
      <alignment/>
    </xf>
    <xf numFmtId="0" fontId="8" fillId="39" borderId="28" xfId="0" applyFont="1" applyFill="1" applyBorder="1" applyAlignment="1">
      <alignment horizontal="left" vertical="center" wrapText="1"/>
    </xf>
    <xf numFmtId="0" fontId="8" fillId="39" borderId="12" xfId="0" applyFont="1" applyFill="1" applyBorder="1" applyAlignment="1">
      <alignment horizontal="left" vertical="center" wrapText="1"/>
    </xf>
    <xf numFmtId="0" fontId="8" fillId="39" borderId="29" xfId="0" applyFont="1" applyFill="1" applyBorder="1" applyAlignment="1">
      <alignment horizontal="left" vertical="center" wrapText="1"/>
    </xf>
    <xf numFmtId="0" fontId="55" fillId="39" borderId="30" xfId="0" applyNumberFormat="1" applyFont="1" applyFill="1" applyBorder="1" applyAlignment="1" applyProtection="1">
      <alignment horizontal="center" wrapText="1"/>
      <protection/>
    </xf>
    <xf numFmtId="0" fontId="55" fillId="39" borderId="0" xfId="0" applyNumberFormat="1" applyFont="1" applyFill="1" applyBorder="1" applyAlignment="1" applyProtection="1">
      <alignment horizontal="center" wrapText="1"/>
      <protection/>
    </xf>
    <xf numFmtId="0" fontId="7" fillId="39" borderId="0" xfId="0" applyFont="1" applyFill="1" applyAlignment="1">
      <alignment horizontal="center"/>
    </xf>
  </cellXfs>
  <cellStyles count="1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бычный 4" xfId="103"/>
    <cellStyle name="Отдельная ячейка" xfId="104"/>
    <cellStyle name="Отдельная ячейка - константа" xfId="105"/>
    <cellStyle name="Отдельная ячейка - константа [печать]" xfId="106"/>
    <cellStyle name="Отдельная ячейка - константа [печать] 2" xfId="107"/>
    <cellStyle name="Отдельная ячейка - константа [печать] 3" xfId="108"/>
    <cellStyle name="Отдельная ячейка - константа [печать] 4" xfId="109"/>
    <cellStyle name="Отдельная ячейка - константа 2" xfId="110"/>
    <cellStyle name="Отдельная ячейка - константа 3" xfId="111"/>
    <cellStyle name="Отдельная ячейка - константа 4" xfId="112"/>
    <cellStyle name="Отдельная ячейка [печать]" xfId="113"/>
    <cellStyle name="Отдельная ячейка [печать] 2" xfId="114"/>
    <cellStyle name="Отдельная ячейка [печать] 3" xfId="115"/>
    <cellStyle name="Отдельная ячейка [печать] 4" xfId="116"/>
    <cellStyle name="Отдельная ячейка 2" xfId="117"/>
    <cellStyle name="Отдельная ячейка 3" xfId="118"/>
    <cellStyle name="Отдельная ячейка 4" xfId="119"/>
    <cellStyle name="Отдельная ячейка-результат" xfId="120"/>
    <cellStyle name="Отдельная ячейка-результат [печать]" xfId="121"/>
    <cellStyle name="Отдельная ячейка-результат [печать] 2" xfId="122"/>
    <cellStyle name="Отдельная ячейка-результат [печать] 3" xfId="123"/>
    <cellStyle name="Отдельная ячейка-результат [печать] 4" xfId="124"/>
    <cellStyle name="Отдельная ячейка-результат 2" xfId="125"/>
    <cellStyle name="Отдельная ячейка-результат 3" xfId="126"/>
    <cellStyle name="Отдельная ячейка-результат 4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Свойства элементов измерения" xfId="133"/>
    <cellStyle name="Свойства элементов измерения [печать]" xfId="134"/>
    <cellStyle name="Свойства элементов измерения [печать] 2" xfId="135"/>
    <cellStyle name="Свойства элементов измерения [печать] 3" xfId="136"/>
    <cellStyle name="Свойства элементов измерения [печать] 4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  <cellStyle name="Элементы осей" xfId="143"/>
    <cellStyle name="Элементы осей [печать]" xfId="144"/>
    <cellStyle name="Элементы осей [печать] 2" xfId="145"/>
    <cellStyle name="Элементы осей [печать] 3" xfId="146"/>
    <cellStyle name="Элементы осей [печать] 4" xfId="147"/>
    <cellStyle name="Элементы осей 2" xfId="148"/>
    <cellStyle name="Элементы осей 3" xfId="149"/>
    <cellStyle name="Элементы осей 4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71"/>
  <sheetViews>
    <sheetView view="pageBreakPreview" zoomScale="70" zoomScaleNormal="85" zoomScaleSheetLayoutView="70" zoomScalePageLayoutView="0" workbookViewId="0" topLeftCell="A1">
      <selection activeCell="H8" sqref="H8"/>
    </sheetView>
  </sheetViews>
  <sheetFormatPr defaultColWidth="9.00390625" defaultRowHeight="12.75"/>
  <cols>
    <col min="1" max="1" width="87.625" style="7" customWidth="1"/>
    <col min="2" max="2" width="11.25390625" style="1" customWidth="1"/>
    <col min="3" max="3" width="12.75390625" style="1" customWidth="1"/>
    <col min="4" max="4" width="26.00390625" style="1" customWidth="1"/>
    <col min="5" max="5" width="0.12890625" style="1" hidden="1" customWidth="1"/>
    <col min="6" max="6" width="16.125" style="1" hidden="1" customWidth="1"/>
    <col min="7" max="7" width="9.875" style="1" hidden="1" customWidth="1"/>
    <col min="8" max="8" width="30.00390625" style="1" customWidth="1"/>
    <col min="9" max="9" width="13.625" style="1" hidden="1" customWidth="1"/>
    <col min="10" max="10" width="15.125" style="1" hidden="1" customWidth="1"/>
    <col min="11" max="11" width="3.875" style="1" hidden="1" customWidth="1"/>
    <col min="12" max="12" width="27.125" style="1" customWidth="1"/>
    <col min="13" max="13" width="16.00390625" style="1" hidden="1" customWidth="1"/>
    <col min="14" max="14" width="20.25390625" style="1" hidden="1" customWidth="1"/>
    <col min="15" max="15" width="15.00390625" style="1" hidden="1" customWidth="1"/>
    <col min="16" max="16" width="12.375" style="1" customWidth="1"/>
    <col min="17" max="16384" width="9.125" style="1" customWidth="1"/>
  </cols>
  <sheetData>
    <row r="1" ht="20.25">
      <c r="H1" s="98" t="s">
        <v>678</v>
      </c>
    </row>
    <row r="2" ht="20.25">
      <c r="H2" s="98" t="s">
        <v>172</v>
      </c>
    </row>
    <row r="3" ht="20.25">
      <c r="H3" s="98" t="s">
        <v>151</v>
      </c>
    </row>
    <row r="4" ht="20.25">
      <c r="H4" s="98" t="s">
        <v>711</v>
      </c>
    </row>
    <row r="5" spans="1:15" ht="20.25">
      <c r="A5" s="35" t="s">
        <v>168</v>
      </c>
      <c r="B5" s="36"/>
      <c r="C5" s="22"/>
      <c r="D5" s="22"/>
      <c r="E5" s="23"/>
      <c r="F5" s="22"/>
      <c r="G5" s="22"/>
      <c r="H5" s="98" t="s">
        <v>647</v>
      </c>
      <c r="I5" s="22"/>
      <c r="J5" s="22"/>
      <c r="K5" s="22"/>
      <c r="L5" s="22"/>
      <c r="M5" s="22"/>
      <c r="N5" s="22"/>
      <c r="O5" s="22"/>
    </row>
    <row r="6" spans="1:15" ht="20.25">
      <c r="A6" s="35"/>
      <c r="B6" s="36"/>
      <c r="C6" s="22"/>
      <c r="D6" s="22"/>
      <c r="E6" s="23"/>
      <c r="F6" s="22"/>
      <c r="G6" s="22"/>
      <c r="H6" s="98" t="s">
        <v>172</v>
      </c>
      <c r="I6" s="22"/>
      <c r="J6" s="22"/>
      <c r="K6" s="22"/>
      <c r="L6" s="22"/>
      <c r="M6" s="22"/>
      <c r="N6" s="22"/>
      <c r="O6" s="22"/>
    </row>
    <row r="7" spans="1:15" ht="20.25">
      <c r="A7" s="35"/>
      <c r="B7" s="36"/>
      <c r="C7" s="22"/>
      <c r="D7" s="22"/>
      <c r="E7" s="23"/>
      <c r="F7" s="22"/>
      <c r="G7" s="22"/>
      <c r="H7" s="98" t="s">
        <v>151</v>
      </c>
      <c r="I7" s="22"/>
      <c r="J7" s="22"/>
      <c r="K7" s="22"/>
      <c r="L7" s="22"/>
      <c r="M7" s="22"/>
      <c r="N7" s="22"/>
      <c r="O7" s="22"/>
    </row>
    <row r="8" spans="1:15" ht="20.25">
      <c r="A8" s="35"/>
      <c r="B8" s="36"/>
      <c r="C8" s="22"/>
      <c r="D8" s="22"/>
      <c r="E8" s="23"/>
      <c r="F8" s="22"/>
      <c r="G8" s="22"/>
      <c r="H8" s="98" t="s">
        <v>462</v>
      </c>
      <c r="I8" s="22"/>
      <c r="J8" s="22"/>
      <c r="K8" s="22"/>
      <c r="L8" s="22"/>
      <c r="M8" s="22"/>
      <c r="N8" s="22"/>
      <c r="O8" s="22"/>
    </row>
    <row r="9" spans="1:15" ht="20.25">
      <c r="A9" s="35"/>
      <c r="B9" s="36"/>
      <c r="C9" s="22"/>
      <c r="D9" s="22"/>
      <c r="E9" s="23"/>
      <c r="F9" s="22"/>
      <c r="G9" s="22"/>
      <c r="H9" s="98" t="s">
        <v>646</v>
      </c>
      <c r="I9" s="22"/>
      <c r="J9" s="22"/>
      <c r="K9" s="22"/>
      <c r="L9" s="22"/>
      <c r="M9" s="22"/>
      <c r="N9" s="22"/>
      <c r="O9" s="22"/>
    </row>
    <row r="10" spans="1:15" ht="18.75">
      <c r="A10" s="35"/>
      <c r="B10" s="36"/>
      <c r="C10" s="22"/>
      <c r="D10" s="22"/>
      <c r="E10" s="23"/>
      <c r="F10" s="22"/>
      <c r="G10" s="22"/>
      <c r="H10" s="23"/>
      <c r="I10" s="22"/>
      <c r="J10" s="22"/>
      <c r="K10" s="22"/>
      <c r="L10" s="22"/>
      <c r="M10" s="22"/>
      <c r="N10" s="22"/>
      <c r="O10" s="22"/>
    </row>
    <row r="11" spans="1:15" ht="15" customHeight="1">
      <c r="A11" s="35"/>
      <c r="B11" s="36"/>
      <c r="C11" s="36"/>
      <c r="D11" s="35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31.5" customHeight="1">
      <c r="A12" s="151" t="s">
        <v>421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22"/>
      <c r="N12" s="22"/>
      <c r="O12" s="22"/>
    </row>
    <row r="13" spans="1:19" ht="28.5" customHeight="1">
      <c r="A13" s="152" t="s">
        <v>422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22"/>
      <c r="N13" s="22"/>
      <c r="O13" s="22"/>
      <c r="S13" s="1" t="s">
        <v>168</v>
      </c>
    </row>
    <row r="14" spans="1:15" ht="23.25" customHeight="1">
      <c r="A14" s="152" t="s">
        <v>463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22"/>
      <c r="N14" s="22"/>
      <c r="O14" s="22"/>
    </row>
    <row r="15" spans="1:15" ht="19.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22"/>
      <c r="N15" s="22"/>
      <c r="O15" s="22"/>
    </row>
    <row r="16" spans="1:15" ht="19.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22"/>
      <c r="N16" s="22"/>
      <c r="O16" s="22"/>
    </row>
    <row r="17" spans="1:15" ht="16.5" customHeight="1">
      <c r="A17" s="24"/>
      <c r="B17" s="25"/>
      <c r="C17" s="25"/>
      <c r="D17" s="22"/>
      <c r="E17" s="26" t="s">
        <v>305</v>
      </c>
      <c r="F17" s="26"/>
      <c r="G17" s="22"/>
      <c r="H17" s="22"/>
      <c r="I17" s="22"/>
      <c r="J17" s="22"/>
      <c r="K17" s="22"/>
      <c r="L17" s="8" t="s">
        <v>229</v>
      </c>
      <c r="M17" s="22"/>
      <c r="N17" s="22"/>
      <c r="O17" s="22"/>
    </row>
    <row r="18" spans="1:15" ht="48" customHeight="1">
      <c r="A18" s="148" t="s">
        <v>120</v>
      </c>
      <c r="B18" s="148" t="s">
        <v>602</v>
      </c>
      <c r="C18" s="148" t="s">
        <v>603</v>
      </c>
      <c r="D18" s="153" t="s">
        <v>169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 ht="30.75" customHeight="1">
      <c r="A19" s="149"/>
      <c r="B19" s="150"/>
      <c r="C19" s="150"/>
      <c r="D19" s="6" t="s">
        <v>366</v>
      </c>
      <c r="E19" s="6" t="s">
        <v>377</v>
      </c>
      <c r="F19" s="6" t="s">
        <v>375</v>
      </c>
      <c r="G19" s="6" t="s">
        <v>376</v>
      </c>
      <c r="H19" s="82" t="s">
        <v>367</v>
      </c>
      <c r="I19" s="6" t="s">
        <v>377</v>
      </c>
      <c r="J19" s="6" t="s">
        <v>375</v>
      </c>
      <c r="K19" s="6" t="s">
        <v>376</v>
      </c>
      <c r="L19" s="82" t="s">
        <v>464</v>
      </c>
      <c r="M19" s="6" t="s">
        <v>377</v>
      </c>
      <c r="N19" s="6" t="s">
        <v>375</v>
      </c>
      <c r="O19" s="6" t="s">
        <v>376</v>
      </c>
    </row>
    <row r="20" spans="1:15" ht="21.75" customHeight="1">
      <c r="A20" s="82">
        <v>1</v>
      </c>
      <c r="B20" s="79">
        <v>2</v>
      </c>
      <c r="C20" s="79">
        <v>3</v>
      </c>
      <c r="D20" s="50">
        <v>4</v>
      </c>
      <c r="E20" s="6"/>
      <c r="F20" s="6"/>
      <c r="G20" s="6"/>
      <c r="H20" s="82">
        <v>5</v>
      </c>
      <c r="I20" s="6"/>
      <c r="J20" s="6"/>
      <c r="K20" s="6"/>
      <c r="L20" s="82">
        <v>6</v>
      </c>
      <c r="M20" s="6"/>
      <c r="N20" s="6"/>
      <c r="O20" s="6"/>
    </row>
    <row r="21" spans="1:15" ht="18.75">
      <c r="A21" s="85" t="s">
        <v>215</v>
      </c>
      <c r="B21" s="13" t="s">
        <v>121</v>
      </c>
      <c r="C21" s="13" t="s">
        <v>413</v>
      </c>
      <c r="D21" s="14">
        <f>D22+D23+D24+D25+D26+D27+D28</f>
        <v>75552.30000000002</v>
      </c>
      <c r="E21" s="14">
        <f aca="true" t="shared" si="0" ref="E21:O21">E22+E23+E24+E25+E26+E27+E28</f>
        <v>13452</v>
      </c>
      <c r="F21" s="14">
        <f t="shared" si="0"/>
        <v>59119.30000000001</v>
      </c>
      <c r="G21" s="14">
        <f t="shared" si="0"/>
        <v>2981</v>
      </c>
      <c r="H21" s="14">
        <f t="shared" si="0"/>
        <v>41991.7</v>
      </c>
      <c r="I21" s="14">
        <f t="shared" si="0"/>
        <v>6374.9</v>
      </c>
      <c r="J21" s="14">
        <f t="shared" si="0"/>
        <v>32643.6</v>
      </c>
      <c r="K21" s="14">
        <f t="shared" si="0"/>
        <v>2973.2</v>
      </c>
      <c r="L21" s="14">
        <f t="shared" si="0"/>
        <v>56877.700000000004</v>
      </c>
      <c r="M21" s="14">
        <f t="shared" si="0"/>
        <v>6398.6</v>
      </c>
      <c r="N21" s="14">
        <f t="shared" si="0"/>
        <v>47505.90000000001</v>
      </c>
      <c r="O21" s="14">
        <f t="shared" si="0"/>
        <v>2973.2</v>
      </c>
    </row>
    <row r="22" spans="1:15" ht="37.5">
      <c r="A22" s="15" t="s">
        <v>100</v>
      </c>
      <c r="B22" s="16" t="s">
        <v>121</v>
      </c>
      <c r="C22" s="16" t="s">
        <v>125</v>
      </c>
      <c r="D22" s="11">
        <f>'7 целевые'!F21</f>
        <v>1624.5</v>
      </c>
      <c r="E22" s="11">
        <f>'7 целевые'!G21</f>
        <v>0</v>
      </c>
      <c r="F22" s="11">
        <f>'7 целевые'!H21</f>
        <v>1624.5</v>
      </c>
      <c r="G22" s="11">
        <f>'7 целевые'!I21</f>
        <v>0</v>
      </c>
      <c r="H22" s="11">
        <f>'7 целевые'!J21</f>
        <v>1370.1</v>
      </c>
      <c r="I22" s="11">
        <f>'7 целевые'!K21</f>
        <v>0</v>
      </c>
      <c r="J22" s="11">
        <f>'7 целевые'!L21</f>
        <v>1370.1</v>
      </c>
      <c r="K22" s="11">
        <f>'7 целевые'!M21</f>
        <v>0</v>
      </c>
      <c r="L22" s="11">
        <f>'7 целевые'!N21</f>
        <v>1370.1</v>
      </c>
      <c r="M22" s="11">
        <f>'7 целевые'!O21</f>
        <v>0</v>
      </c>
      <c r="N22" s="11">
        <f>'7 целевые'!P21</f>
        <v>1370.1</v>
      </c>
      <c r="O22" s="11">
        <f>'7 целевые'!Q21</f>
        <v>0</v>
      </c>
    </row>
    <row r="23" spans="1:15" ht="56.25">
      <c r="A23" s="84" t="s">
        <v>199</v>
      </c>
      <c r="B23" s="16" t="s">
        <v>121</v>
      </c>
      <c r="C23" s="16" t="s">
        <v>124</v>
      </c>
      <c r="D23" s="11">
        <f>'7 целевые'!F28</f>
        <v>1968.8</v>
      </c>
      <c r="E23" s="11">
        <f>'7 целевые'!G28</f>
        <v>0</v>
      </c>
      <c r="F23" s="11">
        <f>'7 целевые'!H28</f>
        <v>1681.8</v>
      </c>
      <c r="G23" s="11">
        <f>'7 целевые'!I28</f>
        <v>287</v>
      </c>
      <c r="H23" s="11">
        <f>'7 целевые'!J28</f>
        <v>1636.6</v>
      </c>
      <c r="I23" s="11">
        <f>'7 целевые'!K28</f>
        <v>0</v>
      </c>
      <c r="J23" s="11">
        <f>'7 целевые'!L28</f>
        <v>1349.6</v>
      </c>
      <c r="K23" s="11">
        <f>'7 целевые'!M28</f>
        <v>287</v>
      </c>
      <c r="L23" s="11">
        <f>'7 целевые'!N28</f>
        <v>1636.6</v>
      </c>
      <c r="M23" s="11">
        <f>'7 целевые'!O28</f>
        <v>0</v>
      </c>
      <c r="N23" s="11">
        <f>'7 целевые'!P28</f>
        <v>1349.6</v>
      </c>
      <c r="O23" s="11">
        <f>'7 целевые'!Q28</f>
        <v>287</v>
      </c>
    </row>
    <row r="24" spans="1:15" ht="56.25">
      <c r="A24" s="84" t="s">
        <v>96</v>
      </c>
      <c r="B24" s="16" t="s">
        <v>121</v>
      </c>
      <c r="C24" s="16" t="s">
        <v>122</v>
      </c>
      <c r="D24" s="11">
        <f>'7 целевые'!F41</f>
        <v>32514.700000000004</v>
      </c>
      <c r="E24" s="11">
        <f>'7 целевые'!G41</f>
        <v>3100.2</v>
      </c>
      <c r="F24" s="11">
        <f>'7 целевые'!H41</f>
        <v>28994.000000000004</v>
      </c>
      <c r="G24" s="11">
        <f>'7 целевые'!I41</f>
        <v>420.5</v>
      </c>
      <c r="H24" s="11">
        <f>'7 целевые'!J41</f>
        <v>20738.999999999996</v>
      </c>
      <c r="I24" s="11">
        <f>'7 целевые'!K41</f>
        <v>2745.8</v>
      </c>
      <c r="J24" s="11">
        <f>'7 целевые'!L41</f>
        <v>17580.5</v>
      </c>
      <c r="K24" s="11">
        <f>'7 целевые'!M41</f>
        <v>412.70000000000005</v>
      </c>
      <c r="L24" s="11">
        <f>'7 целевые'!N41</f>
        <v>27934.199999999997</v>
      </c>
      <c r="M24" s="11">
        <f>'7 целевые'!O41</f>
        <v>2749.8</v>
      </c>
      <c r="N24" s="11">
        <f>'7 целевые'!P41</f>
        <v>24771.7</v>
      </c>
      <c r="O24" s="11">
        <f>'7 целевые'!Q41</f>
        <v>412.70000000000005</v>
      </c>
    </row>
    <row r="25" spans="1:15" ht="18.75">
      <c r="A25" s="84" t="s">
        <v>167</v>
      </c>
      <c r="B25" s="16" t="s">
        <v>121</v>
      </c>
      <c r="C25" s="16" t="s">
        <v>129</v>
      </c>
      <c r="D25" s="11">
        <f>'7 целевые'!F96</f>
        <v>10</v>
      </c>
      <c r="E25" s="11">
        <f>'7 целевые'!G96</f>
        <v>10</v>
      </c>
      <c r="F25" s="11">
        <f>'7 целевые'!H96</f>
        <v>0</v>
      </c>
      <c r="G25" s="11">
        <f>'7 целевые'!I96</f>
        <v>0</v>
      </c>
      <c r="H25" s="11">
        <f>'7 целевые'!J96</f>
        <v>10.7</v>
      </c>
      <c r="I25" s="11">
        <f>'7 целевые'!K96</f>
        <v>10.7</v>
      </c>
      <c r="J25" s="11">
        <f>'7 целевые'!L96</f>
        <v>0</v>
      </c>
      <c r="K25" s="11">
        <f>'7 целевые'!M96</f>
        <v>0</v>
      </c>
      <c r="L25" s="11">
        <f>'7 целевые'!N96</f>
        <v>30.4</v>
      </c>
      <c r="M25" s="11">
        <f>'7 целевые'!O96</f>
        <v>30.4</v>
      </c>
      <c r="N25" s="11">
        <f>'7 целевые'!P96</f>
        <v>0</v>
      </c>
      <c r="O25" s="11">
        <f>'7 целевые'!Q96</f>
        <v>0</v>
      </c>
    </row>
    <row r="26" spans="1:15" ht="37.5">
      <c r="A26" s="124" t="s">
        <v>201</v>
      </c>
      <c r="B26" s="16" t="s">
        <v>121</v>
      </c>
      <c r="C26" s="16" t="s">
        <v>137</v>
      </c>
      <c r="D26" s="11">
        <f>'7 целевые'!F100</f>
        <v>8126.1</v>
      </c>
      <c r="E26" s="11">
        <f>'7 целевые'!G100</f>
        <v>0</v>
      </c>
      <c r="F26" s="11">
        <f>'7 целевые'!H100</f>
        <v>7926.3</v>
      </c>
      <c r="G26" s="11">
        <f>'7 целевые'!I100</f>
        <v>199.8</v>
      </c>
      <c r="H26" s="11">
        <f>'7 целевые'!J100</f>
        <v>4924.6</v>
      </c>
      <c r="I26" s="11">
        <f>'7 целевые'!K100</f>
        <v>0</v>
      </c>
      <c r="J26" s="11">
        <f>'7 целевые'!L100</f>
        <v>4724.8</v>
      </c>
      <c r="K26" s="11">
        <f>'7 целевые'!M100</f>
        <v>199.8</v>
      </c>
      <c r="L26" s="11">
        <f>'7 целевые'!N100</f>
        <v>6924.6</v>
      </c>
      <c r="M26" s="11">
        <f>'7 целевые'!O100</f>
        <v>0</v>
      </c>
      <c r="N26" s="11">
        <f>'7 целевые'!P100</f>
        <v>6724.8</v>
      </c>
      <c r="O26" s="11">
        <f>'7 целевые'!Q100</f>
        <v>199.8</v>
      </c>
    </row>
    <row r="27" spans="1:15" ht="18.75">
      <c r="A27" s="84" t="s">
        <v>123</v>
      </c>
      <c r="B27" s="16" t="s">
        <v>121</v>
      </c>
      <c r="C27" s="16" t="s">
        <v>143</v>
      </c>
      <c r="D27" s="11">
        <f>'7 целевые'!F112</f>
        <v>4164.3</v>
      </c>
      <c r="E27" s="11">
        <f>'7 целевые'!G112</f>
        <v>0</v>
      </c>
      <c r="F27" s="11">
        <f>'7 целевые'!H112</f>
        <v>4164.3</v>
      </c>
      <c r="G27" s="11">
        <f>'7 целевые'!I112</f>
        <v>0</v>
      </c>
      <c r="H27" s="11">
        <f>'7 целевые'!J112</f>
        <v>22.7</v>
      </c>
      <c r="I27" s="11">
        <f>'7 целевые'!K112</f>
        <v>0</v>
      </c>
      <c r="J27" s="11">
        <f>'7 целевые'!L112</f>
        <v>22.7</v>
      </c>
      <c r="K27" s="11">
        <f>'7 целевые'!M112</f>
        <v>0</v>
      </c>
      <c r="L27" s="11">
        <f>'7 целевые'!N112</f>
        <v>1493.8</v>
      </c>
      <c r="M27" s="11">
        <f>'7 целевые'!O112</f>
        <v>0</v>
      </c>
      <c r="N27" s="11">
        <f>'7 целевые'!P112</f>
        <v>1493.8</v>
      </c>
      <c r="O27" s="11">
        <f>'7 целевые'!Q112</f>
        <v>0</v>
      </c>
    </row>
    <row r="28" spans="1:15" ht="24.75" customHeight="1">
      <c r="A28" s="84" t="s">
        <v>144</v>
      </c>
      <c r="B28" s="16" t="s">
        <v>121</v>
      </c>
      <c r="C28" s="16" t="s">
        <v>158</v>
      </c>
      <c r="D28" s="11">
        <f>'7 целевые'!F116</f>
        <v>27143.9</v>
      </c>
      <c r="E28" s="11">
        <f>'7 целевые'!G116</f>
        <v>10341.8</v>
      </c>
      <c r="F28" s="11">
        <f>'7 целевые'!H116</f>
        <v>14728.4</v>
      </c>
      <c r="G28" s="11">
        <f>'7 целевые'!I116</f>
        <v>2073.7</v>
      </c>
      <c r="H28" s="11">
        <f>'7 целевые'!J116</f>
        <v>13288</v>
      </c>
      <c r="I28" s="11">
        <f>'7 целевые'!K116</f>
        <v>3618.4</v>
      </c>
      <c r="J28" s="11">
        <f>'7 целевые'!L116</f>
        <v>7595.9</v>
      </c>
      <c r="K28" s="11">
        <f>'7 целевые'!M116</f>
        <v>2073.7</v>
      </c>
      <c r="L28" s="11">
        <f>'7 целевые'!N116</f>
        <v>17488</v>
      </c>
      <c r="M28" s="11">
        <f>'7 целевые'!O116</f>
        <v>3618.4</v>
      </c>
      <c r="N28" s="11">
        <f>'7 целевые'!P116</f>
        <v>11795.9</v>
      </c>
      <c r="O28" s="11">
        <f>'7 целевые'!Q116</f>
        <v>2073.7</v>
      </c>
    </row>
    <row r="29" spans="1:15" ht="37.5">
      <c r="A29" s="85" t="s">
        <v>207</v>
      </c>
      <c r="B29" s="13" t="s">
        <v>124</v>
      </c>
      <c r="C29" s="13" t="s">
        <v>413</v>
      </c>
      <c r="D29" s="14">
        <f>D30+D31</f>
        <v>1252.2</v>
      </c>
      <c r="E29" s="14">
        <f aca="true" t="shared" si="1" ref="E29:O29">E30+E31</f>
        <v>771</v>
      </c>
      <c r="F29" s="14">
        <f t="shared" si="1"/>
        <v>426.5</v>
      </c>
      <c r="G29" s="14">
        <f t="shared" si="1"/>
        <v>54.699999999999996</v>
      </c>
      <c r="H29" s="14">
        <f t="shared" si="1"/>
        <v>505.1</v>
      </c>
      <c r="I29" s="14">
        <f t="shared" si="1"/>
        <v>276.6</v>
      </c>
      <c r="J29" s="14">
        <f t="shared" si="1"/>
        <v>173.8</v>
      </c>
      <c r="K29" s="14">
        <f t="shared" si="1"/>
        <v>54.699999999999996</v>
      </c>
      <c r="L29" s="14">
        <f t="shared" si="1"/>
        <v>505.1</v>
      </c>
      <c r="M29" s="14">
        <f t="shared" si="1"/>
        <v>276.6</v>
      </c>
      <c r="N29" s="14">
        <f t="shared" si="1"/>
        <v>173.8</v>
      </c>
      <c r="O29" s="14">
        <f t="shared" si="1"/>
        <v>54.699999999999996</v>
      </c>
    </row>
    <row r="30" spans="1:15" ht="37.5">
      <c r="A30" s="84" t="s">
        <v>304</v>
      </c>
      <c r="B30" s="16" t="s">
        <v>124</v>
      </c>
      <c r="C30" s="16" t="s">
        <v>126</v>
      </c>
      <c r="D30" s="11">
        <f>'7 целевые'!F155</f>
        <v>314.7</v>
      </c>
      <c r="E30" s="11">
        <f>'7 целевые'!G155</f>
        <v>0</v>
      </c>
      <c r="F30" s="11">
        <f>'7 целевые'!H155</f>
        <v>260</v>
      </c>
      <c r="G30" s="11">
        <f>'7 целевые'!I155</f>
        <v>54.699999999999996</v>
      </c>
      <c r="H30" s="11">
        <f>'7 целевые'!J155</f>
        <v>164.7</v>
      </c>
      <c r="I30" s="11">
        <f>'7 целевые'!K155</f>
        <v>0</v>
      </c>
      <c r="J30" s="11">
        <f>'7 целевые'!L155</f>
        <v>110</v>
      </c>
      <c r="K30" s="11">
        <f>'7 целевые'!M155</f>
        <v>54.699999999999996</v>
      </c>
      <c r="L30" s="11">
        <f>'7 целевые'!N155</f>
        <v>164.7</v>
      </c>
      <c r="M30" s="11">
        <f>'7 целевые'!O155</f>
        <v>0</v>
      </c>
      <c r="N30" s="11">
        <f>'7 целевые'!P155</f>
        <v>110</v>
      </c>
      <c r="O30" s="11">
        <f>'7 целевые'!Q155</f>
        <v>54.699999999999996</v>
      </c>
    </row>
    <row r="31" spans="1:15" ht="37.5">
      <c r="A31" s="15" t="s">
        <v>208</v>
      </c>
      <c r="B31" s="16" t="s">
        <v>124</v>
      </c>
      <c r="C31" s="16" t="s">
        <v>146</v>
      </c>
      <c r="D31" s="11">
        <f>'7 целевые'!F164</f>
        <v>937.5</v>
      </c>
      <c r="E31" s="11">
        <f>'7 целевые'!G164</f>
        <v>771</v>
      </c>
      <c r="F31" s="11">
        <f>'7 целевые'!H164</f>
        <v>166.5</v>
      </c>
      <c r="G31" s="11">
        <f>'7 целевые'!I164</f>
        <v>0</v>
      </c>
      <c r="H31" s="11">
        <f>'7 целевые'!J164</f>
        <v>340.40000000000003</v>
      </c>
      <c r="I31" s="11">
        <f>'7 целевые'!K164</f>
        <v>276.6</v>
      </c>
      <c r="J31" s="11">
        <f>'7 целевые'!L164</f>
        <v>63.800000000000004</v>
      </c>
      <c r="K31" s="11">
        <f>'7 целевые'!M164</f>
        <v>0</v>
      </c>
      <c r="L31" s="11">
        <f>'7 целевые'!N164</f>
        <v>340.40000000000003</v>
      </c>
      <c r="M31" s="11">
        <f>'7 целевые'!O164</f>
        <v>276.6</v>
      </c>
      <c r="N31" s="11">
        <f>'7 целевые'!P164</f>
        <v>63.800000000000004</v>
      </c>
      <c r="O31" s="11">
        <f>'7 целевые'!Q164</f>
        <v>0</v>
      </c>
    </row>
    <row r="32" spans="1:15" ht="18.75">
      <c r="A32" s="85" t="s">
        <v>128</v>
      </c>
      <c r="B32" s="13" t="s">
        <v>122</v>
      </c>
      <c r="C32" s="13" t="s">
        <v>413</v>
      </c>
      <c r="D32" s="14">
        <f>D34+D35+D33</f>
        <v>41560.6</v>
      </c>
      <c r="E32" s="14">
        <f aca="true" t="shared" si="2" ref="E32:O32">E34+E35</f>
        <v>25651.3</v>
      </c>
      <c r="F32" s="14">
        <f t="shared" si="2"/>
        <v>14795.8</v>
      </c>
      <c r="G32" s="14">
        <f t="shared" si="2"/>
        <v>0</v>
      </c>
      <c r="H32" s="14">
        <f>H34+H35+H33</f>
        <v>23541</v>
      </c>
      <c r="I32" s="14">
        <f>I34+I35+I33</f>
        <v>9761.7</v>
      </c>
      <c r="J32" s="14">
        <f>J34+J35+J33</f>
        <v>13779.3</v>
      </c>
      <c r="K32" s="14">
        <f>K34+K35+K33</f>
        <v>0</v>
      </c>
      <c r="L32" s="14">
        <f>L34+L35+L33</f>
        <v>24255.2</v>
      </c>
      <c r="M32" s="14">
        <f t="shared" si="2"/>
        <v>9876.900000000001</v>
      </c>
      <c r="N32" s="14">
        <f t="shared" si="2"/>
        <v>14378.3</v>
      </c>
      <c r="O32" s="14">
        <f t="shared" si="2"/>
        <v>0</v>
      </c>
    </row>
    <row r="33" spans="1:15" ht="18.75">
      <c r="A33" s="100" t="s">
        <v>654</v>
      </c>
      <c r="B33" s="16" t="s">
        <v>122</v>
      </c>
      <c r="C33" s="16" t="s">
        <v>134</v>
      </c>
      <c r="D33" s="11">
        <f>'7 целевые'!F194</f>
        <v>1113.5</v>
      </c>
      <c r="E33" s="11"/>
      <c r="F33" s="11"/>
      <c r="G33" s="11"/>
      <c r="H33" s="11">
        <f>'7 целевые'!J194</f>
        <v>0</v>
      </c>
      <c r="I33" s="11"/>
      <c r="J33" s="11"/>
      <c r="K33" s="11"/>
      <c r="L33" s="11">
        <f>'7 целевые'!N194</f>
        <v>0</v>
      </c>
      <c r="M33" s="14"/>
      <c r="N33" s="14"/>
      <c r="O33" s="14"/>
    </row>
    <row r="34" spans="1:15" ht="22.5" customHeight="1">
      <c r="A34" s="84" t="s">
        <v>159</v>
      </c>
      <c r="B34" s="16" t="s">
        <v>122</v>
      </c>
      <c r="C34" s="16" t="s">
        <v>126</v>
      </c>
      <c r="D34" s="11">
        <f>'7 целевые'!F200</f>
        <v>39023.5</v>
      </c>
      <c r="E34" s="11">
        <f>'7 целевые'!G200</f>
        <v>24494</v>
      </c>
      <c r="F34" s="11">
        <f>'7 целевые'!H200</f>
        <v>14529.5</v>
      </c>
      <c r="G34" s="11">
        <f>'7 целевые'!I200</f>
        <v>0</v>
      </c>
      <c r="H34" s="11">
        <f>'7 целевые'!J200</f>
        <v>22919.7</v>
      </c>
      <c r="I34" s="11">
        <f>'7 целевые'!K200</f>
        <v>9224.7</v>
      </c>
      <c r="J34" s="11">
        <f>'7 целевые'!L200</f>
        <v>13695</v>
      </c>
      <c r="K34" s="11">
        <f>'7 целевые'!M200</f>
        <v>0</v>
      </c>
      <c r="L34" s="11">
        <f>'7 целевые'!N200</f>
        <v>23463.7</v>
      </c>
      <c r="M34" s="11">
        <f>'7 целевые'!O200</f>
        <v>9224.7</v>
      </c>
      <c r="N34" s="11">
        <f>'7 целевые'!P200</f>
        <v>14239</v>
      </c>
      <c r="O34" s="11">
        <f>'7 целевые'!Q200</f>
        <v>0</v>
      </c>
    </row>
    <row r="35" spans="1:15" ht="21.75" customHeight="1">
      <c r="A35" s="15" t="s">
        <v>170</v>
      </c>
      <c r="B35" s="16" t="s">
        <v>122</v>
      </c>
      <c r="C35" s="16" t="s">
        <v>171</v>
      </c>
      <c r="D35" s="11">
        <f>'7 целевые'!F214</f>
        <v>1423.6</v>
      </c>
      <c r="E35" s="11">
        <f>'7 целевые'!G214</f>
        <v>1157.3</v>
      </c>
      <c r="F35" s="11">
        <f>'7 целевые'!H214</f>
        <v>266.3</v>
      </c>
      <c r="G35" s="11">
        <f>'7 целевые'!I214</f>
        <v>0</v>
      </c>
      <c r="H35" s="11">
        <f>'7 целевые'!J214</f>
        <v>621.3</v>
      </c>
      <c r="I35" s="11">
        <f>'7 целевые'!K214</f>
        <v>537</v>
      </c>
      <c r="J35" s="11">
        <f>'7 целевые'!L214</f>
        <v>84.3</v>
      </c>
      <c r="K35" s="11">
        <f>'7 целевые'!M214</f>
        <v>0</v>
      </c>
      <c r="L35" s="11">
        <f>'7 целевые'!N214</f>
        <v>791.5</v>
      </c>
      <c r="M35" s="11">
        <f>'7 целевые'!O214</f>
        <v>652.2</v>
      </c>
      <c r="N35" s="11">
        <f>'7 целевые'!P214</f>
        <v>139.3</v>
      </c>
      <c r="O35" s="11">
        <f>'7 целевые'!Q214</f>
        <v>0</v>
      </c>
    </row>
    <row r="36" spans="1:15" ht="26.25" customHeight="1">
      <c r="A36" s="85" t="s">
        <v>165</v>
      </c>
      <c r="B36" s="13" t="s">
        <v>129</v>
      </c>
      <c r="C36" s="13" t="s">
        <v>413</v>
      </c>
      <c r="D36" s="14">
        <f>D37+D38+D39</f>
        <v>5498</v>
      </c>
      <c r="E36" s="14">
        <f aca="true" t="shared" si="3" ref="E36:O36">E37+E38+E39</f>
        <v>1776.7</v>
      </c>
      <c r="F36" s="14">
        <f t="shared" si="3"/>
        <v>3570.8999999999996</v>
      </c>
      <c r="G36" s="14">
        <f t="shared" si="3"/>
        <v>150.4</v>
      </c>
      <c r="H36" s="14">
        <f t="shared" si="3"/>
        <v>2535.2</v>
      </c>
      <c r="I36" s="14">
        <f t="shared" si="3"/>
        <v>1600.6</v>
      </c>
      <c r="J36" s="14">
        <f t="shared" si="3"/>
        <v>774.5</v>
      </c>
      <c r="K36" s="14">
        <f t="shared" si="3"/>
        <v>160.1</v>
      </c>
      <c r="L36" s="14">
        <f t="shared" si="3"/>
        <v>2105</v>
      </c>
      <c r="M36" s="14">
        <f t="shared" si="3"/>
        <v>1271.4</v>
      </c>
      <c r="N36" s="14">
        <f t="shared" si="3"/>
        <v>706.5</v>
      </c>
      <c r="O36" s="14">
        <f t="shared" si="3"/>
        <v>127.1</v>
      </c>
    </row>
    <row r="37" spans="1:15" ht="22.5" customHeight="1">
      <c r="A37" s="84" t="s">
        <v>166</v>
      </c>
      <c r="B37" s="16" t="s">
        <v>129</v>
      </c>
      <c r="C37" s="16" t="s">
        <v>121</v>
      </c>
      <c r="D37" s="11">
        <f>'7 целевые'!F233</f>
        <v>210.2</v>
      </c>
      <c r="E37" s="11">
        <f>'7 целевые'!G233</f>
        <v>0</v>
      </c>
      <c r="F37" s="11">
        <f>'7 целевые'!H233</f>
        <v>210.2</v>
      </c>
      <c r="G37" s="11">
        <f>'7 целевые'!I233</f>
        <v>0</v>
      </c>
      <c r="H37" s="11">
        <f>'7 целевые'!J233</f>
        <v>566.5</v>
      </c>
      <c r="I37" s="11">
        <f>'7 целевые'!K233</f>
        <v>0</v>
      </c>
      <c r="J37" s="11">
        <f>'7 целевые'!L233</f>
        <v>566.5</v>
      </c>
      <c r="K37" s="11">
        <f>'7 целевые'!M233</f>
        <v>0</v>
      </c>
      <c r="L37" s="11">
        <f>'7 целевые'!N233</f>
        <v>566.5</v>
      </c>
      <c r="M37" s="11">
        <f>'7 целевые'!O233</f>
        <v>0</v>
      </c>
      <c r="N37" s="11">
        <f>'7 целевые'!P233</f>
        <v>566.5</v>
      </c>
      <c r="O37" s="11">
        <f>'7 целевые'!Q233</f>
        <v>0</v>
      </c>
    </row>
    <row r="38" spans="1:15" ht="21" customHeight="1">
      <c r="A38" s="15" t="s">
        <v>157</v>
      </c>
      <c r="B38" s="16" t="s">
        <v>129</v>
      </c>
      <c r="C38" s="16" t="s">
        <v>125</v>
      </c>
      <c r="D38" s="11">
        <f>'7 целевые'!F241</f>
        <v>3512.5</v>
      </c>
      <c r="E38" s="11">
        <f>'7 целевые'!G241</f>
        <v>140</v>
      </c>
      <c r="F38" s="11">
        <f>'7 целевые'!H241</f>
        <v>3360.7</v>
      </c>
      <c r="G38" s="11">
        <f>'7 целевые'!I241</f>
        <v>11.8</v>
      </c>
      <c r="H38" s="11">
        <f>'7 целевые'!J241</f>
        <v>208</v>
      </c>
      <c r="I38" s="11">
        <f>'7 целевые'!K241</f>
        <v>0</v>
      </c>
      <c r="J38" s="11">
        <f>'7 целевые'!L241</f>
        <v>208</v>
      </c>
      <c r="K38" s="11">
        <f>'7 целевые'!M241</f>
        <v>0</v>
      </c>
      <c r="L38" s="11">
        <f>'7 целевые'!N241</f>
        <v>140</v>
      </c>
      <c r="M38" s="11">
        <f>'7 целевые'!O241</f>
        <v>0</v>
      </c>
      <c r="N38" s="11">
        <f>'7 целевые'!P241</f>
        <v>140</v>
      </c>
      <c r="O38" s="11">
        <f>'7 целевые'!Q241</f>
        <v>0</v>
      </c>
    </row>
    <row r="39" spans="1:15" ht="18" customHeight="1">
      <c r="A39" s="84" t="s">
        <v>429</v>
      </c>
      <c r="B39" s="16" t="s">
        <v>129</v>
      </c>
      <c r="C39" s="16" t="s">
        <v>124</v>
      </c>
      <c r="D39" s="11">
        <f>'7 целевые'!F257</f>
        <v>1775.3</v>
      </c>
      <c r="E39" s="11">
        <f>'7 целевые'!G257</f>
        <v>1636.7</v>
      </c>
      <c r="F39" s="11">
        <f>'7 целевые'!H257</f>
        <v>0</v>
      </c>
      <c r="G39" s="11">
        <f>'7 целевые'!I257</f>
        <v>138.6</v>
      </c>
      <c r="H39" s="11">
        <f>'7 целевые'!J257</f>
        <v>1760.6999999999998</v>
      </c>
      <c r="I39" s="11">
        <f>'7 целевые'!K257</f>
        <v>1600.6</v>
      </c>
      <c r="J39" s="11">
        <f>'7 целевые'!L257</f>
        <v>0</v>
      </c>
      <c r="K39" s="11">
        <f>'7 целевые'!M257</f>
        <v>160.1</v>
      </c>
      <c r="L39" s="11">
        <f>'7 целевые'!N257</f>
        <v>1398.5</v>
      </c>
      <c r="M39" s="11">
        <f>'7 целевые'!O257</f>
        <v>1271.4</v>
      </c>
      <c r="N39" s="11">
        <f>'7 целевые'!P257</f>
        <v>0</v>
      </c>
      <c r="O39" s="11">
        <f>'7 целевые'!Q257</f>
        <v>127.1</v>
      </c>
    </row>
    <row r="40" spans="1:15" ht="18.75">
      <c r="A40" s="85" t="s">
        <v>141</v>
      </c>
      <c r="B40" s="13" t="s">
        <v>137</v>
      </c>
      <c r="C40" s="13" t="s">
        <v>413</v>
      </c>
      <c r="D40" s="14">
        <f>D41</f>
        <v>575.8</v>
      </c>
      <c r="E40" s="14">
        <f aca="true" t="shared" si="4" ref="E40:O40">E41</f>
        <v>238.29999999999998</v>
      </c>
      <c r="F40" s="14">
        <f t="shared" si="4"/>
        <v>337.5</v>
      </c>
      <c r="G40" s="14">
        <f t="shared" si="4"/>
        <v>0</v>
      </c>
      <c r="H40" s="14">
        <f t="shared" si="4"/>
        <v>457.8</v>
      </c>
      <c r="I40" s="14">
        <f t="shared" si="4"/>
        <v>197.8</v>
      </c>
      <c r="J40" s="14">
        <f t="shared" si="4"/>
        <v>260</v>
      </c>
      <c r="K40" s="14">
        <f t="shared" si="4"/>
        <v>0</v>
      </c>
      <c r="L40" s="14">
        <f t="shared" si="4"/>
        <v>747.6</v>
      </c>
      <c r="M40" s="14">
        <f t="shared" si="4"/>
        <v>197.60000000000002</v>
      </c>
      <c r="N40" s="14">
        <f t="shared" si="4"/>
        <v>550</v>
      </c>
      <c r="O40" s="14">
        <f t="shared" si="4"/>
        <v>0</v>
      </c>
    </row>
    <row r="41" spans="1:15" ht="18.75">
      <c r="A41" s="84" t="s">
        <v>164</v>
      </c>
      <c r="B41" s="16" t="s">
        <v>137</v>
      </c>
      <c r="C41" s="16" t="s">
        <v>129</v>
      </c>
      <c r="D41" s="11">
        <f>'7 целевые'!F265</f>
        <v>575.8</v>
      </c>
      <c r="E41" s="11">
        <f>'7 целевые'!G265</f>
        <v>238.29999999999998</v>
      </c>
      <c r="F41" s="11">
        <f>'7 целевые'!H265</f>
        <v>337.5</v>
      </c>
      <c r="G41" s="11">
        <f>'7 целевые'!I265</f>
        <v>0</v>
      </c>
      <c r="H41" s="11">
        <f>'7 целевые'!J265</f>
        <v>457.8</v>
      </c>
      <c r="I41" s="11">
        <f>'7 целевые'!K265</f>
        <v>197.8</v>
      </c>
      <c r="J41" s="11">
        <f>'7 целевые'!L265</f>
        <v>260</v>
      </c>
      <c r="K41" s="11">
        <f>'7 целевые'!M265</f>
        <v>0</v>
      </c>
      <c r="L41" s="11">
        <f>'7 целевые'!N265</f>
        <v>747.6</v>
      </c>
      <c r="M41" s="11">
        <f>'7 целевые'!O265</f>
        <v>197.60000000000002</v>
      </c>
      <c r="N41" s="11">
        <f>'7 целевые'!P265</f>
        <v>550</v>
      </c>
      <c r="O41" s="11">
        <f>'7 целевые'!Q265</f>
        <v>0</v>
      </c>
    </row>
    <row r="42" spans="1:15" ht="18.75">
      <c r="A42" s="85" t="s">
        <v>131</v>
      </c>
      <c r="B42" s="13" t="s">
        <v>130</v>
      </c>
      <c r="C42" s="13" t="s">
        <v>413</v>
      </c>
      <c r="D42" s="14">
        <f aca="true" t="shared" si="5" ref="D42:O42">D43+D44+D45+D46+D47</f>
        <v>614668.2000000002</v>
      </c>
      <c r="E42" s="14">
        <f t="shared" si="5"/>
        <v>415940.30000000005</v>
      </c>
      <c r="F42" s="14">
        <f t="shared" si="5"/>
        <v>198727.9</v>
      </c>
      <c r="G42" s="14">
        <f t="shared" si="5"/>
        <v>0</v>
      </c>
      <c r="H42" s="14">
        <f t="shared" si="5"/>
        <v>577534.2</v>
      </c>
      <c r="I42" s="14">
        <f t="shared" si="5"/>
        <v>377794.8</v>
      </c>
      <c r="J42" s="14">
        <f t="shared" si="5"/>
        <v>199739.4</v>
      </c>
      <c r="K42" s="14">
        <f t="shared" si="5"/>
        <v>0</v>
      </c>
      <c r="L42" s="14">
        <f t="shared" si="5"/>
        <v>556388.4</v>
      </c>
      <c r="M42" s="14">
        <f t="shared" si="5"/>
        <v>376228.00000000006</v>
      </c>
      <c r="N42" s="14">
        <f t="shared" si="5"/>
        <v>180160.40000000002</v>
      </c>
      <c r="O42" s="14">
        <f t="shared" si="5"/>
        <v>0</v>
      </c>
    </row>
    <row r="43" spans="1:15" ht="18.75">
      <c r="A43" s="84" t="s">
        <v>132</v>
      </c>
      <c r="B43" s="16" t="s">
        <v>130</v>
      </c>
      <c r="C43" s="16" t="s">
        <v>121</v>
      </c>
      <c r="D43" s="11">
        <f>'7 целевые'!F279</f>
        <v>143278.1</v>
      </c>
      <c r="E43" s="11">
        <f>'7 целевые'!G279</f>
        <v>109507.6</v>
      </c>
      <c r="F43" s="11">
        <f>'7 целевые'!H279</f>
        <v>33770.5</v>
      </c>
      <c r="G43" s="11">
        <f>'7 целевые'!I279</f>
        <v>0</v>
      </c>
      <c r="H43" s="11">
        <f>'7 целевые'!J279</f>
        <v>134026.1</v>
      </c>
      <c r="I43" s="11">
        <f>'7 целевые'!K279</f>
        <v>101551</v>
      </c>
      <c r="J43" s="11">
        <f>'7 целевые'!L279</f>
        <v>32475.1</v>
      </c>
      <c r="K43" s="11">
        <f>'7 целевые'!M279</f>
        <v>0</v>
      </c>
      <c r="L43" s="11">
        <f>'7 целевые'!N279</f>
        <v>138481.80000000002</v>
      </c>
      <c r="M43" s="11">
        <f>'7 целевые'!O279</f>
        <v>106006.70000000001</v>
      </c>
      <c r="N43" s="11">
        <f>'7 целевые'!P279</f>
        <v>32475.1</v>
      </c>
      <c r="O43" s="11">
        <f>'7 целевые'!Q279</f>
        <v>0</v>
      </c>
    </row>
    <row r="44" spans="1:15" ht="18.75">
      <c r="A44" s="9" t="s">
        <v>110</v>
      </c>
      <c r="B44" s="16" t="s">
        <v>130</v>
      </c>
      <c r="C44" s="16" t="s">
        <v>125</v>
      </c>
      <c r="D44" s="11">
        <f>'7 целевые'!F304</f>
        <v>319469.3000000001</v>
      </c>
      <c r="E44" s="11">
        <f>'7 целевые'!G304</f>
        <v>240502.80000000002</v>
      </c>
      <c r="F44" s="11">
        <f>'7 целевые'!H304</f>
        <v>78966.49999999999</v>
      </c>
      <c r="G44" s="11">
        <f>'7 целевые'!I304</f>
        <v>0</v>
      </c>
      <c r="H44" s="11">
        <f>'7 целевые'!J304</f>
        <v>297769.5</v>
      </c>
      <c r="I44" s="11">
        <f>'7 целевые'!K304</f>
        <v>225632.6</v>
      </c>
      <c r="J44" s="11">
        <f>'7 целевые'!L304</f>
        <v>72136.90000000001</v>
      </c>
      <c r="K44" s="11">
        <f>'7 целевые'!M304</f>
        <v>0</v>
      </c>
      <c r="L44" s="11">
        <f>'7 целевые'!N304</f>
        <v>340610.2</v>
      </c>
      <c r="M44" s="11">
        <f>'7 целевые'!O304</f>
        <v>268110.10000000003</v>
      </c>
      <c r="N44" s="11">
        <f>'7 целевые'!P304</f>
        <v>72500.1</v>
      </c>
      <c r="O44" s="11">
        <f>'7 целевые'!Q304</f>
        <v>0</v>
      </c>
    </row>
    <row r="45" spans="1:15" ht="18.75">
      <c r="A45" s="84" t="s">
        <v>107</v>
      </c>
      <c r="B45" s="16" t="s">
        <v>130</v>
      </c>
      <c r="C45" s="16" t="s">
        <v>124</v>
      </c>
      <c r="D45" s="11">
        <f>'7 целевые'!F360</f>
        <v>25942.8</v>
      </c>
      <c r="E45" s="11">
        <f>'7 целевые'!G360</f>
        <v>798.7</v>
      </c>
      <c r="F45" s="11">
        <f>'7 целевые'!H360</f>
        <v>25144.1</v>
      </c>
      <c r="G45" s="11">
        <f>'7 целевые'!I360</f>
        <v>0</v>
      </c>
      <c r="H45" s="11">
        <f>'7 целевые'!J360</f>
        <v>25378.4</v>
      </c>
      <c r="I45" s="11">
        <f>'7 целевые'!K360</f>
        <v>0</v>
      </c>
      <c r="J45" s="11">
        <f>'7 целевые'!L360</f>
        <v>25378.4</v>
      </c>
      <c r="K45" s="11">
        <f>'7 целевые'!M360</f>
        <v>0</v>
      </c>
      <c r="L45" s="11">
        <f>'7 целевые'!N360</f>
        <v>25982.9</v>
      </c>
      <c r="M45" s="11">
        <f>'7 целевые'!O360</f>
        <v>0</v>
      </c>
      <c r="N45" s="11">
        <f>'7 целевые'!P360</f>
        <v>25982.9</v>
      </c>
      <c r="O45" s="11">
        <f>'7 целевые'!Q360</f>
        <v>0</v>
      </c>
    </row>
    <row r="46" spans="1:15" ht="18.75">
      <c r="A46" s="84" t="s">
        <v>109</v>
      </c>
      <c r="B46" s="16" t="s">
        <v>130</v>
      </c>
      <c r="C46" s="16" t="s">
        <v>130</v>
      </c>
      <c r="D46" s="11">
        <f>'7 целевые'!F390</f>
        <v>5913.200000000001</v>
      </c>
      <c r="E46" s="11">
        <f>'7 целевые'!G390</f>
        <v>2000</v>
      </c>
      <c r="F46" s="11">
        <f>'7 целевые'!H390</f>
        <v>3913.2000000000003</v>
      </c>
      <c r="G46" s="11">
        <f>'7 целевые'!I390</f>
        <v>0</v>
      </c>
      <c r="H46" s="11">
        <f>'7 целевые'!J390</f>
        <v>5693.1</v>
      </c>
      <c r="I46" s="11">
        <f>'7 целевые'!K390</f>
        <v>2000</v>
      </c>
      <c r="J46" s="11">
        <f>'7 целевые'!L390</f>
        <v>3693.1</v>
      </c>
      <c r="K46" s="11">
        <f>'7 целевые'!M390</f>
        <v>0</v>
      </c>
      <c r="L46" s="11">
        <f>'7 целевые'!N390</f>
        <v>5693.1</v>
      </c>
      <c r="M46" s="11">
        <f>'7 целевые'!O390</f>
        <v>2000</v>
      </c>
      <c r="N46" s="11">
        <f>'7 целевые'!P390</f>
        <v>3693.1</v>
      </c>
      <c r="O46" s="11">
        <f>'7 целевые'!Q390</f>
        <v>0</v>
      </c>
    </row>
    <row r="47" spans="1:15" ht="18.75">
      <c r="A47" s="84" t="s">
        <v>154</v>
      </c>
      <c r="B47" s="16" t="s">
        <v>130</v>
      </c>
      <c r="C47" s="16" t="s">
        <v>126</v>
      </c>
      <c r="D47" s="11">
        <f>'7 целевые'!F427</f>
        <v>120064.8</v>
      </c>
      <c r="E47" s="11">
        <f>'7 целевые'!G427</f>
        <v>63131.2</v>
      </c>
      <c r="F47" s="11">
        <f>'7 целевые'!H427</f>
        <v>56933.6</v>
      </c>
      <c r="G47" s="11">
        <f>'7 целевые'!I427</f>
        <v>0</v>
      </c>
      <c r="H47" s="11">
        <f>'7 целевые'!J427</f>
        <v>114667.09999999999</v>
      </c>
      <c r="I47" s="11">
        <f>'7 целевые'!K427</f>
        <v>48611.2</v>
      </c>
      <c r="J47" s="11">
        <f>'7 целевые'!L427</f>
        <v>66055.9</v>
      </c>
      <c r="K47" s="11">
        <f>'7 целевые'!M427</f>
        <v>0</v>
      </c>
      <c r="L47" s="11">
        <f>'7 целевые'!N427</f>
        <v>45620.4</v>
      </c>
      <c r="M47" s="11">
        <f>'7 целевые'!O427</f>
        <v>111.2</v>
      </c>
      <c r="N47" s="11">
        <f>'7 целевые'!P427</f>
        <v>45509.200000000004</v>
      </c>
      <c r="O47" s="11">
        <f>'7 целевые'!Q427</f>
        <v>0</v>
      </c>
    </row>
    <row r="48" spans="1:15" ht="23.25" customHeight="1">
      <c r="A48" s="91" t="s">
        <v>412</v>
      </c>
      <c r="B48" s="13" t="s">
        <v>134</v>
      </c>
      <c r="C48" s="13" t="s">
        <v>413</v>
      </c>
      <c r="D48" s="14">
        <f>D49+D50</f>
        <v>42524.299999999996</v>
      </c>
      <c r="E48" s="14">
        <f aca="true" t="shared" si="6" ref="E48:O48">E49+E50</f>
        <v>7908.6</v>
      </c>
      <c r="F48" s="14">
        <f t="shared" si="6"/>
        <v>34515.7</v>
      </c>
      <c r="G48" s="14">
        <f t="shared" si="6"/>
        <v>100</v>
      </c>
      <c r="H48" s="14">
        <f t="shared" si="6"/>
        <v>35549.5</v>
      </c>
      <c r="I48" s="14">
        <f t="shared" si="6"/>
        <v>2521.6</v>
      </c>
      <c r="J48" s="14">
        <f t="shared" si="6"/>
        <v>32527.899999999998</v>
      </c>
      <c r="K48" s="14">
        <f t="shared" si="6"/>
        <v>500</v>
      </c>
      <c r="L48" s="14">
        <f t="shared" si="6"/>
        <v>39499.5</v>
      </c>
      <c r="M48" s="14">
        <f t="shared" si="6"/>
        <v>2521.6</v>
      </c>
      <c r="N48" s="14">
        <f t="shared" si="6"/>
        <v>36477.9</v>
      </c>
      <c r="O48" s="14">
        <f t="shared" si="6"/>
        <v>500</v>
      </c>
    </row>
    <row r="49" spans="1:15" ht="21.75" customHeight="1">
      <c r="A49" s="84" t="s">
        <v>135</v>
      </c>
      <c r="B49" s="16" t="s">
        <v>134</v>
      </c>
      <c r="C49" s="16" t="s">
        <v>121</v>
      </c>
      <c r="D49" s="11">
        <f>'7 целевые'!F478</f>
        <v>38469.7</v>
      </c>
      <c r="E49" s="11">
        <f>'7 целевые'!G478</f>
        <v>7908.6</v>
      </c>
      <c r="F49" s="11">
        <f>'7 целевые'!H478</f>
        <v>30461.1</v>
      </c>
      <c r="G49" s="11">
        <f>'7 целевые'!I478</f>
        <v>100</v>
      </c>
      <c r="H49" s="11">
        <f>'7 целевые'!J478</f>
        <v>32311</v>
      </c>
      <c r="I49" s="11">
        <f>'7 целевые'!K478</f>
        <v>2521.6</v>
      </c>
      <c r="J49" s="11">
        <f>'7 целевые'!L478</f>
        <v>29289.399999999998</v>
      </c>
      <c r="K49" s="11">
        <f>'7 целевые'!M478</f>
        <v>500</v>
      </c>
      <c r="L49" s="11">
        <f>'7 целевые'!N478</f>
        <v>36261</v>
      </c>
      <c r="M49" s="11">
        <f>'7 целевые'!O478</f>
        <v>2521.6</v>
      </c>
      <c r="N49" s="11">
        <f>'7 целевые'!P478</f>
        <v>33239.4</v>
      </c>
      <c r="O49" s="11">
        <f>'7 целевые'!Q478</f>
        <v>500</v>
      </c>
    </row>
    <row r="50" spans="1:15" ht="23.25" customHeight="1">
      <c r="A50" s="84" t="s">
        <v>162</v>
      </c>
      <c r="B50" s="16" t="s">
        <v>134</v>
      </c>
      <c r="C50" s="16" t="s">
        <v>122</v>
      </c>
      <c r="D50" s="11">
        <f>'7 целевые'!F526</f>
        <v>4054.5999999999995</v>
      </c>
      <c r="E50" s="11">
        <f>'7 целевые'!G526</f>
        <v>0</v>
      </c>
      <c r="F50" s="11">
        <f>'7 целевые'!H526</f>
        <v>4054.5999999999995</v>
      </c>
      <c r="G50" s="11">
        <f>'7 целевые'!I526</f>
        <v>0</v>
      </c>
      <c r="H50" s="11">
        <f>'7 целевые'!J526</f>
        <v>3238.5</v>
      </c>
      <c r="I50" s="11">
        <f>'7 целевые'!K526</f>
        <v>0</v>
      </c>
      <c r="J50" s="11">
        <f>'7 целевые'!L526</f>
        <v>3238.5</v>
      </c>
      <c r="K50" s="11">
        <f>'7 целевые'!M526</f>
        <v>0</v>
      </c>
      <c r="L50" s="11">
        <f>'7 целевые'!N526</f>
        <v>3238.5</v>
      </c>
      <c r="M50" s="11">
        <f>'7 целевые'!O526</f>
        <v>0</v>
      </c>
      <c r="N50" s="11">
        <f>'7 целевые'!P526</f>
        <v>3238.5</v>
      </c>
      <c r="O50" s="11">
        <f>'7 целевые'!Q526</f>
        <v>0</v>
      </c>
    </row>
    <row r="51" spans="1:15" ht="18.75">
      <c r="A51" s="85" t="s">
        <v>152</v>
      </c>
      <c r="B51" s="13" t="s">
        <v>126</v>
      </c>
      <c r="C51" s="13" t="s">
        <v>413</v>
      </c>
      <c r="D51" s="14">
        <f>D52+D53</f>
        <v>528</v>
      </c>
      <c r="E51" s="14">
        <f aca="true" t="shared" si="7" ref="E51:O51">E52+E53</f>
        <v>294</v>
      </c>
      <c r="F51" s="14">
        <f t="shared" si="7"/>
        <v>234</v>
      </c>
      <c r="G51" s="14">
        <f t="shared" si="7"/>
        <v>0</v>
      </c>
      <c r="H51" s="14">
        <f t="shared" si="7"/>
        <v>696</v>
      </c>
      <c r="I51" s="14">
        <f t="shared" si="7"/>
        <v>294</v>
      </c>
      <c r="J51" s="14">
        <f t="shared" si="7"/>
        <v>402</v>
      </c>
      <c r="K51" s="14">
        <f t="shared" si="7"/>
        <v>0</v>
      </c>
      <c r="L51" s="14">
        <f t="shared" si="7"/>
        <v>696</v>
      </c>
      <c r="M51" s="14">
        <f t="shared" si="7"/>
        <v>294</v>
      </c>
      <c r="N51" s="14">
        <f t="shared" si="7"/>
        <v>402</v>
      </c>
      <c r="O51" s="14">
        <f t="shared" si="7"/>
        <v>0</v>
      </c>
    </row>
    <row r="52" spans="1:15" ht="18.75">
      <c r="A52" s="84" t="s">
        <v>188</v>
      </c>
      <c r="B52" s="16" t="s">
        <v>126</v>
      </c>
      <c r="C52" s="16" t="s">
        <v>130</v>
      </c>
      <c r="D52" s="11">
        <f>'7 целевые'!F547</f>
        <v>294</v>
      </c>
      <c r="E52" s="11">
        <f>'7 целевые'!G547</f>
        <v>294</v>
      </c>
      <c r="F52" s="11">
        <f>'7 целевые'!H547</f>
        <v>0</v>
      </c>
      <c r="G52" s="11">
        <f>'7 целевые'!I547</f>
        <v>0</v>
      </c>
      <c r="H52" s="11">
        <f>'7 целевые'!J547</f>
        <v>294</v>
      </c>
      <c r="I52" s="11">
        <f>'7 целевые'!K547</f>
        <v>294</v>
      </c>
      <c r="J52" s="11">
        <f>'7 целевые'!L547</f>
        <v>0</v>
      </c>
      <c r="K52" s="11">
        <f>'7 целевые'!M547</f>
        <v>0</v>
      </c>
      <c r="L52" s="11">
        <f>'7 целевые'!N547</f>
        <v>294</v>
      </c>
      <c r="M52" s="11">
        <f>'7 целевые'!O547</f>
        <v>294</v>
      </c>
      <c r="N52" s="11">
        <f>'7 целевые'!P547</f>
        <v>0</v>
      </c>
      <c r="O52" s="11">
        <f>'7 целевые'!Q547</f>
        <v>0</v>
      </c>
    </row>
    <row r="53" spans="1:15" ht="18.75">
      <c r="A53" s="15" t="s">
        <v>231</v>
      </c>
      <c r="B53" s="16" t="s">
        <v>126</v>
      </c>
      <c r="C53" s="16" t="s">
        <v>126</v>
      </c>
      <c r="D53" s="11">
        <f>'7 целевые'!F553</f>
        <v>234</v>
      </c>
      <c r="E53" s="11">
        <f>'7 целевые'!G553</f>
        <v>0</v>
      </c>
      <c r="F53" s="11">
        <f>'7 целевые'!H553</f>
        <v>234</v>
      </c>
      <c r="G53" s="11">
        <f>'7 целевые'!I553</f>
        <v>0</v>
      </c>
      <c r="H53" s="11">
        <f>'7 целевые'!J553</f>
        <v>402</v>
      </c>
      <c r="I53" s="11">
        <f>'7 целевые'!K553</f>
        <v>0</v>
      </c>
      <c r="J53" s="11">
        <f>'7 целевые'!L553</f>
        <v>402</v>
      </c>
      <c r="K53" s="11">
        <f>'7 целевые'!M553</f>
        <v>0</v>
      </c>
      <c r="L53" s="11">
        <f>'7 целевые'!N553</f>
        <v>402</v>
      </c>
      <c r="M53" s="11">
        <f>'7 целевые'!O553</f>
        <v>0</v>
      </c>
      <c r="N53" s="11">
        <f>'7 целевые'!P553</f>
        <v>402</v>
      </c>
      <c r="O53" s="11">
        <f>'7 целевые'!Q553</f>
        <v>0</v>
      </c>
    </row>
    <row r="54" spans="1:15" ht="18.75">
      <c r="A54" s="85" t="s">
        <v>138</v>
      </c>
      <c r="B54" s="13" t="s">
        <v>127</v>
      </c>
      <c r="C54" s="13" t="s">
        <v>413</v>
      </c>
      <c r="D54" s="14">
        <f>D55+D56+D57+D58</f>
        <v>31837.5</v>
      </c>
      <c r="E54" s="14">
        <f aca="true" t="shared" si="8" ref="E54:O54">E55+E56+E57+E58</f>
        <v>28319.399999999998</v>
      </c>
      <c r="F54" s="14">
        <f t="shared" si="8"/>
        <v>3518.1000000000004</v>
      </c>
      <c r="G54" s="14">
        <f t="shared" si="8"/>
        <v>0</v>
      </c>
      <c r="H54" s="14">
        <f t="shared" si="8"/>
        <v>28020.699999999997</v>
      </c>
      <c r="I54" s="14">
        <f t="shared" si="8"/>
        <v>24847.799999999996</v>
      </c>
      <c r="J54" s="14">
        <f t="shared" si="8"/>
        <v>3172.9</v>
      </c>
      <c r="K54" s="14">
        <f t="shared" si="8"/>
        <v>0</v>
      </c>
      <c r="L54" s="14">
        <f t="shared" si="8"/>
        <v>28020.799999999996</v>
      </c>
      <c r="M54" s="14">
        <f t="shared" si="8"/>
        <v>24841.699999999997</v>
      </c>
      <c r="N54" s="14">
        <f t="shared" si="8"/>
        <v>3179.1</v>
      </c>
      <c r="O54" s="14">
        <f t="shared" si="8"/>
        <v>0</v>
      </c>
    </row>
    <row r="55" spans="1:15" ht="18.75">
      <c r="A55" s="84" t="s">
        <v>142</v>
      </c>
      <c r="B55" s="16" t="s">
        <v>127</v>
      </c>
      <c r="C55" s="16" t="s">
        <v>121</v>
      </c>
      <c r="D55" s="11">
        <f>'7 целевые'!F562</f>
        <v>1681.2</v>
      </c>
      <c r="E55" s="11">
        <f>'7 целевые'!G562</f>
        <v>0</v>
      </c>
      <c r="F55" s="11">
        <f>'7 целевые'!H562</f>
        <v>1681.2</v>
      </c>
      <c r="G55" s="11">
        <f>'7 целевые'!I562</f>
        <v>0</v>
      </c>
      <c r="H55" s="11">
        <f>'7 целевые'!J562</f>
        <v>1665</v>
      </c>
      <c r="I55" s="11">
        <f>'7 целевые'!K562</f>
        <v>0</v>
      </c>
      <c r="J55" s="11">
        <f>'7 целевые'!L562</f>
        <v>1665</v>
      </c>
      <c r="K55" s="11">
        <f>'7 целевые'!M562</f>
        <v>0</v>
      </c>
      <c r="L55" s="11">
        <f>'7 целевые'!N562</f>
        <v>1665</v>
      </c>
      <c r="M55" s="11">
        <f>'7 целевые'!O562</f>
        <v>0</v>
      </c>
      <c r="N55" s="11">
        <f>'7 целевые'!P562</f>
        <v>1665</v>
      </c>
      <c r="O55" s="11">
        <f>'7 целевые'!Q562</f>
        <v>0</v>
      </c>
    </row>
    <row r="56" spans="1:15" ht="18.75">
      <c r="A56" s="84" t="s">
        <v>139</v>
      </c>
      <c r="B56" s="16" t="s">
        <v>127</v>
      </c>
      <c r="C56" s="16" t="s">
        <v>124</v>
      </c>
      <c r="D56" s="11">
        <f>'7 целевые'!F569</f>
        <v>25554</v>
      </c>
      <c r="E56" s="11">
        <f>'7 целевые'!G569</f>
        <v>24059.399999999998</v>
      </c>
      <c r="F56" s="11">
        <f>'7 целевые'!H569</f>
        <v>1494.6000000000001</v>
      </c>
      <c r="G56" s="11">
        <f>'7 целевые'!I569</f>
        <v>0</v>
      </c>
      <c r="H56" s="11">
        <f>'7 целевые'!J569</f>
        <v>20925.1</v>
      </c>
      <c r="I56" s="11">
        <f>'7 целевые'!K569</f>
        <v>19718.699999999997</v>
      </c>
      <c r="J56" s="11">
        <f>'7 целевые'!L569</f>
        <v>1206.4</v>
      </c>
      <c r="K56" s="11">
        <f>'7 целевые'!M569</f>
        <v>0</v>
      </c>
      <c r="L56" s="11">
        <f>'7 целевые'!N569</f>
        <v>20925.199999999997</v>
      </c>
      <c r="M56" s="11">
        <f>'7 целевые'!O569</f>
        <v>19712.6</v>
      </c>
      <c r="N56" s="11">
        <f>'7 целевые'!P569</f>
        <v>1212.6</v>
      </c>
      <c r="O56" s="11">
        <f>'7 целевые'!Q569</f>
        <v>0</v>
      </c>
    </row>
    <row r="57" spans="1:15" ht="18.75">
      <c r="A57" s="84" t="s">
        <v>147</v>
      </c>
      <c r="B57" s="16" t="s">
        <v>127</v>
      </c>
      <c r="C57" s="16" t="s">
        <v>122</v>
      </c>
      <c r="D57" s="11">
        <f>'7 целевые'!F599</f>
        <v>4260</v>
      </c>
      <c r="E57" s="11">
        <f>'7 целевые'!G599</f>
        <v>4260</v>
      </c>
      <c r="F57" s="11">
        <f>'7 целевые'!H599</f>
        <v>0</v>
      </c>
      <c r="G57" s="11">
        <f>'7 целевые'!I599</f>
        <v>0</v>
      </c>
      <c r="H57" s="11">
        <f>'7 целевые'!J599</f>
        <v>5129.1</v>
      </c>
      <c r="I57" s="11">
        <f>'7 целевые'!K599</f>
        <v>5129.1</v>
      </c>
      <c r="J57" s="11">
        <f>'7 целевые'!L599</f>
        <v>0</v>
      </c>
      <c r="K57" s="11">
        <f>'7 целевые'!M599</f>
        <v>0</v>
      </c>
      <c r="L57" s="11">
        <f>'7 целевые'!N599</f>
        <v>5129.1</v>
      </c>
      <c r="M57" s="11">
        <f>'7 целевые'!O599</f>
        <v>5129.1</v>
      </c>
      <c r="N57" s="11">
        <f>'7 целевые'!P599</f>
        <v>0</v>
      </c>
      <c r="O57" s="11">
        <f>'7 целевые'!Q599</f>
        <v>0</v>
      </c>
    </row>
    <row r="58" spans="1:15" ht="18.75">
      <c r="A58" s="84" t="s">
        <v>458</v>
      </c>
      <c r="B58" s="16" t="s">
        <v>127</v>
      </c>
      <c r="C58" s="16" t="s">
        <v>137</v>
      </c>
      <c r="D58" s="11">
        <f>'7 целевые'!F606</f>
        <v>342.3</v>
      </c>
      <c r="E58" s="11">
        <f>'7 целевые'!G606</f>
        <v>0</v>
      </c>
      <c r="F58" s="11">
        <f>'7 целевые'!H606</f>
        <v>342.3</v>
      </c>
      <c r="G58" s="11">
        <f>'7 целевые'!I606</f>
        <v>0</v>
      </c>
      <c r="H58" s="11">
        <f>'7 целевые'!J606</f>
        <v>301.5</v>
      </c>
      <c r="I58" s="11">
        <f>'7 целевые'!K606</f>
        <v>0</v>
      </c>
      <c r="J58" s="11">
        <f>'7 целевые'!L606</f>
        <v>301.5</v>
      </c>
      <c r="K58" s="11">
        <f>'7 целевые'!M606</f>
        <v>0</v>
      </c>
      <c r="L58" s="11">
        <f>'7 целевые'!N606</f>
        <v>301.5</v>
      </c>
      <c r="M58" s="11">
        <f>'7 целевые'!O606</f>
        <v>0</v>
      </c>
      <c r="N58" s="11">
        <f>'7 целевые'!P606</f>
        <v>301.5</v>
      </c>
      <c r="O58" s="11">
        <f>'7 целевые'!Q606</f>
        <v>0</v>
      </c>
    </row>
    <row r="59" spans="1:15" ht="18.75">
      <c r="A59" s="85" t="s">
        <v>160</v>
      </c>
      <c r="B59" s="13" t="s">
        <v>143</v>
      </c>
      <c r="C59" s="13" t="s">
        <v>413</v>
      </c>
      <c r="D59" s="14">
        <f>D60</f>
        <v>7600.799999999999</v>
      </c>
      <c r="E59" s="14">
        <f aca="true" t="shared" si="9" ref="E59:O59">E60</f>
        <v>253.8</v>
      </c>
      <c r="F59" s="14">
        <f t="shared" si="9"/>
        <v>6809.5</v>
      </c>
      <c r="G59" s="14">
        <f t="shared" si="9"/>
        <v>537.5</v>
      </c>
      <c r="H59" s="14">
        <f t="shared" si="9"/>
        <v>7024.9</v>
      </c>
      <c r="I59" s="14">
        <f t="shared" si="9"/>
        <v>0</v>
      </c>
      <c r="J59" s="14">
        <f t="shared" si="9"/>
        <v>6487.4</v>
      </c>
      <c r="K59" s="14">
        <f t="shared" si="9"/>
        <v>537.5</v>
      </c>
      <c r="L59" s="14">
        <f t="shared" si="9"/>
        <v>7024.9</v>
      </c>
      <c r="M59" s="14">
        <f t="shared" si="9"/>
        <v>0</v>
      </c>
      <c r="N59" s="14">
        <f t="shared" si="9"/>
        <v>6487.4</v>
      </c>
      <c r="O59" s="14">
        <f t="shared" si="9"/>
        <v>537.5</v>
      </c>
    </row>
    <row r="60" spans="1:15" ht="18.75">
      <c r="A60" s="84" t="s">
        <v>161</v>
      </c>
      <c r="B60" s="16" t="s">
        <v>143</v>
      </c>
      <c r="C60" s="16" t="s">
        <v>125</v>
      </c>
      <c r="D60" s="11">
        <f>'7 целевые'!F617</f>
        <v>7600.799999999999</v>
      </c>
      <c r="E60" s="11">
        <f>'7 целевые'!G617</f>
        <v>253.8</v>
      </c>
      <c r="F60" s="11">
        <f>'7 целевые'!H617</f>
        <v>6809.5</v>
      </c>
      <c r="G60" s="11">
        <f>'7 целевые'!I617</f>
        <v>537.5</v>
      </c>
      <c r="H60" s="11">
        <f>'7 целевые'!J617</f>
        <v>7024.9</v>
      </c>
      <c r="I60" s="11">
        <f>'7 целевые'!K617</f>
        <v>0</v>
      </c>
      <c r="J60" s="11">
        <f>'7 целевые'!L617</f>
        <v>6487.4</v>
      </c>
      <c r="K60" s="11">
        <f>'7 целевые'!M617</f>
        <v>537.5</v>
      </c>
      <c r="L60" s="11">
        <f>'7 целевые'!N617</f>
        <v>7024.9</v>
      </c>
      <c r="M60" s="11">
        <f>'7 целевые'!O617</f>
        <v>0</v>
      </c>
      <c r="N60" s="11">
        <f>'7 целевые'!P617</f>
        <v>6487.4</v>
      </c>
      <c r="O60" s="11">
        <f>'7 целевые'!Q617</f>
        <v>537.5</v>
      </c>
    </row>
    <row r="61" spans="1:15" ht="43.5" customHeight="1">
      <c r="A61" s="85" t="s">
        <v>528</v>
      </c>
      <c r="B61" s="13" t="s">
        <v>146</v>
      </c>
      <c r="C61" s="13" t="s">
        <v>413</v>
      </c>
      <c r="D61" s="14">
        <f>D62+D63</f>
        <v>43134</v>
      </c>
      <c r="E61" s="14">
        <f aca="true" t="shared" si="10" ref="E61:O61">E62+E63</f>
        <v>3434.4</v>
      </c>
      <c r="F61" s="14">
        <f t="shared" si="10"/>
        <v>39699.6</v>
      </c>
      <c r="G61" s="14">
        <f t="shared" si="10"/>
        <v>0</v>
      </c>
      <c r="H61" s="14">
        <f t="shared" si="10"/>
        <v>34978.799999999996</v>
      </c>
      <c r="I61" s="14">
        <f t="shared" si="10"/>
        <v>3210.4</v>
      </c>
      <c r="J61" s="14">
        <f t="shared" si="10"/>
        <v>31768.399999999998</v>
      </c>
      <c r="K61" s="14">
        <f t="shared" si="10"/>
        <v>0</v>
      </c>
      <c r="L61" s="14">
        <f t="shared" si="10"/>
        <v>34655.6</v>
      </c>
      <c r="M61" s="14">
        <f t="shared" si="10"/>
        <v>3439.2</v>
      </c>
      <c r="N61" s="14">
        <f t="shared" si="10"/>
        <v>31216.399999999998</v>
      </c>
      <c r="O61" s="14">
        <f t="shared" si="10"/>
        <v>0</v>
      </c>
    </row>
    <row r="62" spans="1:15" ht="35.25" customHeight="1">
      <c r="A62" s="90" t="s">
        <v>217</v>
      </c>
      <c r="B62" s="16" t="s">
        <v>146</v>
      </c>
      <c r="C62" s="16" t="s">
        <v>121</v>
      </c>
      <c r="D62" s="11">
        <f>'7 целевые'!F654</f>
        <v>14908.5</v>
      </c>
      <c r="E62" s="11">
        <f>'7 целевые'!G654</f>
        <v>3434.4</v>
      </c>
      <c r="F62" s="11">
        <f>'7 целевые'!H654</f>
        <v>11474.1</v>
      </c>
      <c r="G62" s="11">
        <f>'7 целевые'!I654</f>
        <v>0</v>
      </c>
      <c r="H62" s="11">
        <f>'7 целевые'!J654</f>
        <v>15455.699999999999</v>
      </c>
      <c r="I62" s="11">
        <f>'7 целевые'!K654</f>
        <v>3210.4</v>
      </c>
      <c r="J62" s="11">
        <f>'7 целевые'!L654</f>
        <v>12245.3</v>
      </c>
      <c r="K62" s="11">
        <f>'7 целевые'!M654</f>
        <v>0</v>
      </c>
      <c r="L62" s="11">
        <f>'7 целевые'!N654</f>
        <v>16108.2</v>
      </c>
      <c r="M62" s="11">
        <f>'7 целевые'!O654</f>
        <v>3439.2</v>
      </c>
      <c r="N62" s="11">
        <f>'7 целевые'!P654</f>
        <v>12669</v>
      </c>
      <c r="O62" s="11">
        <f>'7 целевые'!Q654</f>
        <v>0</v>
      </c>
    </row>
    <row r="63" spans="1:15" ht="18.75" customHeight="1">
      <c r="A63" s="90" t="s">
        <v>527</v>
      </c>
      <c r="B63" s="16" t="s">
        <v>146</v>
      </c>
      <c r="C63" s="16" t="s">
        <v>125</v>
      </c>
      <c r="D63" s="11">
        <f>'7 целевые'!F661</f>
        <v>28225.5</v>
      </c>
      <c r="E63" s="11">
        <f>'7 целевые'!G661</f>
        <v>0</v>
      </c>
      <c r="F63" s="11">
        <f>'7 целевые'!H661</f>
        <v>28225.5</v>
      </c>
      <c r="G63" s="11">
        <f>'7 целевые'!I661</f>
        <v>0</v>
      </c>
      <c r="H63" s="11">
        <f>'7 целевые'!J661</f>
        <v>19523.1</v>
      </c>
      <c r="I63" s="11">
        <f>'7 целевые'!K661</f>
        <v>0</v>
      </c>
      <c r="J63" s="11">
        <f>'7 целевые'!L661</f>
        <v>19523.1</v>
      </c>
      <c r="K63" s="11">
        <f>'7 целевые'!M661</f>
        <v>0</v>
      </c>
      <c r="L63" s="11">
        <f>'7 целевые'!N661</f>
        <v>18547.399999999998</v>
      </c>
      <c r="M63" s="11">
        <f>'7 целевые'!O661</f>
        <v>0</v>
      </c>
      <c r="N63" s="11">
        <f>'7 целевые'!P661</f>
        <v>18547.399999999998</v>
      </c>
      <c r="O63" s="11">
        <f>'7 целевые'!Q661</f>
        <v>0</v>
      </c>
    </row>
    <row r="64" spans="1:15" ht="18.75">
      <c r="A64" s="146" t="s">
        <v>332</v>
      </c>
      <c r="B64" s="147"/>
      <c r="C64" s="147"/>
      <c r="D64" s="14">
        <f>D21+D29+D32+D36+D40+D42+D51+D54+D59+D61+D48</f>
        <v>864731.7000000003</v>
      </c>
      <c r="E64" s="14">
        <f aca="true" t="shared" si="11" ref="E64:O64">E21+E29+E32+E36+E40+E42+E51+E54+E59+E61+E48</f>
        <v>498039.80000000005</v>
      </c>
      <c r="F64" s="14">
        <f t="shared" si="11"/>
        <v>361754.8</v>
      </c>
      <c r="G64" s="14">
        <f t="shared" si="11"/>
        <v>3823.6</v>
      </c>
      <c r="H64" s="14">
        <f t="shared" si="11"/>
        <v>752834.9</v>
      </c>
      <c r="I64" s="14">
        <f t="shared" si="11"/>
        <v>426880.19999999995</v>
      </c>
      <c r="J64" s="14">
        <f t="shared" si="11"/>
        <v>321729.2</v>
      </c>
      <c r="K64" s="14">
        <f t="shared" si="11"/>
        <v>4225.5</v>
      </c>
      <c r="L64" s="14">
        <f t="shared" si="11"/>
        <v>750775.8</v>
      </c>
      <c r="M64" s="14">
        <f t="shared" si="11"/>
        <v>425345.60000000003</v>
      </c>
      <c r="N64" s="14">
        <f t="shared" si="11"/>
        <v>321237.70000000007</v>
      </c>
      <c r="O64" s="14">
        <f t="shared" si="11"/>
        <v>4192.5</v>
      </c>
    </row>
    <row r="65" spans="1:15" ht="18.75">
      <c r="A65" s="17" t="s">
        <v>411</v>
      </c>
      <c r="B65" s="18"/>
      <c r="C65" s="18"/>
      <c r="D65" s="51">
        <f>E65+F65+G65</f>
        <v>0</v>
      </c>
      <c r="E65" s="52"/>
      <c r="F65" s="52"/>
      <c r="G65" s="52"/>
      <c r="H65" s="51">
        <f>I65+J65+K65</f>
        <v>8300</v>
      </c>
      <c r="I65" s="11"/>
      <c r="J65" s="11">
        <v>8300</v>
      </c>
      <c r="K65" s="11"/>
      <c r="L65" s="51">
        <f>M65+N65+O65</f>
        <v>17000</v>
      </c>
      <c r="M65" s="19"/>
      <c r="N65" s="19">
        <v>17000</v>
      </c>
      <c r="O65" s="19"/>
    </row>
    <row r="66" spans="1:15" ht="18.75">
      <c r="A66" s="20" t="s">
        <v>140</v>
      </c>
      <c r="B66" s="21"/>
      <c r="C66" s="21"/>
      <c r="D66" s="14">
        <f>D64+D65</f>
        <v>864731.7000000003</v>
      </c>
      <c r="E66" s="14">
        <f aca="true" t="shared" si="12" ref="E66:O66">E64+E65</f>
        <v>498039.80000000005</v>
      </c>
      <c r="F66" s="14">
        <f t="shared" si="12"/>
        <v>361754.8</v>
      </c>
      <c r="G66" s="14">
        <f t="shared" si="12"/>
        <v>3823.6</v>
      </c>
      <c r="H66" s="14">
        <f t="shared" si="12"/>
        <v>761134.9</v>
      </c>
      <c r="I66" s="14">
        <f t="shared" si="12"/>
        <v>426880.19999999995</v>
      </c>
      <c r="J66" s="14">
        <f t="shared" si="12"/>
        <v>330029.2</v>
      </c>
      <c r="K66" s="14">
        <f t="shared" si="12"/>
        <v>4225.5</v>
      </c>
      <c r="L66" s="14">
        <f t="shared" si="12"/>
        <v>767775.8</v>
      </c>
      <c r="M66" s="14">
        <f t="shared" si="12"/>
        <v>425345.60000000003</v>
      </c>
      <c r="N66" s="14">
        <f t="shared" si="12"/>
        <v>338237.70000000007</v>
      </c>
      <c r="O66" s="14">
        <f t="shared" si="12"/>
        <v>4192.5</v>
      </c>
    </row>
    <row r="67" spans="4:15" ht="25.5">
      <c r="D67" s="39"/>
      <c r="E67" s="39"/>
      <c r="F67" s="39"/>
      <c r="G67" s="39"/>
      <c r="H67" s="5"/>
      <c r="I67" s="5"/>
      <c r="J67" s="5"/>
      <c r="K67" s="5"/>
      <c r="L67" s="5"/>
      <c r="M67" s="5"/>
      <c r="N67" s="5"/>
      <c r="O67" s="5"/>
    </row>
    <row r="68" spans="4:15" ht="12.75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9:11" ht="25.5">
      <c r="I69" s="27"/>
      <c r="J69" s="5"/>
      <c r="K69" s="27"/>
    </row>
    <row r="70" spans="9:11" ht="25.5">
      <c r="I70" s="27"/>
      <c r="J70" s="27"/>
      <c r="K70" s="27"/>
    </row>
    <row r="71" spans="9:11" ht="25.5">
      <c r="I71" s="27"/>
      <c r="J71" s="28"/>
      <c r="K71" s="27"/>
    </row>
  </sheetData>
  <sheetProtection/>
  <mergeCells count="8">
    <mergeCell ref="A64:C64"/>
    <mergeCell ref="A18:A19"/>
    <mergeCell ref="B18:B19"/>
    <mergeCell ref="A12:L12"/>
    <mergeCell ref="A13:L13"/>
    <mergeCell ref="C18:C19"/>
    <mergeCell ref="D18:O18"/>
    <mergeCell ref="A14:L14"/>
  </mergeCells>
  <printOptions horizontalCentered="1"/>
  <pageMargins left="0.5905511811023623" right="0.3937007874015748" top="0.5905511811023623" bottom="0.5905511811023623" header="0" footer="0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672"/>
  <sheetViews>
    <sheetView view="pageBreakPreview" zoomScale="70" zoomScaleNormal="85" zoomScaleSheetLayoutView="70" zoomScalePageLayoutView="0" workbookViewId="0" topLeftCell="A654">
      <selection activeCell="F8" sqref="F8:N8"/>
    </sheetView>
  </sheetViews>
  <sheetFormatPr defaultColWidth="9.00390625" defaultRowHeight="12.75"/>
  <cols>
    <col min="1" max="1" width="82.375" style="7" customWidth="1"/>
    <col min="2" max="2" width="12.25390625" style="1" customWidth="1"/>
    <col min="3" max="3" width="12.125" style="1" customWidth="1"/>
    <col min="4" max="4" width="17.00390625" style="1" customWidth="1"/>
    <col min="5" max="5" width="6.875" style="1" bestFit="1" customWidth="1"/>
    <col min="6" max="6" width="15.875" style="1" customWidth="1"/>
    <col min="7" max="7" width="13.875" style="1" hidden="1" customWidth="1"/>
    <col min="8" max="8" width="14.875" style="1" hidden="1" customWidth="1"/>
    <col min="9" max="9" width="18.125" style="1" hidden="1" customWidth="1"/>
    <col min="10" max="10" width="19.875" style="1" customWidth="1"/>
    <col min="11" max="11" width="13.00390625" style="1" hidden="1" customWidth="1"/>
    <col min="12" max="12" width="0.2421875" style="1" hidden="1" customWidth="1"/>
    <col min="13" max="13" width="15.875" style="1" hidden="1" customWidth="1"/>
    <col min="14" max="14" width="18.25390625" style="1" customWidth="1"/>
    <col min="15" max="15" width="15.375" style="1" hidden="1" customWidth="1"/>
    <col min="16" max="16" width="17.625" style="1" hidden="1" customWidth="1"/>
    <col min="17" max="17" width="23.375" style="1" hidden="1" customWidth="1"/>
    <col min="18" max="18" width="14.25390625" style="1" customWidth="1"/>
    <col min="19" max="16384" width="9.125" style="1" customWidth="1"/>
  </cols>
  <sheetData>
    <row r="1" ht="18.75">
      <c r="F1" s="136" t="s">
        <v>645</v>
      </c>
    </row>
    <row r="2" ht="18.75">
      <c r="F2" s="95" t="s">
        <v>172</v>
      </c>
    </row>
    <row r="3" ht="18.75">
      <c r="F3" s="95" t="s">
        <v>151</v>
      </c>
    </row>
    <row r="4" ht="18.75">
      <c r="F4" s="140" t="s">
        <v>711</v>
      </c>
    </row>
    <row r="5" spans="1:17" s="12" customFormat="1" ht="18.75">
      <c r="A5" s="38" t="s">
        <v>168</v>
      </c>
      <c r="B5" s="87"/>
      <c r="C5" s="22"/>
      <c r="D5" s="22"/>
      <c r="E5" s="22"/>
      <c r="F5" s="157" t="s">
        <v>648</v>
      </c>
      <c r="G5" s="157"/>
      <c r="H5" s="157"/>
      <c r="I5" s="157"/>
      <c r="J5" s="157"/>
      <c r="K5" s="157"/>
      <c r="L5" s="157"/>
      <c r="M5" s="157"/>
      <c r="N5" s="157"/>
      <c r="O5" s="22"/>
      <c r="P5" s="22"/>
      <c r="Q5" s="22"/>
    </row>
    <row r="6" spans="1:17" s="12" customFormat="1" ht="18.75">
      <c r="A6" s="38"/>
      <c r="B6" s="87"/>
      <c r="C6" s="22"/>
      <c r="D6" s="22"/>
      <c r="E6" s="22"/>
      <c r="F6" s="157" t="s">
        <v>172</v>
      </c>
      <c r="G6" s="157"/>
      <c r="H6" s="157"/>
      <c r="I6" s="157"/>
      <c r="J6" s="157"/>
      <c r="K6" s="157"/>
      <c r="L6" s="157"/>
      <c r="M6" s="157"/>
      <c r="N6" s="157"/>
      <c r="O6" s="22"/>
      <c r="P6" s="22"/>
      <c r="Q6" s="22"/>
    </row>
    <row r="7" spans="1:17" s="12" customFormat="1" ht="18.75">
      <c r="A7" s="38"/>
      <c r="B7" s="87"/>
      <c r="C7" s="22"/>
      <c r="D7" s="22"/>
      <c r="E7" s="22"/>
      <c r="F7" s="157" t="s">
        <v>151</v>
      </c>
      <c r="G7" s="157"/>
      <c r="H7" s="157"/>
      <c r="I7" s="157"/>
      <c r="J7" s="157"/>
      <c r="K7" s="157"/>
      <c r="L7" s="157"/>
      <c r="M7" s="157"/>
      <c r="N7" s="157"/>
      <c r="O7" s="22"/>
      <c r="P7" s="22"/>
      <c r="Q7" s="22"/>
    </row>
    <row r="8" spans="1:17" s="12" customFormat="1" ht="18.75">
      <c r="A8" s="38"/>
      <c r="B8" s="87"/>
      <c r="C8" s="22"/>
      <c r="D8" s="22"/>
      <c r="E8" s="22"/>
      <c r="F8" s="157" t="s">
        <v>462</v>
      </c>
      <c r="G8" s="157"/>
      <c r="H8" s="157"/>
      <c r="I8" s="157"/>
      <c r="J8" s="157"/>
      <c r="K8" s="157"/>
      <c r="L8" s="157"/>
      <c r="M8" s="157"/>
      <c r="N8" s="157"/>
      <c r="O8" s="22"/>
      <c r="P8" s="22"/>
      <c r="Q8" s="22"/>
    </row>
    <row r="9" spans="1:17" s="12" customFormat="1" ht="18.75">
      <c r="A9" s="38"/>
      <c r="B9" s="87"/>
      <c r="C9" s="22"/>
      <c r="D9" s="22"/>
      <c r="E9" s="22"/>
      <c r="F9" s="157" t="s">
        <v>646</v>
      </c>
      <c r="G9" s="157"/>
      <c r="H9" s="157"/>
      <c r="I9" s="157"/>
      <c r="J9" s="157"/>
      <c r="K9" s="157"/>
      <c r="L9" s="157"/>
      <c r="M9" s="157"/>
      <c r="N9" s="157"/>
      <c r="O9" s="22"/>
      <c r="P9" s="22"/>
      <c r="Q9" s="22"/>
    </row>
    <row r="10" spans="1:17" s="12" customFormat="1" ht="18.75">
      <c r="A10" s="38"/>
      <c r="B10" s="87"/>
      <c r="C10" s="22"/>
      <c r="D10" s="22"/>
      <c r="E10" s="22"/>
      <c r="F10" s="83"/>
      <c r="G10" s="22"/>
      <c r="H10" s="22"/>
      <c r="I10" s="22"/>
      <c r="K10" s="22"/>
      <c r="L10" s="22"/>
      <c r="M10" s="22"/>
      <c r="N10" s="22"/>
      <c r="O10" s="22"/>
      <c r="P10" s="22"/>
      <c r="Q10" s="22"/>
    </row>
    <row r="11" spans="1:17" s="12" customFormat="1" ht="15" customHeight="1">
      <c r="A11" s="38"/>
      <c r="B11" s="87"/>
      <c r="C11" s="87"/>
      <c r="D11" s="87"/>
      <c r="E11" s="87"/>
      <c r="F11" s="38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s="12" customFormat="1" ht="68.25" customHeight="1">
      <c r="A12" s="151" t="s">
        <v>466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22"/>
      <c r="P12" s="22"/>
      <c r="Q12" s="22"/>
    </row>
    <row r="13" spans="1:19" s="12" customFormat="1" ht="18.75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22"/>
      <c r="P13" s="22"/>
      <c r="Q13" s="22"/>
      <c r="S13" s="12" t="s">
        <v>168</v>
      </c>
    </row>
    <row r="14" spans="1:17" s="12" customFormat="1" ht="18.7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22"/>
      <c r="P14" s="22"/>
      <c r="Q14" s="22"/>
    </row>
    <row r="15" spans="1:17" s="12" customFormat="1" ht="18.7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22"/>
      <c r="P15" s="22"/>
      <c r="Q15" s="22"/>
    </row>
    <row r="16" spans="1:17" s="12" customFormat="1" ht="18.75">
      <c r="A16" s="29"/>
      <c r="B16" s="22"/>
      <c r="C16" s="22"/>
      <c r="D16" s="22"/>
      <c r="E16" s="2"/>
      <c r="F16" s="22"/>
      <c r="G16" s="26" t="s">
        <v>305</v>
      </c>
      <c r="H16" s="26"/>
      <c r="I16" s="22"/>
      <c r="J16" s="22"/>
      <c r="K16" s="22"/>
      <c r="L16" s="22"/>
      <c r="M16" s="22"/>
      <c r="N16" s="8" t="s">
        <v>229</v>
      </c>
      <c r="O16" s="22"/>
      <c r="P16" s="22"/>
      <c r="Q16" s="22"/>
    </row>
    <row r="17" spans="1:17" s="12" customFormat="1" ht="18.75">
      <c r="A17" s="153" t="s">
        <v>120</v>
      </c>
      <c r="B17" s="153" t="s">
        <v>602</v>
      </c>
      <c r="C17" s="153" t="s">
        <v>601</v>
      </c>
      <c r="D17" s="153" t="s">
        <v>415</v>
      </c>
      <c r="E17" s="153" t="s">
        <v>416</v>
      </c>
      <c r="F17" s="153" t="s">
        <v>169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s="12" customFormat="1" ht="34.5" customHeight="1">
      <c r="A18" s="153"/>
      <c r="B18" s="153"/>
      <c r="C18" s="153"/>
      <c r="D18" s="153"/>
      <c r="E18" s="153"/>
      <c r="F18" s="6" t="s">
        <v>366</v>
      </c>
      <c r="G18" s="6" t="s">
        <v>377</v>
      </c>
      <c r="H18" s="54" t="s">
        <v>375</v>
      </c>
      <c r="I18" s="6" t="s">
        <v>376</v>
      </c>
      <c r="J18" s="94" t="s">
        <v>367</v>
      </c>
      <c r="K18" s="6" t="s">
        <v>377</v>
      </c>
      <c r="L18" s="6" t="s">
        <v>375</v>
      </c>
      <c r="M18" s="6" t="s">
        <v>376</v>
      </c>
      <c r="N18" s="94" t="s">
        <v>464</v>
      </c>
      <c r="O18" s="6" t="s">
        <v>377</v>
      </c>
      <c r="P18" s="6" t="s">
        <v>375</v>
      </c>
      <c r="Q18" s="6" t="s">
        <v>376</v>
      </c>
    </row>
    <row r="19" spans="1:17" s="12" customFormat="1" ht="20.25">
      <c r="A19" s="94">
        <v>1</v>
      </c>
      <c r="B19" s="94">
        <v>2</v>
      </c>
      <c r="C19" s="94">
        <v>3</v>
      </c>
      <c r="D19" s="6">
        <v>4</v>
      </c>
      <c r="E19" s="6">
        <v>5</v>
      </c>
      <c r="F19" s="126">
        <v>6</v>
      </c>
      <c r="G19" s="126"/>
      <c r="H19" s="127"/>
      <c r="I19" s="126"/>
      <c r="J19" s="126">
        <v>7</v>
      </c>
      <c r="K19" s="126"/>
      <c r="L19" s="128"/>
      <c r="M19" s="126"/>
      <c r="N19" s="128">
        <v>8</v>
      </c>
      <c r="O19" s="6"/>
      <c r="P19" s="6"/>
      <c r="Q19" s="6"/>
    </row>
    <row r="20" spans="1:18" s="12" customFormat="1" ht="23.25">
      <c r="A20" s="64" t="s">
        <v>215</v>
      </c>
      <c r="B20" s="13" t="s">
        <v>121</v>
      </c>
      <c r="C20" s="13" t="s">
        <v>413</v>
      </c>
      <c r="D20" s="137"/>
      <c r="E20" s="13"/>
      <c r="F20" s="129">
        <f aca="true" t="shared" si="0" ref="F20:Q20">F21+F28+++F41+F96+F100+F112+F116</f>
        <v>75552.30000000002</v>
      </c>
      <c r="G20" s="129">
        <f t="shared" si="0"/>
        <v>13452</v>
      </c>
      <c r="H20" s="129">
        <f t="shared" si="0"/>
        <v>59119.30000000001</v>
      </c>
      <c r="I20" s="129">
        <f t="shared" si="0"/>
        <v>2981</v>
      </c>
      <c r="J20" s="129">
        <f t="shared" si="0"/>
        <v>41991.7</v>
      </c>
      <c r="K20" s="129">
        <f t="shared" si="0"/>
        <v>6374.9</v>
      </c>
      <c r="L20" s="129">
        <f t="shared" si="0"/>
        <v>32643.6</v>
      </c>
      <c r="M20" s="129">
        <f t="shared" si="0"/>
        <v>2973.2</v>
      </c>
      <c r="N20" s="129">
        <f t="shared" si="0"/>
        <v>56877.700000000004</v>
      </c>
      <c r="O20" s="14">
        <f t="shared" si="0"/>
        <v>6398.6</v>
      </c>
      <c r="P20" s="14">
        <f t="shared" si="0"/>
        <v>47505.90000000001</v>
      </c>
      <c r="Q20" s="14">
        <f t="shared" si="0"/>
        <v>2973.2</v>
      </c>
      <c r="R20" s="101"/>
    </row>
    <row r="21" spans="1:17" s="12" customFormat="1" ht="37.5">
      <c r="A21" s="64" t="s">
        <v>100</v>
      </c>
      <c r="B21" s="13" t="s">
        <v>121</v>
      </c>
      <c r="C21" s="13" t="s">
        <v>125</v>
      </c>
      <c r="D21" s="13"/>
      <c r="E21" s="137"/>
      <c r="F21" s="129">
        <f>F22</f>
        <v>1624.5</v>
      </c>
      <c r="G21" s="129">
        <f aca="true" t="shared" si="1" ref="G21:Q22">G22</f>
        <v>0</v>
      </c>
      <c r="H21" s="129">
        <f t="shared" si="1"/>
        <v>1624.5</v>
      </c>
      <c r="I21" s="129">
        <f t="shared" si="1"/>
        <v>0</v>
      </c>
      <c r="J21" s="129">
        <f t="shared" si="1"/>
        <v>1370.1</v>
      </c>
      <c r="K21" s="129">
        <f t="shared" si="1"/>
        <v>0</v>
      </c>
      <c r="L21" s="129">
        <f t="shared" si="1"/>
        <v>1370.1</v>
      </c>
      <c r="M21" s="129">
        <f t="shared" si="1"/>
        <v>0</v>
      </c>
      <c r="N21" s="129">
        <f t="shared" si="1"/>
        <v>1370.1</v>
      </c>
      <c r="O21" s="11">
        <f t="shared" si="1"/>
        <v>0</v>
      </c>
      <c r="P21" s="11">
        <f t="shared" si="1"/>
        <v>1370.1</v>
      </c>
      <c r="Q21" s="11">
        <f t="shared" si="1"/>
        <v>0</v>
      </c>
    </row>
    <row r="22" spans="1:17" s="12" customFormat="1" ht="20.25">
      <c r="A22" s="63" t="s">
        <v>211</v>
      </c>
      <c r="B22" s="16" t="s">
        <v>121</v>
      </c>
      <c r="C22" s="16" t="s">
        <v>125</v>
      </c>
      <c r="D22" s="16" t="s">
        <v>244</v>
      </c>
      <c r="E22" s="33"/>
      <c r="F22" s="130">
        <f>F23</f>
        <v>1624.5</v>
      </c>
      <c r="G22" s="130">
        <f t="shared" si="1"/>
        <v>0</v>
      </c>
      <c r="H22" s="130">
        <f t="shared" si="1"/>
        <v>1624.5</v>
      </c>
      <c r="I22" s="130">
        <f t="shared" si="1"/>
        <v>0</v>
      </c>
      <c r="J22" s="130">
        <f t="shared" si="1"/>
        <v>1370.1</v>
      </c>
      <c r="K22" s="130">
        <f t="shared" si="1"/>
        <v>0</v>
      </c>
      <c r="L22" s="130">
        <f t="shared" si="1"/>
        <v>1370.1</v>
      </c>
      <c r="M22" s="130">
        <f t="shared" si="1"/>
        <v>0</v>
      </c>
      <c r="N22" s="130">
        <f t="shared" si="1"/>
        <v>1370.1</v>
      </c>
      <c r="O22" s="11">
        <f t="shared" si="1"/>
        <v>0</v>
      </c>
      <c r="P22" s="11">
        <f t="shared" si="1"/>
        <v>1370.1</v>
      </c>
      <c r="Q22" s="11">
        <f t="shared" si="1"/>
        <v>0</v>
      </c>
    </row>
    <row r="23" spans="1:17" s="12" customFormat="1" ht="20.25">
      <c r="A23" s="63" t="s">
        <v>145</v>
      </c>
      <c r="B23" s="16" t="s">
        <v>121</v>
      </c>
      <c r="C23" s="16" t="s">
        <v>312</v>
      </c>
      <c r="D23" s="16" t="s">
        <v>311</v>
      </c>
      <c r="E23" s="33"/>
      <c r="F23" s="130">
        <f>F24+F26</f>
        <v>1624.5</v>
      </c>
      <c r="G23" s="130">
        <f aca="true" t="shared" si="2" ref="G23:Q23">G24+G26</f>
        <v>0</v>
      </c>
      <c r="H23" s="130">
        <f t="shared" si="2"/>
        <v>1624.5</v>
      </c>
      <c r="I23" s="130">
        <f t="shared" si="2"/>
        <v>0</v>
      </c>
      <c r="J23" s="130">
        <f t="shared" si="2"/>
        <v>1370.1</v>
      </c>
      <c r="K23" s="130">
        <f t="shared" si="2"/>
        <v>0</v>
      </c>
      <c r="L23" s="130">
        <f t="shared" si="2"/>
        <v>1370.1</v>
      </c>
      <c r="M23" s="130">
        <f t="shared" si="2"/>
        <v>0</v>
      </c>
      <c r="N23" s="130">
        <f t="shared" si="2"/>
        <v>1370.1</v>
      </c>
      <c r="O23" s="11">
        <f t="shared" si="2"/>
        <v>0</v>
      </c>
      <c r="P23" s="11">
        <f t="shared" si="2"/>
        <v>1370.1</v>
      </c>
      <c r="Q23" s="11">
        <f t="shared" si="2"/>
        <v>0</v>
      </c>
    </row>
    <row r="24" spans="1:17" s="12" customFormat="1" ht="37.5">
      <c r="A24" s="63" t="s">
        <v>223</v>
      </c>
      <c r="B24" s="16" t="s">
        <v>121</v>
      </c>
      <c r="C24" s="16" t="s">
        <v>312</v>
      </c>
      <c r="D24" s="16" t="s">
        <v>246</v>
      </c>
      <c r="E24" s="33"/>
      <c r="F24" s="130">
        <f aca="true" t="shared" si="3" ref="F24:Q24">F25</f>
        <v>1312</v>
      </c>
      <c r="G24" s="130">
        <f t="shared" si="3"/>
        <v>0</v>
      </c>
      <c r="H24" s="130">
        <f t="shared" si="3"/>
        <v>1312</v>
      </c>
      <c r="I24" s="130">
        <f t="shared" si="3"/>
        <v>0</v>
      </c>
      <c r="J24" s="130">
        <f t="shared" si="3"/>
        <v>1370.1</v>
      </c>
      <c r="K24" s="130">
        <f t="shared" si="3"/>
        <v>0</v>
      </c>
      <c r="L24" s="130">
        <f t="shared" si="3"/>
        <v>1370.1</v>
      </c>
      <c r="M24" s="130">
        <f t="shared" si="3"/>
        <v>0</v>
      </c>
      <c r="N24" s="130">
        <f t="shared" si="3"/>
        <v>1370.1</v>
      </c>
      <c r="O24" s="11">
        <f t="shared" si="3"/>
        <v>0</v>
      </c>
      <c r="P24" s="11">
        <f t="shared" si="3"/>
        <v>1370.1</v>
      </c>
      <c r="Q24" s="11">
        <f t="shared" si="3"/>
        <v>0</v>
      </c>
    </row>
    <row r="25" spans="1:17" s="12" customFormat="1" ht="37.5">
      <c r="A25" s="63" t="s">
        <v>174</v>
      </c>
      <c r="B25" s="16" t="s">
        <v>121</v>
      </c>
      <c r="C25" s="16" t="s">
        <v>125</v>
      </c>
      <c r="D25" s="16" t="s">
        <v>246</v>
      </c>
      <c r="E25" s="33">
        <v>120</v>
      </c>
      <c r="F25" s="130">
        <f>G25+H25+I25</f>
        <v>1312</v>
      </c>
      <c r="G25" s="130"/>
      <c r="H25" s="130">
        <v>1312</v>
      </c>
      <c r="I25" s="130"/>
      <c r="J25" s="130">
        <f>K25+L25+M25</f>
        <v>1370.1</v>
      </c>
      <c r="K25" s="130"/>
      <c r="L25" s="130">
        <v>1370.1</v>
      </c>
      <c r="M25" s="130"/>
      <c r="N25" s="130">
        <f>O25+P25+Q25</f>
        <v>1370.1</v>
      </c>
      <c r="O25" s="49"/>
      <c r="P25" s="49">
        <v>1370.1</v>
      </c>
      <c r="Q25" s="49"/>
    </row>
    <row r="26" spans="1:17" s="12" customFormat="1" ht="56.25">
      <c r="A26" s="63" t="s">
        <v>473</v>
      </c>
      <c r="B26" s="16" t="s">
        <v>121</v>
      </c>
      <c r="C26" s="16" t="s">
        <v>125</v>
      </c>
      <c r="D26" s="16" t="s">
        <v>618</v>
      </c>
      <c r="E26" s="33"/>
      <c r="F26" s="130">
        <f>F27</f>
        <v>312.5</v>
      </c>
      <c r="G26" s="130">
        <f aca="true" t="shared" si="4" ref="G26:Q26">G27</f>
        <v>0</v>
      </c>
      <c r="H26" s="130">
        <f t="shared" si="4"/>
        <v>312.5</v>
      </c>
      <c r="I26" s="130">
        <f t="shared" si="4"/>
        <v>0</v>
      </c>
      <c r="J26" s="130">
        <f t="shared" si="4"/>
        <v>0</v>
      </c>
      <c r="K26" s="130">
        <f t="shared" si="4"/>
        <v>0</v>
      </c>
      <c r="L26" s="130">
        <f t="shared" si="4"/>
        <v>0</v>
      </c>
      <c r="M26" s="130">
        <f t="shared" si="4"/>
        <v>0</v>
      </c>
      <c r="N26" s="130">
        <f t="shared" si="4"/>
        <v>0</v>
      </c>
      <c r="O26" s="11">
        <f t="shared" si="4"/>
        <v>0</v>
      </c>
      <c r="P26" s="11">
        <f t="shared" si="4"/>
        <v>0</v>
      </c>
      <c r="Q26" s="11">
        <f t="shared" si="4"/>
        <v>0</v>
      </c>
    </row>
    <row r="27" spans="1:17" s="12" customFormat="1" ht="37.5">
      <c r="A27" s="63" t="s">
        <v>174</v>
      </c>
      <c r="B27" s="16" t="s">
        <v>121</v>
      </c>
      <c r="C27" s="16" t="s">
        <v>125</v>
      </c>
      <c r="D27" s="16" t="s">
        <v>619</v>
      </c>
      <c r="E27" s="33">
        <v>120</v>
      </c>
      <c r="F27" s="130">
        <f>G27+H27+I27</f>
        <v>312.5</v>
      </c>
      <c r="G27" s="130"/>
      <c r="H27" s="130">
        <v>312.5</v>
      </c>
      <c r="I27" s="130"/>
      <c r="J27" s="130">
        <f>K27+L27+M27</f>
        <v>0</v>
      </c>
      <c r="K27" s="130"/>
      <c r="L27" s="130"/>
      <c r="M27" s="130"/>
      <c r="N27" s="130">
        <f>O27+P27+Q27</f>
        <v>0</v>
      </c>
      <c r="O27" s="49"/>
      <c r="P27" s="49"/>
      <c r="Q27" s="49"/>
    </row>
    <row r="28" spans="1:17" s="12" customFormat="1" ht="56.25">
      <c r="A28" s="64" t="s">
        <v>199</v>
      </c>
      <c r="B28" s="13" t="s">
        <v>121</v>
      </c>
      <c r="C28" s="13" t="s">
        <v>124</v>
      </c>
      <c r="D28" s="137"/>
      <c r="E28" s="137"/>
      <c r="F28" s="129">
        <f>F29+F34</f>
        <v>1968.8</v>
      </c>
      <c r="G28" s="129">
        <f aca="true" t="shared" si="5" ref="G28:Q28">G29+G34</f>
        <v>0</v>
      </c>
      <c r="H28" s="129">
        <f t="shared" si="5"/>
        <v>1681.8</v>
      </c>
      <c r="I28" s="129">
        <f t="shared" si="5"/>
        <v>287</v>
      </c>
      <c r="J28" s="129">
        <f t="shared" si="5"/>
        <v>1636.6</v>
      </c>
      <c r="K28" s="129">
        <f t="shared" si="5"/>
        <v>0</v>
      </c>
      <c r="L28" s="129">
        <f t="shared" si="5"/>
        <v>1349.6</v>
      </c>
      <c r="M28" s="129">
        <f t="shared" si="5"/>
        <v>287</v>
      </c>
      <c r="N28" s="129">
        <f t="shared" si="5"/>
        <v>1636.6</v>
      </c>
      <c r="O28" s="14">
        <f t="shared" si="5"/>
        <v>0</v>
      </c>
      <c r="P28" s="14">
        <f t="shared" si="5"/>
        <v>1349.6</v>
      </c>
      <c r="Q28" s="14">
        <f t="shared" si="5"/>
        <v>287</v>
      </c>
    </row>
    <row r="29" spans="1:17" s="12" customFormat="1" ht="20.25">
      <c r="A29" s="63" t="s">
        <v>344</v>
      </c>
      <c r="B29" s="16" t="s">
        <v>121</v>
      </c>
      <c r="C29" s="16" t="s">
        <v>124</v>
      </c>
      <c r="D29" s="33" t="s">
        <v>239</v>
      </c>
      <c r="E29" s="16"/>
      <c r="F29" s="130">
        <f aca="true" t="shared" si="6" ref="F29:Q30">F30</f>
        <v>287</v>
      </c>
      <c r="G29" s="130">
        <f t="shared" si="6"/>
        <v>0</v>
      </c>
      <c r="H29" s="130">
        <f t="shared" si="6"/>
        <v>0</v>
      </c>
      <c r="I29" s="130">
        <f t="shared" si="6"/>
        <v>287</v>
      </c>
      <c r="J29" s="130">
        <f t="shared" si="6"/>
        <v>287</v>
      </c>
      <c r="K29" s="130">
        <f t="shared" si="6"/>
        <v>0</v>
      </c>
      <c r="L29" s="130">
        <f t="shared" si="6"/>
        <v>0</v>
      </c>
      <c r="M29" s="130">
        <f t="shared" si="6"/>
        <v>287</v>
      </c>
      <c r="N29" s="130">
        <f t="shared" si="6"/>
        <v>287</v>
      </c>
      <c r="O29" s="11">
        <f t="shared" si="6"/>
        <v>0</v>
      </c>
      <c r="P29" s="11">
        <f t="shared" si="6"/>
        <v>0</v>
      </c>
      <c r="Q29" s="11">
        <f t="shared" si="6"/>
        <v>287</v>
      </c>
    </row>
    <row r="30" spans="1:17" s="12" customFormat="1" ht="37.5">
      <c r="A30" s="63" t="s">
        <v>232</v>
      </c>
      <c r="B30" s="16" t="s">
        <v>121</v>
      </c>
      <c r="C30" s="16" t="s">
        <v>124</v>
      </c>
      <c r="D30" s="33" t="s">
        <v>240</v>
      </c>
      <c r="E30" s="16"/>
      <c r="F30" s="130">
        <f t="shared" si="6"/>
        <v>287</v>
      </c>
      <c r="G30" s="130">
        <f t="shared" si="6"/>
        <v>0</v>
      </c>
      <c r="H30" s="130">
        <f t="shared" si="6"/>
        <v>0</v>
      </c>
      <c r="I30" s="130">
        <f t="shared" si="6"/>
        <v>287</v>
      </c>
      <c r="J30" s="130">
        <f t="shared" si="6"/>
        <v>287</v>
      </c>
      <c r="K30" s="130">
        <f t="shared" si="6"/>
        <v>0</v>
      </c>
      <c r="L30" s="130">
        <f t="shared" si="6"/>
        <v>0</v>
      </c>
      <c r="M30" s="130">
        <f t="shared" si="6"/>
        <v>287</v>
      </c>
      <c r="N30" s="130">
        <f t="shared" si="6"/>
        <v>287</v>
      </c>
      <c r="O30" s="11">
        <f t="shared" si="6"/>
        <v>0</v>
      </c>
      <c r="P30" s="11">
        <f t="shared" si="6"/>
        <v>0</v>
      </c>
      <c r="Q30" s="11">
        <f t="shared" si="6"/>
        <v>287</v>
      </c>
    </row>
    <row r="31" spans="1:17" s="12" customFormat="1" ht="40.5" customHeight="1">
      <c r="A31" s="63" t="s">
        <v>594</v>
      </c>
      <c r="B31" s="16" t="s">
        <v>121</v>
      </c>
      <c r="C31" s="16" t="s">
        <v>124</v>
      </c>
      <c r="D31" s="33" t="s">
        <v>119</v>
      </c>
      <c r="E31" s="16"/>
      <c r="F31" s="130">
        <f>F32+F33</f>
        <v>287</v>
      </c>
      <c r="G31" s="130">
        <f aca="true" t="shared" si="7" ref="G31:Q31">G32+G33</f>
        <v>0</v>
      </c>
      <c r="H31" s="130">
        <f t="shared" si="7"/>
        <v>0</v>
      </c>
      <c r="I31" s="130">
        <f t="shared" si="7"/>
        <v>287</v>
      </c>
      <c r="J31" s="130">
        <f t="shared" si="7"/>
        <v>287</v>
      </c>
      <c r="K31" s="130">
        <f t="shared" si="7"/>
        <v>0</v>
      </c>
      <c r="L31" s="130">
        <f t="shared" si="7"/>
        <v>0</v>
      </c>
      <c r="M31" s="130">
        <f t="shared" si="7"/>
        <v>287</v>
      </c>
      <c r="N31" s="130">
        <f t="shared" si="7"/>
        <v>287</v>
      </c>
      <c r="O31" s="11">
        <f>O32+O33</f>
        <v>0</v>
      </c>
      <c r="P31" s="11">
        <f t="shared" si="7"/>
        <v>0</v>
      </c>
      <c r="Q31" s="11">
        <f t="shared" si="7"/>
        <v>287</v>
      </c>
    </row>
    <row r="32" spans="1:17" s="12" customFormat="1" ht="37.5">
      <c r="A32" s="63" t="s">
        <v>174</v>
      </c>
      <c r="B32" s="16" t="s">
        <v>121</v>
      </c>
      <c r="C32" s="16" t="s">
        <v>124</v>
      </c>
      <c r="D32" s="33" t="s">
        <v>119</v>
      </c>
      <c r="E32" s="16" t="s">
        <v>175</v>
      </c>
      <c r="F32" s="130">
        <f>G32+H32+I32</f>
        <v>285.2</v>
      </c>
      <c r="G32" s="130"/>
      <c r="H32" s="130"/>
      <c r="I32" s="130">
        <v>285.2</v>
      </c>
      <c r="J32" s="130">
        <f>K32+L32+M32</f>
        <v>285.2</v>
      </c>
      <c r="K32" s="130"/>
      <c r="L32" s="130"/>
      <c r="M32" s="130">
        <v>285.2</v>
      </c>
      <c r="N32" s="130">
        <f>O32+P32+Q32</f>
        <v>285.2</v>
      </c>
      <c r="O32" s="11"/>
      <c r="P32" s="11"/>
      <c r="Q32" s="11">
        <v>285.2</v>
      </c>
    </row>
    <row r="33" spans="1:17" s="12" customFormat="1" ht="37.5">
      <c r="A33" s="63" t="s">
        <v>92</v>
      </c>
      <c r="B33" s="16" t="s">
        <v>121</v>
      </c>
      <c r="C33" s="16" t="s">
        <v>124</v>
      </c>
      <c r="D33" s="33" t="s">
        <v>119</v>
      </c>
      <c r="E33" s="16" t="s">
        <v>178</v>
      </c>
      <c r="F33" s="130">
        <f>G33+H33+I33</f>
        <v>1.8</v>
      </c>
      <c r="G33" s="130"/>
      <c r="H33" s="130"/>
      <c r="I33" s="130">
        <v>1.8</v>
      </c>
      <c r="J33" s="130">
        <f>K33+L33+M33</f>
        <v>1.8</v>
      </c>
      <c r="K33" s="130"/>
      <c r="L33" s="130"/>
      <c r="M33" s="130">
        <v>1.8</v>
      </c>
      <c r="N33" s="130">
        <f>O33+P33+Q33</f>
        <v>1.8</v>
      </c>
      <c r="O33" s="11"/>
      <c r="P33" s="11"/>
      <c r="Q33" s="11">
        <v>1.8</v>
      </c>
    </row>
    <row r="34" spans="1:17" s="12" customFormat="1" ht="20.25">
      <c r="A34" s="63" t="s">
        <v>212</v>
      </c>
      <c r="B34" s="16" t="s">
        <v>121</v>
      </c>
      <c r="C34" s="16" t="s">
        <v>124</v>
      </c>
      <c r="D34" s="33" t="s">
        <v>235</v>
      </c>
      <c r="E34" s="16"/>
      <c r="F34" s="130">
        <f>F35+F39</f>
        <v>1681.8</v>
      </c>
      <c r="G34" s="130">
        <f aca="true" t="shared" si="8" ref="G34:Q34">G35+G39</f>
        <v>0</v>
      </c>
      <c r="H34" s="130">
        <f t="shared" si="8"/>
        <v>1681.8</v>
      </c>
      <c r="I34" s="130">
        <f t="shared" si="8"/>
        <v>0</v>
      </c>
      <c r="J34" s="130">
        <f t="shared" si="8"/>
        <v>1349.6</v>
      </c>
      <c r="K34" s="130">
        <f t="shared" si="8"/>
        <v>0</v>
      </c>
      <c r="L34" s="130">
        <f t="shared" si="8"/>
        <v>1349.6</v>
      </c>
      <c r="M34" s="130">
        <f t="shared" si="8"/>
        <v>0</v>
      </c>
      <c r="N34" s="130">
        <f t="shared" si="8"/>
        <v>1349.6</v>
      </c>
      <c r="O34" s="11">
        <f t="shared" si="8"/>
        <v>0</v>
      </c>
      <c r="P34" s="11">
        <f t="shared" si="8"/>
        <v>1349.6</v>
      </c>
      <c r="Q34" s="11">
        <f t="shared" si="8"/>
        <v>0</v>
      </c>
    </row>
    <row r="35" spans="1:17" s="12" customFormat="1" ht="24.75" customHeight="1">
      <c r="A35" s="63" t="s">
        <v>190</v>
      </c>
      <c r="B35" s="16" t="s">
        <v>121</v>
      </c>
      <c r="C35" s="16" t="s">
        <v>124</v>
      </c>
      <c r="D35" s="33" t="s">
        <v>236</v>
      </c>
      <c r="E35" s="16"/>
      <c r="F35" s="130">
        <f>F36+F37+F38</f>
        <v>1391.6</v>
      </c>
      <c r="G35" s="130">
        <f aca="true" t="shared" si="9" ref="G35:Q35">G36+G37+G38</f>
        <v>0</v>
      </c>
      <c r="H35" s="130">
        <f t="shared" si="9"/>
        <v>1391.6</v>
      </c>
      <c r="I35" s="130">
        <f t="shared" si="9"/>
        <v>0</v>
      </c>
      <c r="J35" s="130">
        <f t="shared" si="9"/>
        <v>1349.6</v>
      </c>
      <c r="K35" s="130">
        <f t="shared" si="9"/>
        <v>0</v>
      </c>
      <c r="L35" s="130">
        <f t="shared" si="9"/>
        <v>1349.6</v>
      </c>
      <c r="M35" s="130">
        <f t="shared" si="9"/>
        <v>0</v>
      </c>
      <c r="N35" s="130">
        <f t="shared" si="9"/>
        <v>1349.6</v>
      </c>
      <c r="O35" s="11">
        <f t="shared" si="9"/>
        <v>0</v>
      </c>
      <c r="P35" s="11">
        <f t="shared" si="9"/>
        <v>1349.6</v>
      </c>
      <c r="Q35" s="11">
        <f t="shared" si="9"/>
        <v>0</v>
      </c>
    </row>
    <row r="36" spans="1:17" s="12" customFormat="1" ht="37.5">
      <c r="A36" s="63" t="s">
        <v>174</v>
      </c>
      <c r="B36" s="16" t="s">
        <v>121</v>
      </c>
      <c r="C36" s="16" t="s">
        <v>124</v>
      </c>
      <c r="D36" s="33" t="s">
        <v>236</v>
      </c>
      <c r="E36" s="16" t="s">
        <v>175</v>
      </c>
      <c r="F36" s="130">
        <f>G36+H36+I36</f>
        <v>895.1</v>
      </c>
      <c r="G36" s="130"/>
      <c r="H36" s="130">
        <v>895.1</v>
      </c>
      <c r="I36" s="130"/>
      <c r="J36" s="130">
        <f>K36+L36+M36</f>
        <v>949.1</v>
      </c>
      <c r="K36" s="130"/>
      <c r="L36" s="130">
        <v>949.1</v>
      </c>
      <c r="M36" s="130"/>
      <c r="N36" s="130">
        <f>O36+P36+Q36</f>
        <v>949.1</v>
      </c>
      <c r="O36" s="11"/>
      <c r="P36" s="11">
        <v>949.1</v>
      </c>
      <c r="Q36" s="11"/>
    </row>
    <row r="37" spans="1:17" s="12" customFormat="1" ht="37.5">
      <c r="A37" s="63" t="s">
        <v>92</v>
      </c>
      <c r="B37" s="16" t="s">
        <v>121</v>
      </c>
      <c r="C37" s="16" t="s">
        <v>124</v>
      </c>
      <c r="D37" s="33" t="s">
        <v>236</v>
      </c>
      <c r="E37" s="16" t="s">
        <v>178</v>
      </c>
      <c r="F37" s="130">
        <f>G37+H37+I37</f>
        <v>496</v>
      </c>
      <c r="G37" s="130"/>
      <c r="H37" s="130">
        <v>496</v>
      </c>
      <c r="I37" s="130"/>
      <c r="J37" s="130">
        <f>K37+L37+M37</f>
        <v>400</v>
      </c>
      <c r="K37" s="130"/>
      <c r="L37" s="130">
        <v>400</v>
      </c>
      <c r="M37" s="130"/>
      <c r="N37" s="130">
        <f>O37+P37+Q37</f>
        <v>400</v>
      </c>
      <c r="O37" s="11"/>
      <c r="P37" s="11">
        <v>400</v>
      </c>
      <c r="Q37" s="11"/>
    </row>
    <row r="38" spans="1:17" s="12" customFormat="1" ht="20.25">
      <c r="A38" s="63" t="s">
        <v>176</v>
      </c>
      <c r="B38" s="16" t="s">
        <v>121</v>
      </c>
      <c r="C38" s="16" t="s">
        <v>124</v>
      </c>
      <c r="D38" s="33" t="s">
        <v>236</v>
      </c>
      <c r="E38" s="16" t="s">
        <v>177</v>
      </c>
      <c r="F38" s="130">
        <f>G38+H38+I38</f>
        <v>0.5</v>
      </c>
      <c r="G38" s="130"/>
      <c r="H38" s="130">
        <v>0.5</v>
      </c>
      <c r="I38" s="130"/>
      <c r="J38" s="130">
        <f>K38+L38+M38</f>
        <v>0.5</v>
      </c>
      <c r="K38" s="130"/>
      <c r="L38" s="130">
        <v>0.5</v>
      </c>
      <c r="M38" s="130"/>
      <c r="N38" s="130">
        <f>O38+P38+Q38</f>
        <v>0.5</v>
      </c>
      <c r="O38" s="11"/>
      <c r="P38" s="11">
        <v>0.5</v>
      </c>
      <c r="Q38" s="11"/>
    </row>
    <row r="39" spans="1:17" s="12" customFormat="1" ht="56.25">
      <c r="A39" s="63" t="s">
        <v>473</v>
      </c>
      <c r="B39" s="16" t="s">
        <v>121</v>
      </c>
      <c r="C39" s="16" t="s">
        <v>124</v>
      </c>
      <c r="D39" s="33" t="s">
        <v>620</v>
      </c>
      <c r="E39" s="16"/>
      <c r="F39" s="130">
        <f>F40</f>
        <v>290.2</v>
      </c>
      <c r="G39" s="130">
        <f aca="true" t="shared" si="10" ref="G39:Q39">G40</f>
        <v>0</v>
      </c>
      <c r="H39" s="130">
        <f t="shared" si="10"/>
        <v>290.2</v>
      </c>
      <c r="I39" s="130">
        <f t="shared" si="10"/>
        <v>0</v>
      </c>
      <c r="J39" s="130">
        <f t="shared" si="10"/>
        <v>0</v>
      </c>
      <c r="K39" s="130">
        <f t="shared" si="10"/>
        <v>0</v>
      </c>
      <c r="L39" s="130">
        <f t="shared" si="10"/>
        <v>0</v>
      </c>
      <c r="M39" s="130">
        <f t="shared" si="10"/>
        <v>0</v>
      </c>
      <c r="N39" s="130">
        <f t="shared" si="10"/>
        <v>0</v>
      </c>
      <c r="O39" s="11">
        <f t="shared" si="10"/>
        <v>0</v>
      </c>
      <c r="P39" s="11">
        <f t="shared" si="10"/>
        <v>0</v>
      </c>
      <c r="Q39" s="11">
        <f t="shared" si="10"/>
        <v>0</v>
      </c>
    </row>
    <row r="40" spans="1:17" s="12" customFormat="1" ht="37.5">
      <c r="A40" s="63" t="s">
        <v>174</v>
      </c>
      <c r="B40" s="16" t="s">
        <v>121</v>
      </c>
      <c r="C40" s="16" t="s">
        <v>124</v>
      </c>
      <c r="D40" s="33" t="s">
        <v>620</v>
      </c>
      <c r="E40" s="16" t="s">
        <v>175</v>
      </c>
      <c r="F40" s="130">
        <f>G40+H40+I40</f>
        <v>290.2</v>
      </c>
      <c r="G40" s="130"/>
      <c r="H40" s="130">
        <v>290.2</v>
      </c>
      <c r="I40" s="130"/>
      <c r="J40" s="130">
        <f>K40+L40+M40</f>
        <v>0</v>
      </c>
      <c r="K40" s="130"/>
      <c r="L40" s="130"/>
      <c r="M40" s="130"/>
      <c r="N40" s="130">
        <f>O40+P40+Q40</f>
        <v>0</v>
      </c>
      <c r="O40" s="11"/>
      <c r="P40" s="11"/>
      <c r="Q40" s="11"/>
    </row>
    <row r="41" spans="1:17" s="12" customFormat="1" ht="56.25">
      <c r="A41" s="64" t="s">
        <v>96</v>
      </c>
      <c r="B41" s="13" t="s">
        <v>121</v>
      </c>
      <c r="C41" s="13" t="s">
        <v>122</v>
      </c>
      <c r="D41" s="137"/>
      <c r="E41" s="13"/>
      <c r="F41" s="129">
        <f>F66+F73+F89+F50+F42+F60</f>
        <v>32514.700000000004</v>
      </c>
      <c r="G41" s="129">
        <f aca="true" t="shared" si="11" ref="G41:N41">G66+G73+G89+G50+G42+G60</f>
        <v>3100.2</v>
      </c>
      <c r="H41" s="129">
        <f t="shared" si="11"/>
        <v>28994.000000000004</v>
      </c>
      <c r="I41" s="129">
        <f t="shared" si="11"/>
        <v>420.5</v>
      </c>
      <c r="J41" s="129">
        <f t="shared" si="11"/>
        <v>20738.999999999996</v>
      </c>
      <c r="K41" s="129">
        <f t="shared" si="11"/>
        <v>2745.8</v>
      </c>
      <c r="L41" s="129">
        <f t="shared" si="11"/>
        <v>17580.5</v>
      </c>
      <c r="M41" s="129">
        <f t="shared" si="11"/>
        <v>412.70000000000005</v>
      </c>
      <c r="N41" s="129">
        <f t="shared" si="11"/>
        <v>27934.199999999997</v>
      </c>
      <c r="O41" s="14">
        <f>O66+O73+O89+O50+O42+O60</f>
        <v>2749.8</v>
      </c>
      <c r="P41" s="14">
        <f>P66+P73+P89+P50+P42+P60</f>
        <v>24771.7</v>
      </c>
      <c r="Q41" s="14">
        <f>Q66+Q73+Q89+Q50+Q42+Q60</f>
        <v>412.70000000000005</v>
      </c>
    </row>
    <row r="42" spans="1:17" s="12" customFormat="1" ht="56.25">
      <c r="A42" s="63" t="s">
        <v>487</v>
      </c>
      <c r="B42" s="16" t="s">
        <v>121</v>
      </c>
      <c r="C42" s="16" t="s">
        <v>122</v>
      </c>
      <c r="D42" s="16" t="s">
        <v>256</v>
      </c>
      <c r="E42" s="16"/>
      <c r="F42" s="130">
        <f>F43</f>
        <v>121</v>
      </c>
      <c r="G42" s="130">
        <f aca="true" t="shared" si="12" ref="G42:Q42">G43</f>
        <v>0</v>
      </c>
      <c r="H42" s="130">
        <f t="shared" si="12"/>
        <v>121</v>
      </c>
      <c r="I42" s="130">
        <f t="shared" si="12"/>
        <v>0</v>
      </c>
      <c r="J42" s="130">
        <f t="shared" si="12"/>
        <v>28</v>
      </c>
      <c r="K42" s="130">
        <f t="shared" si="12"/>
        <v>0</v>
      </c>
      <c r="L42" s="130">
        <f t="shared" si="12"/>
        <v>28</v>
      </c>
      <c r="M42" s="130">
        <f t="shared" si="12"/>
        <v>0</v>
      </c>
      <c r="N42" s="130">
        <f t="shared" si="12"/>
        <v>169</v>
      </c>
      <c r="O42" s="11">
        <f t="shared" si="12"/>
        <v>0</v>
      </c>
      <c r="P42" s="11">
        <f t="shared" si="12"/>
        <v>169</v>
      </c>
      <c r="Q42" s="11">
        <f t="shared" si="12"/>
        <v>0</v>
      </c>
    </row>
    <row r="43" spans="1:17" s="12" customFormat="1" ht="37.5">
      <c r="A43" s="63" t="s">
        <v>488</v>
      </c>
      <c r="B43" s="16" t="s">
        <v>121</v>
      </c>
      <c r="C43" s="16" t="s">
        <v>122</v>
      </c>
      <c r="D43" s="16" t="s">
        <v>257</v>
      </c>
      <c r="E43" s="16"/>
      <c r="F43" s="130">
        <f>F44+F47</f>
        <v>121</v>
      </c>
      <c r="G43" s="130">
        <f aca="true" t="shared" si="13" ref="G43:Q43">G44+G47</f>
        <v>0</v>
      </c>
      <c r="H43" s="130">
        <f t="shared" si="13"/>
        <v>121</v>
      </c>
      <c r="I43" s="130">
        <f t="shared" si="13"/>
        <v>0</v>
      </c>
      <c r="J43" s="130">
        <f t="shared" si="13"/>
        <v>28</v>
      </c>
      <c r="K43" s="130">
        <f t="shared" si="13"/>
        <v>0</v>
      </c>
      <c r="L43" s="130">
        <f t="shared" si="13"/>
        <v>28</v>
      </c>
      <c r="M43" s="130">
        <f t="shared" si="13"/>
        <v>0</v>
      </c>
      <c r="N43" s="130">
        <f t="shared" si="13"/>
        <v>169</v>
      </c>
      <c r="O43" s="11">
        <f t="shared" si="13"/>
        <v>0</v>
      </c>
      <c r="P43" s="11">
        <f t="shared" si="13"/>
        <v>169</v>
      </c>
      <c r="Q43" s="11">
        <f t="shared" si="13"/>
        <v>0</v>
      </c>
    </row>
    <row r="44" spans="1:17" s="12" customFormat="1" ht="37.5">
      <c r="A44" s="63" t="s">
        <v>387</v>
      </c>
      <c r="B44" s="16" t="s">
        <v>121</v>
      </c>
      <c r="C44" s="16" t="s">
        <v>122</v>
      </c>
      <c r="D44" s="16" t="s">
        <v>388</v>
      </c>
      <c r="E44" s="16"/>
      <c r="F44" s="130">
        <f>F45</f>
        <v>121</v>
      </c>
      <c r="G44" s="130">
        <f aca="true" t="shared" si="14" ref="G44:Q45">G45</f>
        <v>0</v>
      </c>
      <c r="H44" s="130">
        <f t="shared" si="14"/>
        <v>121</v>
      </c>
      <c r="I44" s="130">
        <f t="shared" si="14"/>
        <v>0</v>
      </c>
      <c r="J44" s="130">
        <f t="shared" si="14"/>
        <v>28</v>
      </c>
      <c r="K44" s="130">
        <f t="shared" si="14"/>
        <v>0</v>
      </c>
      <c r="L44" s="130">
        <f t="shared" si="14"/>
        <v>28</v>
      </c>
      <c r="M44" s="130">
        <f t="shared" si="14"/>
        <v>0</v>
      </c>
      <c r="N44" s="130">
        <f t="shared" si="14"/>
        <v>23</v>
      </c>
      <c r="O44" s="11">
        <f t="shared" si="14"/>
        <v>0</v>
      </c>
      <c r="P44" s="11">
        <f t="shared" si="14"/>
        <v>23</v>
      </c>
      <c r="Q44" s="11">
        <f t="shared" si="14"/>
        <v>0</v>
      </c>
    </row>
    <row r="45" spans="1:17" s="12" customFormat="1" ht="20.25">
      <c r="A45" s="63" t="s">
        <v>225</v>
      </c>
      <c r="B45" s="16" t="s">
        <v>121</v>
      </c>
      <c r="C45" s="16" t="s">
        <v>122</v>
      </c>
      <c r="D45" s="16" t="s">
        <v>389</v>
      </c>
      <c r="E45" s="16"/>
      <c r="F45" s="130">
        <f>F46</f>
        <v>121</v>
      </c>
      <c r="G45" s="130">
        <f t="shared" si="14"/>
        <v>0</v>
      </c>
      <c r="H45" s="130">
        <f t="shared" si="14"/>
        <v>121</v>
      </c>
      <c r="I45" s="130">
        <f t="shared" si="14"/>
        <v>0</v>
      </c>
      <c r="J45" s="130">
        <f t="shared" si="14"/>
        <v>28</v>
      </c>
      <c r="K45" s="130">
        <f t="shared" si="14"/>
        <v>0</v>
      </c>
      <c r="L45" s="130">
        <f t="shared" si="14"/>
        <v>28</v>
      </c>
      <c r="M45" s="130">
        <f t="shared" si="14"/>
        <v>0</v>
      </c>
      <c r="N45" s="130">
        <f t="shared" si="14"/>
        <v>23</v>
      </c>
      <c r="O45" s="11">
        <f t="shared" si="14"/>
        <v>0</v>
      </c>
      <c r="P45" s="11">
        <f t="shared" si="14"/>
        <v>23</v>
      </c>
      <c r="Q45" s="11">
        <f t="shared" si="14"/>
        <v>0</v>
      </c>
    </row>
    <row r="46" spans="1:17" s="12" customFormat="1" ht="37.5">
      <c r="A46" s="63" t="s">
        <v>92</v>
      </c>
      <c r="B46" s="16" t="s">
        <v>121</v>
      </c>
      <c r="C46" s="16" t="s">
        <v>122</v>
      </c>
      <c r="D46" s="16" t="s">
        <v>389</v>
      </c>
      <c r="E46" s="16" t="s">
        <v>178</v>
      </c>
      <c r="F46" s="130">
        <f>G46+H46+I46</f>
        <v>121</v>
      </c>
      <c r="G46" s="130"/>
      <c r="H46" s="130">
        <v>121</v>
      </c>
      <c r="I46" s="130"/>
      <c r="J46" s="130">
        <f>K46+L46+M46</f>
        <v>28</v>
      </c>
      <c r="K46" s="130"/>
      <c r="L46" s="130">
        <v>28</v>
      </c>
      <c r="M46" s="130"/>
      <c r="N46" s="130">
        <f>O46+P46+Q46</f>
        <v>23</v>
      </c>
      <c r="O46" s="11"/>
      <c r="P46" s="11">
        <v>23</v>
      </c>
      <c r="Q46" s="11"/>
    </row>
    <row r="47" spans="1:17" s="12" customFormat="1" ht="39" customHeight="1">
      <c r="A47" s="63" t="s">
        <v>425</v>
      </c>
      <c r="B47" s="16" t="s">
        <v>121</v>
      </c>
      <c r="C47" s="16" t="s">
        <v>122</v>
      </c>
      <c r="D47" s="16" t="s">
        <v>385</v>
      </c>
      <c r="E47" s="16"/>
      <c r="F47" s="130">
        <f aca="true" t="shared" si="15" ref="F47:Q48">F48</f>
        <v>0</v>
      </c>
      <c r="G47" s="130">
        <f t="shared" si="15"/>
        <v>0</v>
      </c>
      <c r="H47" s="130">
        <f t="shared" si="15"/>
        <v>0</v>
      </c>
      <c r="I47" s="130">
        <f t="shared" si="15"/>
        <v>0</v>
      </c>
      <c r="J47" s="130">
        <f t="shared" si="15"/>
        <v>0</v>
      </c>
      <c r="K47" s="130">
        <f t="shared" si="15"/>
        <v>0</v>
      </c>
      <c r="L47" s="130">
        <f t="shared" si="15"/>
        <v>0</v>
      </c>
      <c r="M47" s="130">
        <f t="shared" si="15"/>
        <v>0</v>
      </c>
      <c r="N47" s="130">
        <f t="shared" si="15"/>
        <v>146</v>
      </c>
      <c r="O47" s="11">
        <f t="shared" si="15"/>
        <v>0</v>
      </c>
      <c r="P47" s="11">
        <f t="shared" si="15"/>
        <v>146</v>
      </c>
      <c r="Q47" s="11">
        <f t="shared" si="15"/>
        <v>0</v>
      </c>
    </row>
    <row r="48" spans="1:17" s="12" customFormat="1" ht="20.25">
      <c r="A48" s="63" t="s">
        <v>225</v>
      </c>
      <c r="B48" s="16" t="s">
        <v>121</v>
      </c>
      <c r="C48" s="16" t="s">
        <v>122</v>
      </c>
      <c r="D48" s="16" t="s">
        <v>397</v>
      </c>
      <c r="E48" s="16"/>
      <c r="F48" s="130">
        <f t="shared" si="15"/>
        <v>0</v>
      </c>
      <c r="G48" s="130">
        <f t="shared" si="15"/>
        <v>0</v>
      </c>
      <c r="H48" s="130">
        <f t="shared" si="15"/>
        <v>0</v>
      </c>
      <c r="I48" s="130">
        <f t="shared" si="15"/>
        <v>0</v>
      </c>
      <c r="J48" s="130">
        <f t="shared" si="15"/>
        <v>0</v>
      </c>
      <c r="K48" s="130">
        <f t="shared" si="15"/>
        <v>0</v>
      </c>
      <c r="L48" s="130">
        <f t="shared" si="15"/>
        <v>0</v>
      </c>
      <c r="M48" s="130">
        <f t="shared" si="15"/>
        <v>0</v>
      </c>
      <c r="N48" s="130">
        <f t="shared" si="15"/>
        <v>146</v>
      </c>
      <c r="O48" s="11">
        <f t="shared" si="15"/>
        <v>0</v>
      </c>
      <c r="P48" s="11">
        <f t="shared" si="15"/>
        <v>146</v>
      </c>
      <c r="Q48" s="11">
        <f t="shared" si="15"/>
        <v>0</v>
      </c>
    </row>
    <row r="49" spans="1:17" s="12" customFormat="1" ht="37.5">
      <c r="A49" s="63" t="s">
        <v>92</v>
      </c>
      <c r="B49" s="16" t="s">
        <v>121</v>
      </c>
      <c r="C49" s="16" t="s">
        <v>122</v>
      </c>
      <c r="D49" s="16" t="s">
        <v>397</v>
      </c>
      <c r="E49" s="16" t="s">
        <v>178</v>
      </c>
      <c r="F49" s="130"/>
      <c r="G49" s="130"/>
      <c r="H49" s="130"/>
      <c r="I49" s="130"/>
      <c r="J49" s="130">
        <f>K49+L49+M49</f>
        <v>0</v>
      </c>
      <c r="K49" s="130"/>
      <c r="L49" s="130"/>
      <c r="M49" s="130"/>
      <c r="N49" s="130">
        <f>O49+P49+Q49</f>
        <v>146</v>
      </c>
      <c r="O49" s="11"/>
      <c r="P49" s="11">
        <v>146</v>
      </c>
      <c r="Q49" s="11"/>
    </row>
    <row r="50" spans="1:17" s="12" customFormat="1" ht="37.5">
      <c r="A50" s="63" t="s">
        <v>549</v>
      </c>
      <c r="B50" s="16" t="s">
        <v>121</v>
      </c>
      <c r="C50" s="16" t="s">
        <v>122</v>
      </c>
      <c r="D50" s="16" t="s">
        <v>9</v>
      </c>
      <c r="E50" s="16"/>
      <c r="F50" s="130">
        <f>F55+F51</f>
        <v>1529</v>
      </c>
      <c r="G50" s="130">
        <f aca="true" t="shared" si="16" ref="G50:Q50">G55+G51</f>
        <v>1529</v>
      </c>
      <c r="H50" s="130">
        <f t="shared" si="16"/>
        <v>0</v>
      </c>
      <c r="I50" s="130">
        <f t="shared" si="16"/>
        <v>0</v>
      </c>
      <c r="J50" s="130">
        <f t="shared" si="16"/>
        <v>1311.6000000000001</v>
      </c>
      <c r="K50" s="130">
        <f t="shared" si="16"/>
        <v>1311.6000000000001</v>
      </c>
      <c r="L50" s="130">
        <f t="shared" si="16"/>
        <v>0</v>
      </c>
      <c r="M50" s="130">
        <f t="shared" si="16"/>
        <v>0</v>
      </c>
      <c r="N50" s="130">
        <f t="shared" si="16"/>
        <v>1311.6000000000001</v>
      </c>
      <c r="O50" s="11">
        <f t="shared" si="16"/>
        <v>1311.6000000000001</v>
      </c>
      <c r="P50" s="11">
        <f t="shared" si="16"/>
        <v>0</v>
      </c>
      <c r="Q50" s="11">
        <f t="shared" si="16"/>
        <v>0</v>
      </c>
    </row>
    <row r="51" spans="1:17" s="12" customFormat="1" ht="37.5">
      <c r="A51" s="63" t="s">
        <v>40</v>
      </c>
      <c r="B51" s="16" t="s">
        <v>121</v>
      </c>
      <c r="C51" s="16" t="s">
        <v>122</v>
      </c>
      <c r="D51" s="16" t="s">
        <v>41</v>
      </c>
      <c r="E51" s="16"/>
      <c r="F51" s="130">
        <f>F52</f>
        <v>224.5</v>
      </c>
      <c r="G51" s="130">
        <f aca="true" t="shared" si="17" ref="F51:Q53">G52</f>
        <v>224.5</v>
      </c>
      <c r="H51" s="130">
        <f t="shared" si="17"/>
        <v>0</v>
      </c>
      <c r="I51" s="130">
        <f t="shared" si="17"/>
        <v>0</v>
      </c>
      <c r="J51" s="130">
        <f t="shared" si="17"/>
        <v>224.5</v>
      </c>
      <c r="K51" s="130">
        <f t="shared" si="17"/>
        <v>224.5</v>
      </c>
      <c r="L51" s="130">
        <f t="shared" si="17"/>
        <v>0</v>
      </c>
      <c r="M51" s="130">
        <f t="shared" si="17"/>
        <v>0</v>
      </c>
      <c r="N51" s="130">
        <f t="shared" si="17"/>
        <v>224.5</v>
      </c>
      <c r="O51" s="11">
        <f t="shared" si="17"/>
        <v>224.5</v>
      </c>
      <c r="P51" s="11">
        <f t="shared" si="17"/>
        <v>0</v>
      </c>
      <c r="Q51" s="11">
        <f t="shared" si="17"/>
        <v>0</v>
      </c>
    </row>
    <row r="52" spans="1:17" s="12" customFormat="1" ht="93.75">
      <c r="A52" s="63" t="s">
        <v>448</v>
      </c>
      <c r="B52" s="16" t="s">
        <v>121</v>
      </c>
      <c r="C52" s="16" t="s">
        <v>122</v>
      </c>
      <c r="D52" s="31" t="s">
        <v>447</v>
      </c>
      <c r="E52" s="16"/>
      <c r="F52" s="130">
        <f t="shared" si="17"/>
        <v>224.5</v>
      </c>
      <c r="G52" s="130">
        <f t="shared" si="17"/>
        <v>224.5</v>
      </c>
      <c r="H52" s="130">
        <f t="shared" si="17"/>
        <v>0</v>
      </c>
      <c r="I52" s="130">
        <f t="shared" si="17"/>
        <v>0</v>
      </c>
      <c r="J52" s="130">
        <f t="shared" si="17"/>
        <v>224.5</v>
      </c>
      <c r="K52" s="130">
        <f t="shared" si="17"/>
        <v>224.5</v>
      </c>
      <c r="L52" s="130">
        <f t="shared" si="17"/>
        <v>0</v>
      </c>
      <c r="M52" s="130">
        <f t="shared" si="17"/>
        <v>0</v>
      </c>
      <c r="N52" s="130">
        <f t="shared" si="17"/>
        <v>224.5</v>
      </c>
      <c r="O52" s="11">
        <f t="shared" si="17"/>
        <v>224.5</v>
      </c>
      <c r="P52" s="11">
        <f t="shared" si="17"/>
        <v>0</v>
      </c>
      <c r="Q52" s="11">
        <f t="shared" si="17"/>
        <v>0</v>
      </c>
    </row>
    <row r="53" spans="1:17" s="12" customFormat="1" ht="117" customHeight="1">
      <c r="A53" s="70" t="s">
        <v>449</v>
      </c>
      <c r="B53" s="16" t="s">
        <v>121</v>
      </c>
      <c r="C53" s="16" t="s">
        <v>122</v>
      </c>
      <c r="D53" s="16" t="s">
        <v>445</v>
      </c>
      <c r="E53" s="16"/>
      <c r="F53" s="130">
        <f>F54</f>
        <v>224.5</v>
      </c>
      <c r="G53" s="130">
        <f t="shared" si="17"/>
        <v>224.5</v>
      </c>
      <c r="H53" s="130">
        <f t="shared" si="17"/>
        <v>0</v>
      </c>
      <c r="I53" s="130">
        <f t="shared" si="17"/>
        <v>0</v>
      </c>
      <c r="J53" s="130">
        <f t="shared" si="17"/>
        <v>224.5</v>
      </c>
      <c r="K53" s="130">
        <f t="shared" si="17"/>
        <v>224.5</v>
      </c>
      <c r="L53" s="130">
        <f t="shared" si="17"/>
        <v>0</v>
      </c>
      <c r="M53" s="130">
        <f t="shared" si="17"/>
        <v>0</v>
      </c>
      <c r="N53" s="130">
        <f t="shared" si="17"/>
        <v>224.5</v>
      </c>
      <c r="O53" s="11">
        <f t="shared" si="17"/>
        <v>224.5</v>
      </c>
      <c r="P53" s="11">
        <f t="shared" si="17"/>
        <v>0</v>
      </c>
      <c r="Q53" s="11">
        <f t="shared" si="17"/>
        <v>0</v>
      </c>
    </row>
    <row r="54" spans="1:17" s="12" customFormat="1" ht="37.5">
      <c r="A54" s="63" t="s">
        <v>92</v>
      </c>
      <c r="B54" s="16" t="s">
        <v>121</v>
      </c>
      <c r="C54" s="16" t="s">
        <v>122</v>
      </c>
      <c r="D54" s="16" t="s">
        <v>445</v>
      </c>
      <c r="E54" s="16" t="s">
        <v>178</v>
      </c>
      <c r="F54" s="130">
        <f>H54+I54+G54</f>
        <v>224.5</v>
      </c>
      <c r="G54" s="130">
        <v>224.5</v>
      </c>
      <c r="H54" s="130"/>
      <c r="I54" s="130"/>
      <c r="J54" s="130">
        <f>L54+M54+K54</f>
        <v>224.5</v>
      </c>
      <c r="K54" s="130">
        <v>224.5</v>
      </c>
      <c r="L54" s="130"/>
      <c r="M54" s="130"/>
      <c r="N54" s="130">
        <f>O54+P54+Q54</f>
        <v>224.5</v>
      </c>
      <c r="O54" s="11">
        <v>224.5</v>
      </c>
      <c r="P54" s="11"/>
      <c r="Q54" s="11"/>
    </row>
    <row r="55" spans="1:17" s="12" customFormat="1" ht="37.5">
      <c r="A55" s="63" t="s">
        <v>46</v>
      </c>
      <c r="B55" s="16" t="s">
        <v>121</v>
      </c>
      <c r="C55" s="16" t="s">
        <v>122</v>
      </c>
      <c r="D55" s="16" t="s">
        <v>45</v>
      </c>
      <c r="E55" s="16"/>
      <c r="F55" s="130">
        <f>F56</f>
        <v>1304.5</v>
      </c>
      <c r="G55" s="130">
        <f aca="true" t="shared" si="18" ref="G55:Q55">G56</f>
        <v>1304.5</v>
      </c>
      <c r="H55" s="130">
        <f t="shared" si="18"/>
        <v>0</v>
      </c>
      <c r="I55" s="130">
        <f t="shared" si="18"/>
        <v>0</v>
      </c>
      <c r="J55" s="130">
        <f t="shared" si="18"/>
        <v>1087.1000000000001</v>
      </c>
      <c r="K55" s="130">
        <f t="shared" si="18"/>
        <v>1087.1000000000001</v>
      </c>
      <c r="L55" s="130">
        <f t="shared" si="18"/>
        <v>0</v>
      </c>
      <c r="M55" s="130">
        <f t="shared" si="18"/>
        <v>0</v>
      </c>
      <c r="N55" s="130">
        <f t="shared" si="18"/>
        <v>1087.1000000000001</v>
      </c>
      <c r="O55" s="11">
        <f t="shared" si="18"/>
        <v>1087.1000000000001</v>
      </c>
      <c r="P55" s="11">
        <f t="shared" si="18"/>
        <v>0</v>
      </c>
      <c r="Q55" s="11">
        <f t="shared" si="18"/>
        <v>0</v>
      </c>
    </row>
    <row r="56" spans="1:17" s="12" customFormat="1" ht="60" customHeight="1">
      <c r="A56" s="63" t="s">
        <v>324</v>
      </c>
      <c r="B56" s="16" t="s">
        <v>121</v>
      </c>
      <c r="C56" s="16" t="s">
        <v>122</v>
      </c>
      <c r="D56" s="16" t="s">
        <v>556</v>
      </c>
      <c r="E56" s="16"/>
      <c r="F56" s="130">
        <f>F57</f>
        <v>1304.5</v>
      </c>
      <c r="G56" s="130">
        <f aca="true" t="shared" si="19" ref="G56:N56">G57</f>
        <v>1304.5</v>
      </c>
      <c r="H56" s="130">
        <f t="shared" si="19"/>
        <v>0</v>
      </c>
      <c r="I56" s="130">
        <f t="shared" si="19"/>
        <v>0</v>
      </c>
      <c r="J56" s="130">
        <f t="shared" si="19"/>
        <v>1087.1000000000001</v>
      </c>
      <c r="K56" s="130">
        <f t="shared" si="19"/>
        <v>1087.1000000000001</v>
      </c>
      <c r="L56" s="130">
        <f t="shared" si="19"/>
        <v>0</v>
      </c>
      <c r="M56" s="130">
        <f t="shared" si="19"/>
        <v>0</v>
      </c>
      <c r="N56" s="130">
        <f t="shared" si="19"/>
        <v>1087.1000000000001</v>
      </c>
      <c r="O56" s="11">
        <f>O57</f>
        <v>1087.1000000000001</v>
      </c>
      <c r="P56" s="11">
        <f>P57</f>
        <v>0</v>
      </c>
      <c r="Q56" s="11">
        <f>Q57</f>
        <v>0</v>
      </c>
    </row>
    <row r="57" spans="1:17" s="12" customFormat="1" ht="171.75" customHeight="1">
      <c r="A57" s="63" t="s">
        <v>450</v>
      </c>
      <c r="B57" s="16" t="s">
        <v>121</v>
      </c>
      <c r="C57" s="16" t="s">
        <v>122</v>
      </c>
      <c r="D57" s="16" t="s">
        <v>557</v>
      </c>
      <c r="E57" s="16"/>
      <c r="F57" s="130">
        <f>F58+F59</f>
        <v>1304.5</v>
      </c>
      <c r="G57" s="130">
        <f aca="true" t="shared" si="20" ref="G57:Q57">G58+G59</f>
        <v>1304.5</v>
      </c>
      <c r="H57" s="130">
        <f t="shared" si="20"/>
        <v>0</v>
      </c>
      <c r="I57" s="130">
        <f t="shared" si="20"/>
        <v>0</v>
      </c>
      <c r="J57" s="130">
        <f t="shared" si="20"/>
        <v>1087.1000000000001</v>
      </c>
      <c r="K57" s="130">
        <f t="shared" si="20"/>
        <v>1087.1000000000001</v>
      </c>
      <c r="L57" s="130">
        <f t="shared" si="20"/>
        <v>0</v>
      </c>
      <c r="M57" s="130">
        <f t="shared" si="20"/>
        <v>0</v>
      </c>
      <c r="N57" s="130">
        <f t="shared" si="20"/>
        <v>1087.1000000000001</v>
      </c>
      <c r="O57" s="11">
        <f t="shared" si="20"/>
        <v>1087.1000000000001</v>
      </c>
      <c r="P57" s="11">
        <f t="shared" si="20"/>
        <v>0</v>
      </c>
      <c r="Q57" s="11">
        <f t="shared" si="20"/>
        <v>0</v>
      </c>
    </row>
    <row r="58" spans="1:17" s="12" customFormat="1" ht="37.5">
      <c r="A58" s="63" t="s">
        <v>174</v>
      </c>
      <c r="B58" s="16" t="s">
        <v>121</v>
      </c>
      <c r="C58" s="16" t="s">
        <v>122</v>
      </c>
      <c r="D58" s="16" t="s">
        <v>557</v>
      </c>
      <c r="E58" s="16" t="s">
        <v>175</v>
      </c>
      <c r="F58" s="130">
        <f>G58+H58+I58</f>
        <v>977.5</v>
      </c>
      <c r="G58" s="130">
        <v>977.5</v>
      </c>
      <c r="H58" s="130"/>
      <c r="I58" s="130"/>
      <c r="J58" s="130">
        <f>K58+L58+M58</f>
        <v>947.7</v>
      </c>
      <c r="K58" s="130">
        <v>947.7</v>
      </c>
      <c r="L58" s="130"/>
      <c r="M58" s="130"/>
      <c r="N58" s="130">
        <f>O58+P58+Q58</f>
        <v>947.7</v>
      </c>
      <c r="O58" s="11">
        <v>947.7</v>
      </c>
      <c r="P58" s="49"/>
      <c r="Q58" s="49"/>
    </row>
    <row r="59" spans="1:17" s="12" customFormat="1" ht="37.5">
      <c r="A59" s="63" t="s">
        <v>92</v>
      </c>
      <c r="B59" s="16" t="s">
        <v>121</v>
      </c>
      <c r="C59" s="16" t="s">
        <v>122</v>
      </c>
      <c r="D59" s="16" t="s">
        <v>557</v>
      </c>
      <c r="E59" s="16" t="s">
        <v>178</v>
      </c>
      <c r="F59" s="130">
        <f>G59+H59+I59</f>
        <v>327</v>
      </c>
      <c r="G59" s="130">
        <v>327</v>
      </c>
      <c r="H59" s="130"/>
      <c r="I59" s="130"/>
      <c r="J59" s="130">
        <f>K59+L59+M59</f>
        <v>139.4</v>
      </c>
      <c r="K59" s="130">
        <v>139.4</v>
      </c>
      <c r="L59" s="130"/>
      <c r="M59" s="130"/>
      <c r="N59" s="130">
        <f>O59+P59+Q59</f>
        <v>139.4</v>
      </c>
      <c r="O59" s="11">
        <v>139.4</v>
      </c>
      <c r="P59" s="49"/>
      <c r="Q59" s="49"/>
    </row>
    <row r="60" spans="1:17" s="12" customFormat="1" ht="63" customHeight="1">
      <c r="A60" s="63" t="s">
        <v>565</v>
      </c>
      <c r="B60" s="16" t="s">
        <v>121</v>
      </c>
      <c r="C60" s="16" t="s">
        <v>122</v>
      </c>
      <c r="D60" s="33" t="s">
        <v>250</v>
      </c>
      <c r="E60" s="16"/>
      <c r="F60" s="130">
        <f>F61</f>
        <v>1207.9</v>
      </c>
      <c r="G60" s="130">
        <f aca="true" t="shared" si="21" ref="G60:Q62">G61</f>
        <v>1207.9</v>
      </c>
      <c r="H60" s="130">
        <f t="shared" si="21"/>
        <v>0</v>
      </c>
      <c r="I60" s="130">
        <f t="shared" si="21"/>
        <v>0</v>
      </c>
      <c r="J60" s="130">
        <f t="shared" si="21"/>
        <v>1070.2</v>
      </c>
      <c r="K60" s="130">
        <f t="shared" si="21"/>
        <v>1070.2</v>
      </c>
      <c r="L60" s="130">
        <f t="shared" si="21"/>
        <v>0</v>
      </c>
      <c r="M60" s="130">
        <f t="shared" si="21"/>
        <v>0</v>
      </c>
      <c r="N60" s="130">
        <f t="shared" si="21"/>
        <v>1070.2</v>
      </c>
      <c r="O60" s="11">
        <f t="shared" si="21"/>
        <v>1070.2</v>
      </c>
      <c r="P60" s="11">
        <f t="shared" si="21"/>
        <v>0</v>
      </c>
      <c r="Q60" s="11">
        <f t="shared" si="21"/>
        <v>0</v>
      </c>
    </row>
    <row r="61" spans="1:17" s="12" customFormat="1" ht="40.5" customHeight="1">
      <c r="A61" s="63" t="s">
        <v>197</v>
      </c>
      <c r="B61" s="16" t="s">
        <v>121</v>
      </c>
      <c r="C61" s="16" t="s">
        <v>122</v>
      </c>
      <c r="D61" s="33" t="s">
        <v>61</v>
      </c>
      <c r="E61" s="16"/>
      <c r="F61" s="130">
        <f>F62</f>
        <v>1207.9</v>
      </c>
      <c r="G61" s="130">
        <f t="shared" si="21"/>
        <v>1207.9</v>
      </c>
      <c r="H61" s="130">
        <f t="shared" si="21"/>
        <v>0</v>
      </c>
      <c r="I61" s="130">
        <f t="shared" si="21"/>
        <v>0</v>
      </c>
      <c r="J61" s="130">
        <f t="shared" si="21"/>
        <v>1070.2</v>
      </c>
      <c r="K61" s="130">
        <f t="shared" si="21"/>
        <v>1070.2</v>
      </c>
      <c r="L61" s="130">
        <f t="shared" si="21"/>
        <v>0</v>
      </c>
      <c r="M61" s="130">
        <f t="shared" si="21"/>
        <v>0</v>
      </c>
      <c r="N61" s="130">
        <f t="shared" si="21"/>
        <v>1070.2</v>
      </c>
      <c r="O61" s="11">
        <f t="shared" si="21"/>
        <v>1070.2</v>
      </c>
      <c r="P61" s="11">
        <f t="shared" si="21"/>
        <v>0</v>
      </c>
      <c r="Q61" s="11">
        <f t="shared" si="21"/>
        <v>0</v>
      </c>
    </row>
    <row r="62" spans="1:17" s="12" customFormat="1" ht="58.5" customHeight="1">
      <c r="A62" s="63" t="s">
        <v>418</v>
      </c>
      <c r="B62" s="16" t="s">
        <v>121</v>
      </c>
      <c r="C62" s="16" t="s">
        <v>122</v>
      </c>
      <c r="D62" s="33" t="s">
        <v>417</v>
      </c>
      <c r="E62" s="16"/>
      <c r="F62" s="130">
        <f>F63</f>
        <v>1207.9</v>
      </c>
      <c r="G62" s="130">
        <f t="shared" si="21"/>
        <v>1207.9</v>
      </c>
      <c r="H62" s="130">
        <f t="shared" si="21"/>
        <v>0</v>
      </c>
      <c r="I62" s="130">
        <f t="shared" si="21"/>
        <v>0</v>
      </c>
      <c r="J62" s="130">
        <f t="shared" si="21"/>
        <v>1070.2</v>
      </c>
      <c r="K62" s="130">
        <f t="shared" si="21"/>
        <v>1070.2</v>
      </c>
      <c r="L62" s="130">
        <f t="shared" si="21"/>
        <v>0</v>
      </c>
      <c r="M62" s="130">
        <f t="shared" si="21"/>
        <v>0</v>
      </c>
      <c r="N62" s="130">
        <f t="shared" si="21"/>
        <v>1070.2</v>
      </c>
      <c r="O62" s="11">
        <f t="shared" si="21"/>
        <v>1070.2</v>
      </c>
      <c r="P62" s="11">
        <f t="shared" si="21"/>
        <v>0</v>
      </c>
      <c r="Q62" s="11">
        <f t="shared" si="21"/>
        <v>0</v>
      </c>
    </row>
    <row r="63" spans="1:17" s="12" customFormat="1" ht="114.75" customHeight="1">
      <c r="A63" s="63" t="s">
        <v>451</v>
      </c>
      <c r="B63" s="16" t="s">
        <v>121</v>
      </c>
      <c r="C63" s="16" t="s">
        <v>122</v>
      </c>
      <c r="D63" s="33" t="s">
        <v>452</v>
      </c>
      <c r="E63" s="16"/>
      <c r="F63" s="130">
        <f>F64+F65</f>
        <v>1207.9</v>
      </c>
      <c r="G63" s="130">
        <f aca="true" t="shared" si="22" ref="G63:Q63">G64+G65</f>
        <v>1207.9</v>
      </c>
      <c r="H63" s="130">
        <f t="shared" si="22"/>
        <v>0</v>
      </c>
      <c r="I63" s="130">
        <f t="shared" si="22"/>
        <v>0</v>
      </c>
      <c r="J63" s="130">
        <f t="shared" si="22"/>
        <v>1070.2</v>
      </c>
      <c r="K63" s="130">
        <f t="shared" si="22"/>
        <v>1070.2</v>
      </c>
      <c r="L63" s="130">
        <f t="shared" si="22"/>
        <v>0</v>
      </c>
      <c r="M63" s="130">
        <f t="shared" si="22"/>
        <v>0</v>
      </c>
      <c r="N63" s="130">
        <f t="shared" si="22"/>
        <v>1070.2</v>
      </c>
      <c r="O63" s="11">
        <f t="shared" si="22"/>
        <v>1070.2</v>
      </c>
      <c r="P63" s="11">
        <f t="shared" si="22"/>
        <v>0</v>
      </c>
      <c r="Q63" s="11">
        <f t="shared" si="22"/>
        <v>0</v>
      </c>
    </row>
    <row r="64" spans="1:17" s="12" customFormat="1" ht="37.5">
      <c r="A64" s="63" t="s">
        <v>174</v>
      </c>
      <c r="B64" s="16" t="s">
        <v>121</v>
      </c>
      <c r="C64" s="16" t="s">
        <v>122</v>
      </c>
      <c r="D64" s="33" t="s">
        <v>452</v>
      </c>
      <c r="E64" s="16" t="s">
        <v>175</v>
      </c>
      <c r="F64" s="130">
        <f>G64+H64+I64</f>
        <v>803.1</v>
      </c>
      <c r="G64" s="130">
        <v>803.1</v>
      </c>
      <c r="H64" s="130"/>
      <c r="I64" s="130"/>
      <c r="J64" s="130">
        <f>K64+L64+M64</f>
        <v>738.5</v>
      </c>
      <c r="K64" s="130">
        <v>738.5</v>
      </c>
      <c r="L64" s="130"/>
      <c r="M64" s="130"/>
      <c r="N64" s="130">
        <f>O64+P64+Q64</f>
        <v>738.5</v>
      </c>
      <c r="O64" s="11">
        <v>738.5</v>
      </c>
      <c r="P64" s="49"/>
      <c r="Q64" s="49"/>
    </row>
    <row r="65" spans="1:17" s="12" customFormat="1" ht="37.5">
      <c r="A65" s="63" t="s">
        <v>92</v>
      </c>
      <c r="B65" s="16" t="s">
        <v>121</v>
      </c>
      <c r="C65" s="16" t="s">
        <v>122</v>
      </c>
      <c r="D65" s="33" t="s">
        <v>452</v>
      </c>
      <c r="E65" s="16" t="s">
        <v>178</v>
      </c>
      <c r="F65" s="130">
        <f>G65+H65+I65</f>
        <v>404.8</v>
      </c>
      <c r="G65" s="130">
        <v>404.8</v>
      </c>
      <c r="H65" s="130"/>
      <c r="I65" s="130"/>
      <c r="J65" s="130">
        <f>K65+L65+M65</f>
        <v>331.7</v>
      </c>
      <c r="K65" s="130">
        <v>331.7</v>
      </c>
      <c r="L65" s="130"/>
      <c r="M65" s="130"/>
      <c r="N65" s="130">
        <f>O65+P65+Q65</f>
        <v>331.7</v>
      </c>
      <c r="O65" s="11">
        <v>331.7</v>
      </c>
      <c r="P65" s="49"/>
      <c r="Q65" s="49"/>
    </row>
    <row r="66" spans="1:17" s="12" customFormat="1" ht="20.25">
      <c r="A66" s="63" t="s">
        <v>163</v>
      </c>
      <c r="B66" s="16" t="s">
        <v>121</v>
      </c>
      <c r="C66" s="16" t="s">
        <v>122</v>
      </c>
      <c r="D66" s="33" t="s">
        <v>237</v>
      </c>
      <c r="E66" s="16"/>
      <c r="F66" s="130">
        <f>F67+F70</f>
        <v>363.3</v>
      </c>
      <c r="G66" s="130">
        <f aca="true" t="shared" si="23" ref="G66:Q66">G67+G70</f>
        <v>363.3</v>
      </c>
      <c r="H66" s="130">
        <f t="shared" si="23"/>
        <v>0</v>
      </c>
      <c r="I66" s="130">
        <f t="shared" si="23"/>
        <v>0</v>
      </c>
      <c r="J66" s="130">
        <f t="shared" si="23"/>
        <v>364</v>
      </c>
      <c r="K66" s="130">
        <f t="shared" si="23"/>
        <v>364</v>
      </c>
      <c r="L66" s="130">
        <f t="shared" si="23"/>
        <v>0</v>
      </c>
      <c r="M66" s="130">
        <f t="shared" si="23"/>
        <v>0</v>
      </c>
      <c r="N66" s="130">
        <f t="shared" si="23"/>
        <v>368</v>
      </c>
      <c r="O66" s="11">
        <f t="shared" si="23"/>
        <v>368</v>
      </c>
      <c r="P66" s="11">
        <f t="shared" si="23"/>
        <v>0</v>
      </c>
      <c r="Q66" s="11">
        <f t="shared" si="23"/>
        <v>0</v>
      </c>
    </row>
    <row r="67" spans="1:17" s="12" customFormat="1" ht="100.5" customHeight="1">
      <c r="A67" s="63" t="s">
        <v>220</v>
      </c>
      <c r="B67" s="16" t="s">
        <v>121</v>
      </c>
      <c r="C67" s="16" t="s">
        <v>122</v>
      </c>
      <c r="D67" s="16" t="s">
        <v>238</v>
      </c>
      <c r="E67" s="16"/>
      <c r="F67" s="130">
        <f>F68+F69</f>
        <v>343.3</v>
      </c>
      <c r="G67" s="130">
        <f aca="true" t="shared" si="24" ref="G67:Q67">G68+G69</f>
        <v>343.3</v>
      </c>
      <c r="H67" s="130">
        <f t="shared" si="24"/>
        <v>0</v>
      </c>
      <c r="I67" s="130">
        <f t="shared" si="24"/>
        <v>0</v>
      </c>
      <c r="J67" s="130">
        <f t="shared" si="24"/>
        <v>347.3</v>
      </c>
      <c r="K67" s="130">
        <f t="shared" si="24"/>
        <v>347.3</v>
      </c>
      <c r="L67" s="130">
        <f t="shared" si="24"/>
        <v>0</v>
      </c>
      <c r="M67" s="130">
        <f t="shared" si="24"/>
        <v>0</v>
      </c>
      <c r="N67" s="130">
        <f t="shared" si="24"/>
        <v>351.3</v>
      </c>
      <c r="O67" s="11">
        <f t="shared" si="24"/>
        <v>351.3</v>
      </c>
      <c r="P67" s="11">
        <f t="shared" si="24"/>
        <v>0</v>
      </c>
      <c r="Q67" s="11">
        <f t="shared" si="24"/>
        <v>0</v>
      </c>
    </row>
    <row r="68" spans="1:17" s="12" customFormat="1" ht="37.5">
      <c r="A68" s="63" t="s">
        <v>174</v>
      </c>
      <c r="B68" s="16" t="s">
        <v>121</v>
      </c>
      <c r="C68" s="16" t="s">
        <v>122</v>
      </c>
      <c r="D68" s="16" t="s">
        <v>238</v>
      </c>
      <c r="E68" s="16" t="s">
        <v>175</v>
      </c>
      <c r="F68" s="130">
        <f>G68+H68+I68</f>
        <v>243.6</v>
      </c>
      <c r="G68" s="130">
        <v>243.6</v>
      </c>
      <c r="H68" s="130"/>
      <c r="I68" s="130"/>
      <c r="J68" s="130">
        <f>K68+L68+M68</f>
        <v>243.6</v>
      </c>
      <c r="K68" s="130">
        <v>243.6</v>
      </c>
      <c r="L68" s="130"/>
      <c r="M68" s="130"/>
      <c r="N68" s="130">
        <f>O68+P68+Q68</f>
        <v>243.6</v>
      </c>
      <c r="O68" s="11">
        <v>243.6</v>
      </c>
      <c r="P68" s="49"/>
      <c r="Q68" s="49"/>
    </row>
    <row r="69" spans="1:17" s="12" customFormat="1" ht="37.5">
      <c r="A69" s="63" t="s">
        <v>92</v>
      </c>
      <c r="B69" s="16" t="s">
        <v>121</v>
      </c>
      <c r="C69" s="16" t="s">
        <v>122</v>
      </c>
      <c r="D69" s="16" t="s">
        <v>238</v>
      </c>
      <c r="E69" s="16" t="s">
        <v>178</v>
      </c>
      <c r="F69" s="130">
        <f>G69+H69+I69</f>
        <v>99.7</v>
      </c>
      <c r="G69" s="130">
        <v>99.7</v>
      </c>
      <c r="H69" s="130"/>
      <c r="I69" s="130"/>
      <c r="J69" s="130">
        <f>K69+L69+M69</f>
        <v>103.7</v>
      </c>
      <c r="K69" s="130">
        <v>103.7</v>
      </c>
      <c r="L69" s="130"/>
      <c r="M69" s="130"/>
      <c r="N69" s="130">
        <f>O69+P69+Q69</f>
        <v>107.7</v>
      </c>
      <c r="O69" s="11">
        <v>107.7</v>
      </c>
      <c r="P69" s="49"/>
      <c r="Q69" s="49"/>
    </row>
    <row r="70" spans="1:17" s="12" customFormat="1" ht="117" customHeight="1">
      <c r="A70" s="63" t="s">
        <v>453</v>
      </c>
      <c r="B70" s="16" t="s">
        <v>121</v>
      </c>
      <c r="C70" s="16" t="s">
        <v>122</v>
      </c>
      <c r="D70" s="16" t="s">
        <v>454</v>
      </c>
      <c r="E70" s="16"/>
      <c r="F70" s="130">
        <f>F71+F72</f>
        <v>20</v>
      </c>
      <c r="G70" s="130">
        <f aca="true" t="shared" si="25" ref="G70:Q70">G71+G72</f>
        <v>20</v>
      </c>
      <c r="H70" s="130">
        <f t="shared" si="25"/>
        <v>0</v>
      </c>
      <c r="I70" s="130">
        <f t="shared" si="25"/>
        <v>0</v>
      </c>
      <c r="J70" s="130">
        <f t="shared" si="25"/>
        <v>16.7</v>
      </c>
      <c r="K70" s="130">
        <f t="shared" si="25"/>
        <v>16.7</v>
      </c>
      <c r="L70" s="130">
        <f t="shared" si="25"/>
        <v>0</v>
      </c>
      <c r="M70" s="130">
        <f t="shared" si="25"/>
        <v>0</v>
      </c>
      <c r="N70" s="130">
        <f t="shared" si="25"/>
        <v>16.7</v>
      </c>
      <c r="O70" s="11">
        <f t="shared" si="25"/>
        <v>16.7</v>
      </c>
      <c r="P70" s="11">
        <f t="shared" si="25"/>
        <v>0</v>
      </c>
      <c r="Q70" s="11">
        <f t="shared" si="25"/>
        <v>0</v>
      </c>
    </row>
    <row r="71" spans="1:17" s="12" customFormat="1" ht="37.5">
      <c r="A71" s="63" t="s">
        <v>174</v>
      </c>
      <c r="B71" s="16" t="s">
        <v>121</v>
      </c>
      <c r="C71" s="16" t="s">
        <v>122</v>
      </c>
      <c r="D71" s="16" t="s">
        <v>454</v>
      </c>
      <c r="E71" s="16" t="s">
        <v>175</v>
      </c>
      <c r="F71" s="130">
        <f>G71+H71+I71</f>
        <v>18.1</v>
      </c>
      <c r="G71" s="130">
        <v>18.1</v>
      </c>
      <c r="H71" s="130"/>
      <c r="I71" s="130"/>
      <c r="J71" s="130">
        <f>K71+L71+M71</f>
        <v>14.8</v>
      </c>
      <c r="K71" s="130">
        <v>14.8</v>
      </c>
      <c r="L71" s="130"/>
      <c r="M71" s="130"/>
      <c r="N71" s="130">
        <f>O71+P71+Q71</f>
        <v>14.8</v>
      </c>
      <c r="O71" s="11">
        <v>14.8</v>
      </c>
      <c r="P71" s="49"/>
      <c r="Q71" s="49"/>
    </row>
    <row r="72" spans="1:17" s="12" customFormat="1" ht="37.5">
      <c r="A72" s="63" t="s">
        <v>92</v>
      </c>
      <c r="B72" s="16" t="s">
        <v>121</v>
      </c>
      <c r="C72" s="16" t="s">
        <v>122</v>
      </c>
      <c r="D72" s="16" t="s">
        <v>454</v>
      </c>
      <c r="E72" s="16" t="s">
        <v>178</v>
      </c>
      <c r="F72" s="130">
        <f>G72+H72+I72</f>
        <v>1.9</v>
      </c>
      <c r="G72" s="130">
        <v>1.9</v>
      </c>
      <c r="H72" s="130"/>
      <c r="I72" s="130"/>
      <c r="J72" s="130">
        <f>K72+L72+M72</f>
        <v>1.9</v>
      </c>
      <c r="K72" s="130">
        <v>1.9</v>
      </c>
      <c r="L72" s="130"/>
      <c r="M72" s="130"/>
      <c r="N72" s="130">
        <f>O72+P72+Q72</f>
        <v>1.9</v>
      </c>
      <c r="O72" s="11">
        <v>1.9</v>
      </c>
      <c r="P72" s="49"/>
      <c r="Q72" s="49"/>
    </row>
    <row r="73" spans="1:17" s="12" customFormat="1" ht="20.25">
      <c r="A73" s="63" t="s">
        <v>344</v>
      </c>
      <c r="B73" s="16" t="s">
        <v>121</v>
      </c>
      <c r="C73" s="16" t="s">
        <v>122</v>
      </c>
      <c r="D73" s="33" t="s">
        <v>239</v>
      </c>
      <c r="E73" s="16"/>
      <c r="F73" s="130">
        <f aca="true" t="shared" si="26" ref="F73:Q73">F74+F86</f>
        <v>608.4</v>
      </c>
      <c r="G73" s="130">
        <f t="shared" si="26"/>
        <v>0</v>
      </c>
      <c r="H73" s="130">
        <f t="shared" si="26"/>
        <v>187.9</v>
      </c>
      <c r="I73" s="130">
        <f t="shared" si="26"/>
        <v>420.5</v>
      </c>
      <c r="J73" s="130">
        <f t="shared" si="26"/>
        <v>604.1</v>
      </c>
      <c r="K73" s="130">
        <f t="shared" si="26"/>
        <v>0</v>
      </c>
      <c r="L73" s="130">
        <f t="shared" si="26"/>
        <v>191.4</v>
      </c>
      <c r="M73" s="130">
        <f t="shared" si="26"/>
        <v>412.70000000000005</v>
      </c>
      <c r="N73" s="130">
        <f t="shared" si="26"/>
        <v>607.6</v>
      </c>
      <c r="O73" s="11">
        <f t="shared" si="26"/>
        <v>0</v>
      </c>
      <c r="P73" s="11">
        <f t="shared" si="26"/>
        <v>194.9</v>
      </c>
      <c r="Q73" s="11">
        <f t="shared" si="26"/>
        <v>412.70000000000005</v>
      </c>
    </row>
    <row r="74" spans="1:17" s="12" customFormat="1" ht="37.5">
      <c r="A74" s="63" t="s">
        <v>233</v>
      </c>
      <c r="B74" s="16" t="s">
        <v>121</v>
      </c>
      <c r="C74" s="16" t="s">
        <v>122</v>
      </c>
      <c r="D74" s="33" t="s">
        <v>240</v>
      </c>
      <c r="E74" s="16"/>
      <c r="F74" s="130">
        <f>F75+F78+F81+F84</f>
        <v>420.5</v>
      </c>
      <c r="G74" s="130">
        <f aca="true" t="shared" si="27" ref="G74:Q74">G75+G78+G81+G84</f>
        <v>0</v>
      </c>
      <c r="H74" s="130">
        <f t="shared" si="27"/>
        <v>0</v>
      </c>
      <c r="I74" s="130">
        <f t="shared" si="27"/>
        <v>420.5</v>
      </c>
      <c r="J74" s="130">
        <f t="shared" si="27"/>
        <v>412.70000000000005</v>
      </c>
      <c r="K74" s="130">
        <f t="shared" si="27"/>
        <v>0</v>
      </c>
      <c r="L74" s="130">
        <f t="shared" si="27"/>
        <v>0</v>
      </c>
      <c r="M74" s="130">
        <f t="shared" si="27"/>
        <v>412.70000000000005</v>
      </c>
      <c r="N74" s="130">
        <f t="shared" si="27"/>
        <v>412.70000000000005</v>
      </c>
      <c r="O74" s="11">
        <f t="shared" si="27"/>
        <v>0</v>
      </c>
      <c r="P74" s="11">
        <f t="shared" si="27"/>
        <v>0</v>
      </c>
      <c r="Q74" s="11">
        <f t="shared" si="27"/>
        <v>412.70000000000005</v>
      </c>
    </row>
    <row r="75" spans="1:17" s="12" customFormat="1" ht="56.25">
      <c r="A75" s="63" t="s">
        <v>399</v>
      </c>
      <c r="B75" s="16" t="s">
        <v>121</v>
      </c>
      <c r="C75" s="16" t="s">
        <v>122</v>
      </c>
      <c r="D75" s="33" t="s">
        <v>241</v>
      </c>
      <c r="E75" s="16"/>
      <c r="F75" s="130">
        <f>F76+F77</f>
        <v>44.8</v>
      </c>
      <c r="G75" s="130">
        <f aca="true" t="shared" si="28" ref="G75:Q75">G76+G77</f>
        <v>0</v>
      </c>
      <c r="H75" s="130">
        <f>H76+H77</f>
        <v>0</v>
      </c>
      <c r="I75" s="130">
        <f>I76+I77</f>
        <v>44.8</v>
      </c>
      <c r="J75" s="130">
        <f t="shared" si="28"/>
        <v>44.8</v>
      </c>
      <c r="K75" s="130">
        <f t="shared" si="28"/>
        <v>0</v>
      </c>
      <c r="L75" s="130">
        <f t="shared" si="28"/>
        <v>0</v>
      </c>
      <c r="M75" s="130">
        <f t="shared" si="28"/>
        <v>44.8</v>
      </c>
      <c r="N75" s="130">
        <f t="shared" si="28"/>
        <v>44.8</v>
      </c>
      <c r="O75" s="11">
        <f t="shared" si="28"/>
        <v>0</v>
      </c>
      <c r="P75" s="11">
        <f t="shared" si="28"/>
        <v>0</v>
      </c>
      <c r="Q75" s="11">
        <f t="shared" si="28"/>
        <v>44.8</v>
      </c>
    </row>
    <row r="76" spans="1:17" s="12" customFormat="1" ht="37.5">
      <c r="A76" s="63" t="s">
        <v>174</v>
      </c>
      <c r="B76" s="16" t="s">
        <v>121</v>
      </c>
      <c r="C76" s="16" t="s">
        <v>122</v>
      </c>
      <c r="D76" s="33" t="s">
        <v>241</v>
      </c>
      <c r="E76" s="16" t="s">
        <v>175</v>
      </c>
      <c r="F76" s="130">
        <f>G76+H76+I76</f>
        <v>30.8</v>
      </c>
      <c r="G76" s="130"/>
      <c r="H76" s="130"/>
      <c r="I76" s="130">
        <v>30.8</v>
      </c>
      <c r="J76" s="130">
        <f>K76+L76+M76</f>
        <v>30.8</v>
      </c>
      <c r="K76" s="130"/>
      <c r="L76" s="130"/>
      <c r="M76" s="130">
        <v>30.8</v>
      </c>
      <c r="N76" s="130">
        <f>O76+P76+Q76</f>
        <v>30.8</v>
      </c>
      <c r="O76" s="49"/>
      <c r="P76" s="49"/>
      <c r="Q76" s="49">
        <v>30.8</v>
      </c>
    </row>
    <row r="77" spans="1:17" s="12" customFormat="1" ht="37.5">
      <c r="A77" s="63" t="s">
        <v>92</v>
      </c>
      <c r="B77" s="16" t="s">
        <v>121</v>
      </c>
      <c r="C77" s="16" t="s">
        <v>122</v>
      </c>
      <c r="D77" s="33" t="s">
        <v>241</v>
      </c>
      <c r="E77" s="16" t="s">
        <v>178</v>
      </c>
      <c r="F77" s="130">
        <f>G77+H77+I77</f>
        <v>14</v>
      </c>
      <c r="G77" s="130"/>
      <c r="H77" s="130"/>
      <c r="I77" s="130">
        <v>14</v>
      </c>
      <c r="J77" s="130">
        <f>K77+L77+M77</f>
        <v>14</v>
      </c>
      <c r="K77" s="130"/>
      <c r="L77" s="130"/>
      <c r="M77" s="130">
        <v>14</v>
      </c>
      <c r="N77" s="130">
        <f>O77+P77+Q77</f>
        <v>14</v>
      </c>
      <c r="O77" s="49"/>
      <c r="P77" s="49"/>
      <c r="Q77" s="49">
        <v>14</v>
      </c>
    </row>
    <row r="78" spans="1:17" s="12" customFormat="1" ht="37.5">
      <c r="A78" s="63" t="s">
        <v>400</v>
      </c>
      <c r="B78" s="16" t="s">
        <v>121</v>
      </c>
      <c r="C78" s="16" t="s">
        <v>122</v>
      </c>
      <c r="D78" s="33" t="s">
        <v>242</v>
      </c>
      <c r="E78" s="16"/>
      <c r="F78" s="130">
        <f aca="true" t="shared" si="29" ref="F78:Q78">F79+F80</f>
        <v>153</v>
      </c>
      <c r="G78" s="130">
        <f t="shared" si="29"/>
        <v>0</v>
      </c>
      <c r="H78" s="130">
        <f t="shared" si="29"/>
        <v>0</v>
      </c>
      <c r="I78" s="130">
        <f t="shared" si="29"/>
        <v>153</v>
      </c>
      <c r="J78" s="130">
        <f t="shared" si="29"/>
        <v>153</v>
      </c>
      <c r="K78" s="130">
        <f t="shared" si="29"/>
        <v>0</v>
      </c>
      <c r="L78" s="130">
        <f t="shared" si="29"/>
        <v>0</v>
      </c>
      <c r="M78" s="130">
        <f t="shared" si="29"/>
        <v>153</v>
      </c>
      <c r="N78" s="130">
        <f t="shared" si="29"/>
        <v>153</v>
      </c>
      <c r="O78" s="11">
        <f t="shared" si="29"/>
        <v>0</v>
      </c>
      <c r="P78" s="11">
        <f t="shared" si="29"/>
        <v>0</v>
      </c>
      <c r="Q78" s="11">
        <f t="shared" si="29"/>
        <v>153</v>
      </c>
    </row>
    <row r="79" spans="1:17" s="12" customFormat="1" ht="37.5">
      <c r="A79" s="63" t="s">
        <v>174</v>
      </c>
      <c r="B79" s="16" t="s">
        <v>121</v>
      </c>
      <c r="C79" s="16" t="s">
        <v>122</v>
      </c>
      <c r="D79" s="33" t="s">
        <v>242</v>
      </c>
      <c r="E79" s="16" t="s">
        <v>175</v>
      </c>
      <c r="F79" s="130">
        <f>G79+H79+I79</f>
        <v>134.1</v>
      </c>
      <c r="G79" s="130"/>
      <c r="H79" s="130"/>
      <c r="I79" s="130">
        <v>134.1</v>
      </c>
      <c r="J79" s="130">
        <f>K79+L79+M79</f>
        <v>134.1</v>
      </c>
      <c r="K79" s="130"/>
      <c r="L79" s="130"/>
      <c r="M79" s="130">
        <v>134.1</v>
      </c>
      <c r="N79" s="130">
        <f>O79+P79+Q79</f>
        <v>134.1</v>
      </c>
      <c r="O79" s="49"/>
      <c r="P79" s="49"/>
      <c r="Q79" s="49">
        <v>134.1</v>
      </c>
    </row>
    <row r="80" spans="1:17" s="12" customFormat="1" ht="37.5">
      <c r="A80" s="63" t="s">
        <v>92</v>
      </c>
      <c r="B80" s="16" t="s">
        <v>121</v>
      </c>
      <c r="C80" s="16" t="s">
        <v>122</v>
      </c>
      <c r="D80" s="33" t="s">
        <v>242</v>
      </c>
      <c r="E80" s="16" t="s">
        <v>178</v>
      </c>
      <c r="F80" s="130">
        <f>G80+H80+I80</f>
        <v>18.9</v>
      </c>
      <c r="G80" s="130"/>
      <c r="H80" s="130"/>
      <c r="I80" s="130">
        <v>18.9</v>
      </c>
      <c r="J80" s="130">
        <f>K80+L80+M80</f>
        <v>18.9</v>
      </c>
      <c r="K80" s="130"/>
      <c r="L80" s="130"/>
      <c r="M80" s="130">
        <v>18.9</v>
      </c>
      <c r="N80" s="130">
        <f>O80+P80+Q80</f>
        <v>18.9</v>
      </c>
      <c r="O80" s="49"/>
      <c r="P80" s="49"/>
      <c r="Q80" s="49">
        <v>18.9</v>
      </c>
    </row>
    <row r="81" spans="1:17" s="12" customFormat="1" ht="37.5">
      <c r="A81" s="63" t="s">
        <v>593</v>
      </c>
      <c r="B81" s="16" t="s">
        <v>121</v>
      </c>
      <c r="C81" s="16" t="s">
        <v>122</v>
      </c>
      <c r="D81" s="33" t="s">
        <v>243</v>
      </c>
      <c r="E81" s="16"/>
      <c r="F81" s="130">
        <f>F82+F83</f>
        <v>214.8</v>
      </c>
      <c r="G81" s="130">
        <f aca="true" t="shared" si="30" ref="G81:Q81">G82+G83</f>
        <v>0</v>
      </c>
      <c r="H81" s="130">
        <f t="shared" si="30"/>
        <v>0</v>
      </c>
      <c r="I81" s="130">
        <f t="shared" si="30"/>
        <v>214.8</v>
      </c>
      <c r="J81" s="130">
        <f t="shared" si="30"/>
        <v>214.8</v>
      </c>
      <c r="K81" s="130">
        <f t="shared" si="30"/>
        <v>0</v>
      </c>
      <c r="L81" s="130">
        <f t="shared" si="30"/>
        <v>0</v>
      </c>
      <c r="M81" s="130">
        <f t="shared" si="30"/>
        <v>214.8</v>
      </c>
      <c r="N81" s="130">
        <f t="shared" si="30"/>
        <v>214.8</v>
      </c>
      <c r="O81" s="11">
        <f t="shared" si="30"/>
        <v>0</v>
      </c>
      <c r="P81" s="11">
        <f t="shared" si="30"/>
        <v>0</v>
      </c>
      <c r="Q81" s="11">
        <f t="shared" si="30"/>
        <v>214.8</v>
      </c>
    </row>
    <row r="82" spans="1:17" s="12" customFormat="1" ht="37.5">
      <c r="A82" s="63" t="s">
        <v>174</v>
      </c>
      <c r="B82" s="16" t="s">
        <v>121</v>
      </c>
      <c r="C82" s="16" t="s">
        <v>122</v>
      </c>
      <c r="D82" s="33" t="s">
        <v>243</v>
      </c>
      <c r="E82" s="16" t="s">
        <v>175</v>
      </c>
      <c r="F82" s="130">
        <f>G82+H82+I82</f>
        <v>197</v>
      </c>
      <c r="G82" s="130"/>
      <c r="H82" s="130"/>
      <c r="I82" s="130">
        <v>197</v>
      </c>
      <c r="J82" s="130">
        <f>K82+L82+M82</f>
        <v>197</v>
      </c>
      <c r="K82" s="130"/>
      <c r="L82" s="130"/>
      <c r="M82" s="130">
        <v>197</v>
      </c>
      <c r="N82" s="130">
        <f>O82+P82+Q82</f>
        <v>197</v>
      </c>
      <c r="O82" s="49"/>
      <c r="P82" s="49"/>
      <c r="Q82" s="49">
        <v>197</v>
      </c>
    </row>
    <row r="83" spans="1:17" s="12" customFormat="1" ht="37.5">
      <c r="A83" s="63" t="s">
        <v>92</v>
      </c>
      <c r="B83" s="16" t="s">
        <v>121</v>
      </c>
      <c r="C83" s="16" t="s">
        <v>122</v>
      </c>
      <c r="D83" s="33" t="s">
        <v>243</v>
      </c>
      <c r="E83" s="16" t="s">
        <v>178</v>
      </c>
      <c r="F83" s="130">
        <f>G83+H83+I83</f>
        <v>17.8</v>
      </c>
      <c r="G83" s="130"/>
      <c r="H83" s="130"/>
      <c r="I83" s="130">
        <v>17.8</v>
      </c>
      <c r="J83" s="130">
        <f>K83+L83+M83</f>
        <v>17.8</v>
      </c>
      <c r="K83" s="130"/>
      <c r="L83" s="130"/>
      <c r="M83" s="130">
        <v>17.8</v>
      </c>
      <c r="N83" s="130">
        <f>O83+P83+Q83</f>
        <v>17.8</v>
      </c>
      <c r="O83" s="49"/>
      <c r="P83" s="49"/>
      <c r="Q83" s="49">
        <v>17.8</v>
      </c>
    </row>
    <row r="84" spans="1:17" s="12" customFormat="1" ht="56.25">
      <c r="A84" s="63" t="s">
        <v>410</v>
      </c>
      <c r="B84" s="16" t="s">
        <v>121</v>
      </c>
      <c r="C84" s="16" t="s">
        <v>122</v>
      </c>
      <c r="D84" s="33" t="s">
        <v>349</v>
      </c>
      <c r="E84" s="16"/>
      <c r="F84" s="130">
        <f>F85</f>
        <v>7.9</v>
      </c>
      <c r="G84" s="130">
        <f aca="true" t="shared" si="31" ref="G84:Q84">G85</f>
        <v>0</v>
      </c>
      <c r="H84" s="130">
        <f t="shared" si="31"/>
        <v>0</v>
      </c>
      <c r="I84" s="130">
        <f t="shared" si="31"/>
        <v>7.9</v>
      </c>
      <c r="J84" s="130">
        <f t="shared" si="31"/>
        <v>0.1</v>
      </c>
      <c r="K84" s="130">
        <f t="shared" si="31"/>
        <v>0</v>
      </c>
      <c r="L84" s="130">
        <f t="shared" si="31"/>
        <v>0</v>
      </c>
      <c r="M84" s="130">
        <f t="shared" si="31"/>
        <v>0.1</v>
      </c>
      <c r="N84" s="130">
        <f t="shared" si="31"/>
        <v>0.1</v>
      </c>
      <c r="O84" s="11">
        <f t="shared" si="31"/>
        <v>0</v>
      </c>
      <c r="P84" s="11">
        <f t="shared" si="31"/>
        <v>0</v>
      </c>
      <c r="Q84" s="11">
        <f t="shared" si="31"/>
        <v>0.1</v>
      </c>
    </row>
    <row r="85" spans="1:17" s="12" customFormat="1" ht="37.5">
      <c r="A85" s="63" t="s">
        <v>92</v>
      </c>
      <c r="B85" s="16" t="s">
        <v>121</v>
      </c>
      <c r="C85" s="16" t="s">
        <v>122</v>
      </c>
      <c r="D85" s="33" t="s">
        <v>349</v>
      </c>
      <c r="E85" s="16" t="s">
        <v>178</v>
      </c>
      <c r="F85" s="130">
        <f>G85+H85+I85</f>
        <v>7.9</v>
      </c>
      <c r="G85" s="130"/>
      <c r="H85" s="130"/>
      <c r="I85" s="130">
        <v>7.9</v>
      </c>
      <c r="J85" s="130">
        <f>K85+L85+M85</f>
        <v>0.1</v>
      </c>
      <c r="K85" s="130"/>
      <c r="L85" s="130"/>
      <c r="M85" s="130">
        <v>0.1</v>
      </c>
      <c r="N85" s="130">
        <f>O85+P85+Q85</f>
        <v>0.1</v>
      </c>
      <c r="O85" s="49"/>
      <c r="P85" s="49"/>
      <c r="Q85" s="49">
        <v>0.1</v>
      </c>
    </row>
    <row r="86" spans="1:17" s="12" customFormat="1" ht="37.5">
      <c r="A86" s="63" t="s">
        <v>234</v>
      </c>
      <c r="B86" s="16" t="s">
        <v>121</v>
      </c>
      <c r="C86" s="16" t="s">
        <v>122</v>
      </c>
      <c r="D86" s="33" t="s">
        <v>66</v>
      </c>
      <c r="E86" s="16"/>
      <c r="F86" s="130">
        <f>F87</f>
        <v>187.9</v>
      </c>
      <c r="G86" s="130">
        <f aca="true" t="shared" si="32" ref="G86:Q87">G87</f>
        <v>0</v>
      </c>
      <c r="H86" s="130">
        <f t="shared" si="32"/>
        <v>187.9</v>
      </c>
      <c r="I86" s="130">
        <f t="shared" si="32"/>
        <v>0</v>
      </c>
      <c r="J86" s="130">
        <f t="shared" si="32"/>
        <v>191.4</v>
      </c>
      <c r="K86" s="130">
        <f t="shared" si="32"/>
        <v>0</v>
      </c>
      <c r="L86" s="130">
        <f t="shared" si="32"/>
        <v>191.4</v>
      </c>
      <c r="M86" s="130">
        <f t="shared" si="32"/>
        <v>0</v>
      </c>
      <c r="N86" s="130">
        <f t="shared" si="32"/>
        <v>194.9</v>
      </c>
      <c r="O86" s="11">
        <f t="shared" si="32"/>
        <v>0</v>
      </c>
      <c r="P86" s="11">
        <f t="shared" si="32"/>
        <v>194.9</v>
      </c>
      <c r="Q86" s="11">
        <f t="shared" si="32"/>
        <v>0</v>
      </c>
    </row>
    <row r="87" spans="1:17" s="12" customFormat="1" ht="134.25" customHeight="1">
      <c r="A87" s="63" t="s">
        <v>623</v>
      </c>
      <c r="B87" s="16" t="s">
        <v>121</v>
      </c>
      <c r="C87" s="16" t="s">
        <v>122</v>
      </c>
      <c r="D87" s="33" t="s">
        <v>69</v>
      </c>
      <c r="E87" s="16"/>
      <c r="F87" s="130">
        <f>F88</f>
        <v>187.9</v>
      </c>
      <c r="G87" s="130">
        <f t="shared" si="32"/>
        <v>0</v>
      </c>
      <c r="H87" s="130">
        <f t="shared" si="32"/>
        <v>187.9</v>
      </c>
      <c r="I87" s="130">
        <f t="shared" si="32"/>
        <v>0</v>
      </c>
      <c r="J87" s="130">
        <f t="shared" si="32"/>
        <v>191.4</v>
      </c>
      <c r="K87" s="130">
        <f t="shared" si="32"/>
        <v>0</v>
      </c>
      <c r="L87" s="130">
        <f t="shared" si="32"/>
        <v>191.4</v>
      </c>
      <c r="M87" s="130">
        <f t="shared" si="32"/>
        <v>0</v>
      </c>
      <c r="N87" s="130">
        <f t="shared" si="32"/>
        <v>194.9</v>
      </c>
      <c r="O87" s="11">
        <f t="shared" si="32"/>
        <v>0</v>
      </c>
      <c r="P87" s="11">
        <f t="shared" si="32"/>
        <v>194.9</v>
      </c>
      <c r="Q87" s="11">
        <f t="shared" si="32"/>
        <v>0</v>
      </c>
    </row>
    <row r="88" spans="1:17" s="12" customFormat="1" ht="20.25">
      <c r="A88" s="63" t="s">
        <v>228</v>
      </c>
      <c r="B88" s="16" t="s">
        <v>121</v>
      </c>
      <c r="C88" s="16" t="s">
        <v>122</v>
      </c>
      <c r="D88" s="33" t="s">
        <v>69</v>
      </c>
      <c r="E88" s="16" t="s">
        <v>227</v>
      </c>
      <c r="F88" s="130">
        <f>G88+H88+I88</f>
        <v>187.9</v>
      </c>
      <c r="G88" s="130"/>
      <c r="H88" s="130">
        <v>187.9</v>
      </c>
      <c r="I88" s="130"/>
      <c r="J88" s="130">
        <f>K88+L88+M88</f>
        <v>191.4</v>
      </c>
      <c r="K88" s="130"/>
      <c r="L88" s="130">
        <v>191.4</v>
      </c>
      <c r="M88" s="130"/>
      <c r="N88" s="130">
        <f>O88+P88+Q88</f>
        <v>194.9</v>
      </c>
      <c r="O88" s="49"/>
      <c r="P88" s="49">
        <v>194.9</v>
      </c>
      <c r="Q88" s="49"/>
    </row>
    <row r="89" spans="1:17" s="12" customFormat="1" ht="20.25">
      <c r="A89" s="63" t="s">
        <v>211</v>
      </c>
      <c r="B89" s="16" t="s">
        <v>121</v>
      </c>
      <c r="C89" s="16" t="s">
        <v>122</v>
      </c>
      <c r="D89" s="55" t="s">
        <v>244</v>
      </c>
      <c r="E89" s="16"/>
      <c r="F89" s="130">
        <f>F90+F94</f>
        <v>28685.100000000002</v>
      </c>
      <c r="G89" s="130">
        <f aca="true" t="shared" si="33" ref="G89:Q89">G90+G94</f>
        <v>0</v>
      </c>
      <c r="H89" s="130">
        <f t="shared" si="33"/>
        <v>28685.100000000002</v>
      </c>
      <c r="I89" s="130">
        <f t="shared" si="33"/>
        <v>0</v>
      </c>
      <c r="J89" s="130">
        <f t="shared" si="33"/>
        <v>17361.1</v>
      </c>
      <c r="K89" s="130">
        <f t="shared" si="33"/>
        <v>0</v>
      </c>
      <c r="L89" s="130">
        <f t="shared" si="33"/>
        <v>17361.1</v>
      </c>
      <c r="M89" s="130">
        <f t="shared" si="33"/>
        <v>0</v>
      </c>
      <c r="N89" s="130">
        <f t="shared" si="33"/>
        <v>24407.8</v>
      </c>
      <c r="O89" s="11">
        <f t="shared" si="33"/>
        <v>0</v>
      </c>
      <c r="P89" s="11">
        <f t="shared" si="33"/>
        <v>24407.8</v>
      </c>
      <c r="Q89" s="11">
        <f t="shared" si="33"/>
        <v>0</v>
      </c>
    </row>
    <row r="90" spans="1:17" s="12" customFormat="1" ht="23.25" customHeight="1">
      <c r="A90" s="63" t="s">
        <v>190</v>
      </c>
      <c r="B90" s="16" t="s">
        <v>121</v>
      </c>
      <c r="C90" s="16" t="s">
        <v>122</v>
      </c>
      <c r="D90" s="33" t="s">
        <v>245</v>
      </c>
      <c r="E90" s="16"/>
      <c r="F90" s="130">
        <f>F91+F92+F93</f>
        <v>23617.9</v>
      </c>
      <c r="G90" s="130">
        <f aca="true" t="shared" si="34" ref="G90:Q90">G91+G92+G93</f>
        <v>0</v>
      </c>
      <c r="H90" s="130">
        <f t="shared" si="34"/>
        <v>23617.9</v>
      </c>
      <c r="I90" s="130">
        <f t="shared" si="34"/>
        <v>0</v>
      </c>
      <c r="J90" s="130">
        <f t="shared" si="34"/>
        <v>16407.5</v>
      </c>
      <c r="K90" s="130">
        <f t="shared" si="34"/>
        <v>0</v>
      </c>
      <c r="L90" s="130">
        <v>16407.5</v>
      </c>
      <c r="M90" s="130">
        <f t="shared" si="34"/>
        <v>0</v>
      </c>
      <c r="N90" s="130">
        <f t="shared" si="34"/>
        <v>23454.2</v>
      </c>
      <c r="O90" s="11">
        <f t="shared" si="34"/>
        <v>0</v>
      </c>
      <c r="P90" s="11">
        <f t="shared" si="34"/>
        <v>23454.2</v>
      </c>
      <c r="Q90" s="11">
        <f t="shared" si="34"/>
        <v>0</v>
      </c>
    </row>
    <row r="91" spans="1:17" s="12" customFormat="1" ht="37.5">
      <c r="A91" s="63" t="s">
        <v>174</v>
      </c>
      <c r="B91" s="16" t="s">
        <v>121</v>
      </c>
      <c r="C91" s="16" t="s">
        <v>122</v>
      </c>
      <c r="D91" s="33" t="s">
        <v>245</v>
      </c>
      <c r="E91" s="16" t="s">
        <v>175</v>
      </c>
      <c r="F91" s="130">
        <f>H91+I91</f>
        <v>18271</v>
      </c>
      <c r="G91" s="130"/>
      <c r="H91" s="130">
        <v>18271</v>
      </c>
      <c r="I91" s="130"/>
      <c r="J91" s="130">
        <f>L91+M91</f>
        <v>12228.5</v>
      </c>
      <c r="K91" s="130"/>
      <c r="L91" s="130">
        <v>12228.5</v>
      </c>
      <c r="M91" s="130"/>
      <c r="N91" s="130">
        <f>P91+Q91</f>
        <v>19275.2</v>
      </c>
      <c r="O91" s="49"/>
      <c r="P91" s="11">
        <v>19275.2</v>
      </c>
      <c r="Q91" s="49"/>
    </row>
    <row r="92" spans="1:17" s="12" customFormat="1" ht="37.5">
      <c r="A92" s="63" t="s">
        <v>92</v>
      </c>
      <c r="B92" s="16" t="s">
        <v>121</v>
      </c>
      <c r="C92" s="16" t="s">
        <v>122</v>
      </c>
      <c r="D92" s="33" t="s">
        <v>245</v>
      </c>
      <c r="E92" s="16" t="s">
        <v>178</v>
      </c>
      <c r="F92" s="130">
        <f>H92+I92</f>
        <v>5266.9</v>
      </c>
      <c r="G92" s="130"/>
      <c r="H92" s="130">
        <v>5266.9</v>
      </c>
      <c r="I92" s="130"/>
      <c r="J92" s="130">
        <f>L92+M92</f>
        <v>4099</v>
      </c>
      <c r="K92" s="130"/>
      <c r="L92" s="130">
        <v>4099</v>
      </c>
      <c r="M92" s="130"/>
      <c r="N92" s="130">
        <f>P92+Q92</f>
        <v>4099</v>
      </c>
      <c r="O92" s="49"/>
      <c r="P92" s="11">
        <v>4099</v>
      </c>
      <c r="Q92" s="49"/>
    </row>
    <row r="93" spans="1:17" s="12" customFormat="1" ht="20.25">
      <c r="A93" s="63" t="s">
        <v>176</v>
      </c>
      <c r="B93" s="16" t="s">
        <v>121</v>
      </c>
      <c r="C93" s="16" t="s">
        <v>122</v>
      </c>
      <c r="D93" s="33" t="s">
        <v>245</v>
      </c>
      <c r="E93" s="16" t="s">
        <v>179</v>
      </c>
      <c r="F93" s="130">
        <f>H93+I93</f>
        <v>80</v>
      </c>
      <c r="G93" s="130"/>
      <c r="H93" s="130">
        <v>80</v>
      </c>
      <c r="I93" s="130"/>
      <c r="J93" s="130">
        <f>L93+M93</f>
        <v>80</v>
      </c>
      <c r="K93" s="130"/>
      <c r="L93" s="130">
        <v>80</v>
      </c>
      <c r="M93" s="130"/>
      <c r="N93" s="130">
        <f>P93+Q93</f>
        <v>80</v>
      </c>
      <c r="O93" s="49"/>
      <c r="P93" s="11">
        <v>80</v>
      </c>
      <c r="Q93" s="49"/>
    </row>
    <row r="94" spans="1:17" s="12" customFormat="1" ht="56.25">
      <c r="A94" s="75" t="s">
        <v>473</v>
      </c>
      <c r="B94" s="16" t="s">
        <v>121</v>
      </c>
      <c r="C94" s="16" t="s">
        <v>122</v>
      </c>
      <c r="D94" s="33" t="s">
        <v>486</v>
      </c>
      <c r="E94" s="16"/>
      <c r="F94" s="130">
        <f>F95</f>
        <v>5067.2</v>
      </c>
      <c r="G94" s="130">
        <f aca="true" t="shared" si="35" ref="G94:Q94">G95</f>
        <v>0</v>
      </c>
      <c r="H94" s="130">
        <f>H95</f>
        <v>5067.2</v>
      </c>
      <c r="I94" s="130">
        <f t="shared" si="35"/>
        <v>0</v>
      </c>
      <c r="J94" s="130">
        <f t="shared" si="35"/>
        <v>953.6</v>
      </c>
      <c r="K94" s="130">
        <f t="shared" si="35"/>
        <v>0</v>
      </c>
      <c r="L94" s="130">
        <f t="shared" si="35"/>
        <v>953.6</v>
      </c>
      <c r="M94" s="130">
        <f t="shared" si="35"/>
        <v>0</v>
      </c>
      <c r="N94" s="130">
        <f t="shared" si="35"/>
        <v>953.6</v>
      </c>
      <c r="O94" s="11">
        <f t="shared" si="35"/>
        <v>0</v>
      </c>
      <c r="P94" s="11">
        <f t="shared" si="35"/>
        <v>953.6</v>
      </c>
      <c r="Q94" s="11">
        <f t="shared" si="35"/>
        <v>0</v>
      </c>
    </row>
    <row r="95" spans="1:17" s="12" customFormat="1" ht="37.5">
      <c r="A95" s="63" t="s">
        <v>174</v>
      </c>
      <c r="B95" s="16" t="s">
        <v>121</v>
      </c>
      <c r="C95" s="16" t="s">
        <v>122</v>
      </c>
      <c r="D95" s="33" t="s">
        <v>486</v>
      </c>
      <c r="E95" s="16" t="s">
        <v>175</v>
      </c>
      <c r="F95" s="130">
        <f>H95+I95</f>
        <v>5067.2</v>
      </c>
      <c r="G95" s="130"/>
      <c r="H95" s="130">
        <v>5067.2</v>
      </c>
      <c r="I95" s="130"/>
      <c r="J95" s="130">
        <f>L95+M95</f>
        <v>953.6</v>
      </c>
      <c r="K95" s="130"/>
      <c r="L95" s="130">
        <v>953.6</v>
      </c>
      <c r="M95" s="130"/>
      <c r="N95" s="130">
        <f>P95+Q95</f>
        <v>953.6</v>
      </c>
      <c r="O95" s="49"/>
      <c r="P95" s="49">
        <v>953.6</v>
      </c>
      <c r="Q95" s="49"/>
    </row>
    <row r="96" spans="1:17" s="12" customFormat="1" ht="20.25">
      <c r="A96" s="64" t="s">
        <v>167</v>
      </c>
      <c r="B96" s="13" t="s">
        <v>121</v>
      </c>
      <c r="C96" s="13" t="s">
        <v>129</v>
      </c>
      <c r="D96" s="137"/>
      <c r="E96" s="13"/>
      <c r="F96" s="129">
        <f>F97</f>
        <v>10</v>
      </c>
      <c r="G96" s="129">
        <f aca="true" t="shared" si="36" ref="G96:Q96">G97</f>
        <v>10</v>
      </c>
      <c r="H96" s="129">
        <f t="shared" si="36"/>
        <v>0</v>
      </c>
      <c r="I96" s="129">
        <f t="shared" si="36"/>
        <v>0</v>
      </c>
      <c r="J96" s="129">
        <f t="shared" si="36"/>
        <v>10.7</v>
      </c>
      <c r="K96" s="129">
        <f t="shared" si="36"/>
        <v>10.7</v>
      </c>
      <c r="L96" s="129">
        <f t="shared" si="36"/>
        <v>0</v>
      </c>
      <c r="M96" s="129">
        <f t="shared" si="36"/>
        <v>0</v>
      </c>
      <c r="N96" s="129">
        <f t="shared" si="36"/>
        <v>30.4</v>
      </c>
      <c r="O96" s="14">
        <f t="shared" si="36"/>
        <v>30.4</v>
      </c>
      <c r="P96" s="14">
        <f t="shared" si="36"/>
        <v>0</v>
      </c>
      <c r="Q96" s="14">
        <f t="shared" si="36"/>
        <v>0</v>
      </c>
    </row>
    <row r="97" spans="1:17" s="12" customFormat="1" ht="20.25">
      <c r="A97" s="63" t="s">
        <v>163</v>
      </c>
      <c r="B97" s="16" t="s">
        <v>121</v>
      </c>
      <c r="C97" s="16" t="s">
        <v>129</v>
      </c>
      <c r="D97" s="33" t="s">
        <v>237</v>
      </c>
      <c r="E97" s="13"/>
      <c r="F97" s="130">
        <f>F98</f>
        <v>10</v>
      </c>
      <c r="G97" s="130">
        <f aca="true" t="shared" si="37" ref="G97:Q98">G98</f>
        <v>10</v>
      </c>
      <c r="H97" s="130">
        <f t="shared" si="37"/>
        <v>0</v>
      </c>
      <c r="I97" s="130">
        <f t="shared" si="37"/>
        <v>0</v>
      </c>
      <c r="J97" s="130">
        <f t="shared" si="37"/>
        <v>10.7</v>
      </c>
      <c r="K97" s="130">
        <f t="shared" si="37"/>
        <v>10.7</v>
      </c>
      <c r="L97" s="130">
        <f t="shared" si="37"/>
        <v>0</v>
      </c>
      <c r="M97" s="130">
        <f t="shared" si="37"/>
        <v>0</v>
      </c>
      <c r="N97" s="130">
        <f t="shared" si="37"/>
        <v>30.4</v>
      </c>
      <c r="O97" s="11">
        <f t="shared" si="37"/>
        <v>30.4</v>
      </c>
      <c r="P97" s="11">
        <f t="shared" si="37"/>
        <v>0</v>
      </c>
      <c r="Q97" s="11">
        <f t="shared" si="37"/>
        <v>0</v>
      </c>
    </row>
    <row r="98" spans="1:17" s="12" customFormat="1" ht="56.25">
      <c r="A98" s="63" t="s">
        <v>94</v>
      </c>
      <c r="B98" s="16" t="s">
        <v>121</v>
      </c>
      <c r="C98" s="16" t="s">
        <v>129</v>
      </c>
      <c r="D98" s="33" t="s">
        <v>247</v>
      </c>
      <c r="E98" s="16"/>
      <c r="F98" s="130">
        <f>F99</f>
        <v>10</v>
      </c>
      <c r="G98" s="130">
        <f t="shared" si="37"/>
        <v>10</v>
      </c>
      <c r="H98" s="130">
        <f t="shared" si="37"/>
        <v>0</v>
      </c>
      <c r="I98" s="130">
        <f t="shared" si="37"/>
        <v>0</v>
      </c>
      <c r="J98" s="130">
        <f t="shared" si="37"/>
        <v>10.7</v>
      </c>
      <c r="K98" s="130">
        <f t="shared" si="37"/>
        <v>10.7</v>
      </c>
      <c r="L98" s="130">
        <f t="shared" si="37"/>
        <v>0</v>
      </c>
      <c r="M98" s="130">
        <f t="shared" si="37"/>
        <v>0</v>
      </c>
      <c r="N98" s="130">
        <f t="shared" si="37"/>
        <v>30.4</v>
      </c>
      <c r="O98" s="11">
        <f t="shared" si="37"/>
        <v>30.4</v>
      </c>
      <c r="P98" s="11">
        <f t="shared" si="37"/>
        <v>0</v>
      </c>
      <c r="Q98" s="11">
        <f t="shared" si="37"/>
        <v>0</v>
      </c>
    </row>
    <row r="99" spans="1:17" s="12" customFormat="1" ht="37.5">
      <c r="A99" s="63" t="s">
        <v>92</v>
      </c>
      <c r="B99" s="16" t="s">
        <v>121</v>
      </c>
      <c r="C99" s="16" t="s">
        <v>129</v>
      </c>
      <c r="D99" s="33" t="s">
        <v>247</v>
      </c>
      <c r="E99" s="16" t="s">
        <v>178</v>
      </c>
      <c r="F99" s="130">
        <f>G99+H99+I99</f>
        <v>10</v>
      </c>
      <c r="G99" s="130">
        <v>10</v>
      </c>
      <c r="H99" s="130"/>
      <c r="I99" s="130"/>
      <c r="J99" s="130">
        <f>K99+L99+M99</f>
        <v>10.7</v>
      </c>
      <c r="K99" s="130">
        <v>10.7</v>
      </c>
      <c r="L99" s="130"/>
      <c r="M99" s="130"/>
      <c r="N99" s="130">
        <f>O99+P99+Q99</f>
        <v>30.4</v>
      </c>
      <c r="O99" s="49">
        <v>30.4</v>
      </c>
      <c r="P99" s="49"/>
      <c r="Q99" s="49"/>
    </row>
    <row r="100" spans="1:17" s="12" customFormat="1" ht="40.5" customHeight="1">
      <c r="A100" s="64" t="s">
        <v>201</v>
      </c>
      <c r="B100" s="13" t="s">
        <v>121</v>
      </c>
      <c r="C100" s="13" t="s">
        <v>137</v>
      </c>
      <c r="D100" s="137"/>
      <c r="E100" s="13"/>
      <c r="F100" s="129">
        <f aca="true" t="shared" si="38" ref="F100:Q100">F101</f>
        <v>8126.1</v>
      </c>
      <c r="G100" s="129">
        <f t="shared" si="38"/>
        <v>0</v>
      </c>
      <c r="H100" s="129">
        <f t="shared" si="38"/>
        <v>7926.3</v>
      </c>
      <c r="I100" s="129">
        <f t="shared" si="38"/>
        <v>199.8</v>
      </c>
      <c r="J100" s="129">
        <f t="shared" si="38"/>
        <v>4924.6</v>
      </c>
      <c r="K100" s="129">
        <f t="shared" si="38"/>
        <v>0</v>
      </c>
      <c r="L100" s="129">
        <f t="shared" si="38"/>
        <v>4724.8</v>
      </c>
      <c r="M100" s="129">
        <f t="shared" si="38"/>
        <v>199.8</v>
      </c>
      <c r="N100" s="129">
        <f t="shared" si="38"/>
        <v>6924.6</v>
      </c>
      <c r="O100" s="11">
        <f t="shared" si="38"/>
        <v>0</v>
      </c>
      <c r="P100" s="11">
        <f t="shared" si="38"/>
        <v>6724.8</v>
      </c>
      <c r="Q100" s="11">
        <f t="shared" si="38"/>
        <v>199.8</v>
      </c>
    </row>
    <row r="101" spans="1:17" s="12" customFormat="1" ht="39" customHeight="1">
      <c r="A101" s="63" t="s">
        <v>501</v>
      </c>
      <c r="B101" s="16" t="s">
        <v>121</v>
      </c>
      <c r="C101" s="16" t="s">
        <v>137</v>
      </c>
      <c r="D101" s="33" t="s">
        <v>281</v>
      </c>
      <c r="E101" s="16"/>
      <c r="F101" s="130">
        <f aca="true" t="shared" si="39" ref="F101:Q101">F106+F102</f>
        <v>8126.1</v>
      </c>
      <c r="G101" s="130">
        <f t="shared" si="39"/>
        <v>0</v>
      </c>
      <c r="H101" s="130">
        <f t="shared" si="39"/>
        <v>7926.3</v>
      </c>
      <c r="I101" s="130">
        <f t="shared" si="39"/>
        <v>199.8</v>
      </c>
      <c r="J101" s="130">
        <f t="shared" si="39"/>
        <v>4924.6</v>
      </c>
      <c r="K101" s="130">
        <f t="shared" si="39"/>
        <v>0</v>
      </c>
      <c r="L101" s="130">
        <f t="shared" si="39"/>
        <v>4724.8</v>
      </c>
      <c r="M101" s="130">
        <f t="shared" si="39"/>
        <v>199.8</v>
      </c>
      <c r="N101" s="130">
        <f t="shared" si="39"/>
        <v>6924.6</v>
      </c>
      <c r="O101" s="11">
        <f t="shared" si="39"/>
        <v>0</v>
      </c>
      <c r="P101" s="11">
        <f t="shared" si="39"/>
        <v>6724.8</v>
      </c>
      <c r="Q101" s="11">
        <f t="shared" si="39"/>
        <v>199.8</v>
      </c>
    </row>
    <row r="102" spans="1:17" s="12" customFormat="1" ht="60" customHeight="1">
      <c r="A102" s="63" t="s">
        <v>509</v>
      </c>
      <c r="B102" s="16" t="s">
        <v>121</v>
      </c>
      <c r="C102" s="16" t="s">
        <v>137</v>
      </c>
      <c r="D102" s="33" t="s">
        <v>283</v>
      </c>
      <c r="E102" s="16"/>
      <c r="F102" s="130">
        <f>F103</f>
        <v>199.8</v>
      </c>
      <c r="G102" s="130">
        <f aca="true" t="shared" si="40" ref="G102:Q102">G103</f>
        <v>0</v>
      </c>
      <c r="H102" s="130">
        <f t="shared" si="40"/>
        <v>0</v>
      </c>
      <c r="I102" s="130">
        <f t="shared" si="40"/>
        <v>199.8</v>
      </c>
      <c r="J102" s="130">
        <f t="shared" si="40"/>
        <v>199.8</v>
      </c>
      <c r="K102" s="130">
        <f t="shared" si="40"/>
        <v>0</v>
      </c>
      <c r="L102" s="130">
        <f t="shared" si="40"/>
        <v>0</v>
      </c>
      <c r="M102" s="130">
        <f t="shared" si="40"/>
        <v>199.8</v>
      </c>
      <c r="N102" s="130">
        <f t="shared" si="40"/>
        <v>199.8</v>
      </c>
      <c r="O102" s="11">
        <f t="shared" si="40"/>
        <v>0</v>
      </c>
      <c r="P102" s="11">
        <f t="shared" si="40"/>
        <v>0</v>
      </c>
      <c r="Q102" s="11">
        <f t="shared" si="40"/>
        <v>199.8</v>
      </c>
    </row>
    <row r="103" spans="1:17" s="12" customFormat="1" ht="37.5">
      <c r="A103" s="63" t="s">
        <v>26</v>
      </c>
      <c r="B103" s="16" t="s">
        <v>121</v>
      </c>
      <c r="C103" s="16" t="s">
        <v>137</v>
      </c>
      <c r="D103" s="33" t="s">
        <v>508</v>
      </c>
      <c r="E103" s="16"/>
      <c r="F103" s="130">
        <f>F104+F105</f>
        <v>199.8</v>
      </c>
      <c r="G103" s="130">
        <f aca="true" t="shared" si="41" ref="G103:Q103">G104+G105</f>
        <v>0</v>
      </c>
      <c r="H103" s="130">
        <f t="shared" si="41"/>
        <v>0</v>
      </c>
      <c r="I103" s="130">
        <f t="shared" si="41"/>
        <v>199.8</v>
      </c>
      <c r="J103" s="130">
        <f t="shared" si="41"/>
        <v>199.8</v>
      </c>
      <c r="K103" s="130">
        <f t="shared" si="41"/>
        <v>0</v>
      </c>
      <c r="L103" s="130">
        <f t="shared" si="41"/>
        <v>0</v>
      </c>
      <c r="M103" s="130">
        <f t="shared" si="41"/>
        <v>199.8</v>
      </c>
      <c r="N103" s="130">
        <f t="shared" si="41"/>
        <v>199.8</v>
      </c>
      <c r="O103" s="11">
        <f t="shared" si="41"/>
        <v>0</v>
      </c>
      <c r="P103" s="11">
        <f t="shared" si="41"/>
        <v>0</v>
      </c>
      <c r="Q103" s="11">
        <f t="shared" si="41"/>
        <v>199.8</v>
      </c>
    </row>
    <row r="104" spans="1:17" s="12" customFormat="1" ht="37.5">
      <c r="A104" s="63" t="s">
        <v>174</v>
      </c>
      <c r="B104" s="16" t="s">
        <v>121</v>
      </c>
      <c r="C104" s="16" t="s">
        <v>137</v>
      </c>
      <c r="D104" s="33" t="s">
        <v>508</v>
      </c>
      <c r="E104" s="16" t="s">
        <v>175</v>
      </c>
      <c r="F104" s="130">
        <f>G104+H104+I104</f>
        <v>139.8</v>
      </c>
      <c r="G104" s="130"/>
      <c r="H104" s="130"/>
      <c r="I104" s="130">
        <v>139.8</v>
      </c>
      <c r="J104" s="130">
        <f>K104+L104+M104</f>
        <v>139.8</v>
      </c>
      <c r="K104" s="130"/>
      <c r="L104" s="130"/>
      <c r="M104" s="130">
        <v>139.8</v>
      </c>
      <c r="N104" s="130">
        <f>O104+P104+Q104</f>
        <v>139.8</v>
      </c>
      <c r="O104" s="49"/>
      <c r="P104" s="49"/>
      <c r="Q104" s="49">
        <v>139.8</v>
      </c>
    </row>
    <row r="105" spans="1:17" s="12" customFormat="1" ht="37.5">
      <c r="A105" s="63" t="s">
        <v>92</v>
      </c>
      <c r="B105" s="16" t="s">
        <v>121</v>
      </c>
      <c r="C105" s="16" t="s">
        <v>137</v>
      </c>
      <c r="D105" s="33" t="s">
        <v>508</v>
      </c>
      <c r="E105" s="16" t="s">
        <v>178</v>
      </c>
      <c r="F105" s="130">
        <f>G105+H105+I105</f>
        <v>60</v>
      </c>
      <c r="G105" s="130"/>
      <c r="H105" s="130"/>
      <c r="I105" s="130">
        <v>60</v>
      </c>
      <c r="J105" s="130">
        <f>K105+L105+M105</f>
        <v>60</v>
      </c>
      <c r="K105" s="130"/>
      <c r="L105" s="130"/>
      <c r="M105" s="130">
        <v>60</v>
      </c>
      <c r="N105" s="130">
        <f>O105+P105+Q105</f>
        <v>60</v>
      </c>
      <c r="O105" s="49"/>
      <c r="P105" s="49"/>
      <c r="Q105" s="49">
        <v>60</v>
      </c>
    </row>
    <row r="106" spans="1:17" s="12" customFormat="1" ht="56.25">
      <c r="A106" s="63" t="s">
        <v>428</v>
      </c>
      <c r="B106" s="16" t="s">
        <v>121</v>
      </c>
      <c r="C106" s="16" t="s">
        <v>137</v>
      </c>
      <c r="D106" s="33" t="s">
        <v>67</v>
      </c>
      <c r="E106" s="16"/>
      <c r="F106" s="130">
        <f>F107+F110</f>
        <v>7926.3</v>
      </c>
      <c r="G106" s="130">
        <f aca="true" t="shared" si="42" ref="G106:Q106">G107+G110</f>
        <v>0</v>
      </c>
      <c r="H106" s="130">
        <f t="shared" si="42"/>
        <v>7926.3</v>
      </c>
      <c r="I106" s="130">
        <f t="shared" si="42"/>
        <v>0</v>
      </c>
      <c r="J106" s="130">
        <f t="shared" si="42"/>
        <v>4724.8</v>
      </c>
      <c r="K106" s="130">
        <f t="shared" si="42"/>
        <v>0</v>
      </c>
      <c r="L106" s="130">
        <f t="shared" si="42"/>
        <v>4724.8</v>
      </c>
      <c r="M106" s="130">
        <f t="shared" si="42"/>
        <v>0</v>
      </c>
      <c r="N106" s="130">
        <f t="shared" si="42"/>
        <v>6724.8</v>
      </c>
      <c r="O106" s="11">
        <f t="shared" si="42"/>
        <v>0</v>
      </c>
      <c r="P106" s="11">
        <f t="shared" si="42"/>
        <v>6724.8</v>
      </c>
      <c r="Q106" s="11">
        <f t="shared" si="42"/>
        <v>0</v>
      </c>
    </row>
    <row r="107" spans="1:17" s="12" customFormat="1" ht="24" customHeight="1">
      <c r="A107" s="63" t="s">
        <v>190</v>
      </c>
      <c r="B107" s="16" t="s">
        <v>121</v>
      </c>
      <c r="C107" s="16" t="s">
        <v>137</v>
      </c>
      <c r="D107" s="33" t="s">
        <v>510</v>
      </c>
      <c r="E107" s="16"/>
      <c r="F107" s="130">
        <f>F108+F109</f>
        <v>6450.3</v>
      </c>
      <c r="G107" s="130">
        <f aca="true" t="shared" si="43" ref="G107:Q107">G108+G109</f>
        <v>0</v>
      </c>
      <c r="H107" s="130">
        <f t="shared" si="43"/>
        <v>6450.3</v>
      </c>
      <c r="I107" s="130">
        <f t="shared" si="43"/>
        <v>0</v>
      </c>
      <c r="J107" s="130">
        <f t="shared" si="43"/>
        <v>4724.8</v>
      </c>
      <c r="K107" s="130">
        <f t="shared" si="43"/>
        <v>0</v>
      </c>
      <c r="L107" s="130">
        <f t="shared" si="43"/>
        <v>4724.8</v>
      </c>
      <c r="M107" s="130">
        <f t="shared" si="43"/>
        <v>0</v>
      </c>
      <c r="N107" s="130">
        <f t="shared" si="43"/>
        <v>6724.8</v>
      </c>
      <c r="O107" s="11">
        <f t="shared" si="43"/>
        <v>0</v>
      </c>
      <c r="P107" s="11">
        <f t="shared" si="43"/>
        <v>6724.8</v>
      </c>
      <c r="Q107" s="11">
        <f t="shared" si="43"/>
        <v>0</v>
      </c>
    </row>
    <row r="108" spans="1:17" s="12" customFormat="1" ht="37.5">
      <c r="A108" s="63" t="s">
        <v>174</v>
      </c>
      <c r="B108" s="16" t="s">
        <v>121</v>
      </c>
      <c r="C108" s="16" t="s">
        <v>137</v>
      </c>
      <c r="D108" s="33" t="s">
        <v>510</v>
      </c>
      <c r="E108" s="16" t="s">
        <v>175</v>
      </c>
      <c r="F108" s="130">
        <f>G108+H108+I108</f>
        <v>5503.8</v>
      </c>
      <c r="G108" s="130"/>
      <c r="H108" s="131">
        <v>5503.8</v>
      </c>
      <c r="I108" s="130"/>
      <c r="J108" s="130">
        <f>K108+L108+M108</f>
        <v>3778.3</v>
      </c>
      <c r="K108" s="130"/>
      <c r="L108" s="131">
        <v>3778.3</v>
      </c>
      <c r="M108" s="130"/>
      <c r="N108" s="130">
        <f>O108+P108+Q108</f>
        <v>5778.3</v>
      </c>
      <c r="O108" s="11"/>
      <c r="P108" s="10">
        <v>5778.3</v>
      </c>
      <c r="Q108" s="11"/>
    </row>
    <row r="109" spans="1:17" s="12" customFormat="1" ht="37.5">
      <c r="A109" s="63" t="s">
        <v>92</v>
      </c>
      <c r="B109" s="16" t="s">
        <v>121</v>
      </c>
      <c r="C109" s="16" t="s">
        <v>137</v>
      </c>
      <c r="D109" s="33" t="s">
        <v>510</v>
      </c>
      <c r="E109" s="16" t="s">
        <v>178</v>
      </c>
      <c r="F109" s="130">
        <f>G109+H109+I109</f>
        <v>946.5</v>
      </c>
      <c r="G109" s="130"/>
      <c r="H109" s="131">
        <v>946.5</v>
      </c>
      <c r="I109" s="130"/>
      <c r="J109" s="130">
        <f>K109+L109+M109</f>
        <v>946.5</v>
      </c>
      <c r="K109" s="130"/>
      <c r="L109" s="131">
        <v>946.5</v>
      </c>
      <c r="M109" s="130"/>
      <c r="N109" s="130">
        <f>O109+P109+Q109</f>
        <v>946.5</v>
      </c>
      <c r="O109" s="11"/>
      <c r="P109" s="10">
        <v>946.5</v>
      </c>
      <c r="Q109" s="11"/>
    </row>
    <row r="110" spans="1:17" s="12" customFormat="1" ht="56.25">
      <c r="A110" s="75" t="s">
        <v>473</v>
      </c>
      <c r="B110" s="16" t="s">
        <v>121</v>
      </c>
      <c r="C110" s="16" t="s">
        <v>137</v>
      </c>
      <c r="D110" s="33" t="s">
        <v>617</v>
      </c>
      <c r="E110" s="16"/>
      <c r="F110" s="130">
        <f>F111</f>
        <v>1476</v>
      </c>
      <c r="G110" s="130">
        <f aca="true" t="shared" si="44" ref="G110:Q110">G111</f>
        <v>0</v>
      </c>
      <c r="H110" s="130">
        <f t="shared" si="44"/>
        <v>1476</v>
      </c>
      <c r="I110" s="130">
        <f t="shared" si="44"/>
        <v>0</v>
      </c>
      <c r="J110" s="130">
        <f t="shared" si="44"/>
        <v>0</v>
      </c>
      <c r="K110" s="130">
        <f t="shared" si="44"/>
        <v>0</v>
      </c>
      <c r="L110" s="130">
        <f t="shared" si="44"/>
        <v>0</v>
      </c>
      <c r="M110" s="130">
        <f t="shared" si="44"/>
        <v>0</v>
      </c>
      <c r="N110" s="130">
        <f t="shared" si="44"/>
        <v>0</v>
      </c>
      <c r="O110" s="11">
        <f t="shared" si="44"/>
        <v>0</v>
      </c>
      <c r="P110" s="11">
        <f t="shared" si="44"/>
        <v>0</v>
      </c>
      <c r="Q110" s="11">
        <f t="shared" si="44"/>
        <v>0</v>
      </c>
    </row>
    <row r="111" spans="1:17" s="12" customFormat="1" ht="37.5">
      <c r="A111" s="63" t="s">
        <v>174</v>
      </c>
      <c r="B111" s="16" t="s">
        <v>121</v>
      </c>
      <c r="C111" s="16" t="s">
        <v>137</v>
      </c>
      <c r="D111" s="33" t="s">
        <v>617</v>
      </c>
      <c r="E111" s="16" t="s">
        <v>175</v>
      </c>
      <c r="F111" s="130">
        <f>G111+H111+I111</f>
        <v>1476</v>
      </c>
      <c r="G111" s="130"/>
      <c r="H111" s="131">
        <v>1476</v>
      </c>
      <c r="I111" s="130"/>
      <c r="J111" s="130">
        <f>K111+L111+M111</f>
        <v>0</v>
      </c>
      <c r="K111" s="130"/>
      <c r="L111" s="131"/>
      <c r="M111" s="130"/>
      <c r="N111" s="130">
        <f>O111+P111+Q111</f>
        <v>0</v>
      </c>
      <c r="O111" s="11"/>
      <c r="P111" s="10"/>
      <c r="Q111" s="11"/>
    </row>
    <row r="112" spans="1:17" s="12" customFormat="1" ht="20.25">
      <c r="A112" s="64" t="s">
        <v>123</v>
      </c>
      <c r="B112" s="13" t="s">
        <v>121</v>
      </c>
      <c r="C112" s="13" t="s">
        <v>143</v>
      </c>
      <c r="D112" s="137"/>
      <c r="E112" s="13"/>
      <c r="F112" s="129">
        <f>F113</f>
        <v>4164.3</v>
      </c>
      <c r="G112" s="129">
        <f aca="true" t="shared" si="45" ref="G112:N112">G113</f>
        <v>0</v>
      </c>
      <c r="H112" s="129">
        <f t="shared" si="45"/>
        <v>4164.3</v>
      </c>
      <c r="I112" s="129">
        <f t="shared" si="45"/>
        <v>0</v>
      </c>
      <c r="J112" s="129">
        <f t="shared" si="45"/>
        <v>22.7</v>
      </c>
      <c r="K112" s="129">
        <f t="shared" si="45"/>
        <v>0</v>
      </c>
      <c r="L112" s="129">
        <f t="shared" si="45"/>
        <v>22.7</v>
      </c>
      <c r="M112" s="129">
        <f t="shared" si="45"/>
        <v>0</v>
      </c>
      <c r="N112" s="129">
        <f t="shared" si="45"/>
        <v>1493.8</v>
      </c>
      <c r="O112" s="11">
        <f aca="true" t="shared" si="46" ref="G112:Q114">O113</f>
        <v>0</v>
      </c>
      <c r="P112" s="11">
        <f t="shared" si="46"/>
        <v>1493.8</v>
      </c>
      <c r="Q112" s="11">
        <f t="shared" si="46"/>
        <v>0</v>
      </c>
    </row>
    <row r="113" spans="1:17" s="12" customFormat="1" ht="20.25">
      <c r="A113" s="63" t="s">
        <v>343</v>
      </c>
      <c r="B113" s="16" t="s">
        <v>121</v>
      </c>
      <c r="C113" s="16" t="s">
        <v>143</v>
      </c>
      <c r="D113" s="33" t="s">
        <v>248</v>
      </c>
      <c r="E113" s="16"/>
      <c r="F113" s="130">
        <f>F114</f>
        <v>4164.3</v>
      </c>
      <c r="G113" s="130">
        <f t="shared" si="46"/>
        <v>0</v>
      </c>
      <c r="H113" s="130">
        <f t="shared" si="46"/>
        <v>4164.3</v>
      </c>
      <c r="I113" s="130">
        <f t="shared" si="46"/>
        <v>0</v>
      </c>
      <c r="J113" s="130">
        <f t="shared" si="46"/>
        <v>22.7</v>
      </c>
      <c r="K113" s="130">
        <f t="shared" si="46"/>
        <v>0</v>
      </c>
      <c r="L113" s="130">
        <f t="shared" si="46"/>
        <v>22.7</v>
      </c>
      <c r="M113" s="130">
        <f t="shared" si="46"/>
        <v>0</v>
      </c>
      <c r="N113" s="130">
        <f t="shared" si="46"/>
        <v>1493.8</v>
      </c>
      <c r="O113" s="11">
        <f t="shared" si="46"/>
        <v>0</v>
      </c>
      <c r="P113" s="11">
        <f t="shared" si="46"/>
        <v>1493.8</v>
      </c>
      <c r="Q113" s="11">
        <f t="shared" si="46"/>
        <v>0</v>
      </c>
    </row>
    <row r="114" spans="1:17" s="12" customFormat="1" ht="20.25">
      <c r="A114" s="63" t="s">
        <v>148</v>
      </c>
      <c r="B114" s="16" t="s">
        <v>121</v>
      </c>
      <c r="C114" s="16" t="s">
        <v>143</v>
      </c>
      <c r="D114" s="33" t="s">
        <v>249</v>
      </c>
      <c r="E114" s="16"/>
      <c r="F114" s="130">
        <f>F115</f>
        <v>4164.3</v>
      </c>
      <c r="G114" s="130">
        <f t="shared" si="46"/>
        <v>0</v>
      </c>
      <c r="H114" s="130">
        <f t="shared" si="46"/>
        <v>4164.3</v>
      </c>
      <c r="I114" s="130">
        <f t="shared" si="46"/>
        <v>0</v>
      </c>
      <c r="J114" s="130">
        <f t="shared" si="46"/>
        <v>22.7</v>
      </c>
      <c r="K114" s="130">
        <f t="shared" si="46"/>
        <v>0</v>
      </c>
      <c r="L114" s="130">
        <f t="shared" si="46"/>
        <v>22.7</v>
      </c>
      <c r="M114" s="130">
        <f t="shared" si="46"/>
        <v>0</v>
      </c>
      <c r="N114" s="130">
        <f t="shared" si="46"/>
        <v>1493.8</v>
      </c>
      <c r="O114" s="11">
        <f t="shared" si="46"/>
        <v>0</v>
      </c>
      <c r="P114" s="11">
        <f t="shared" si="46"/>
        <v>1493.8</v>
      </c>
      <c r="Q114" s="11">
        <f t="shared" si="46"/>
        <v>0</v>
      </c>
    </row>
    <row r="115" spans="1:17" s="12" customFormat="1" ht="20.25">
      <c r="A115" s="63" t="s">
        <v>184</v>
      </c>
      <c r="B115" s="16" t="s">
        <v>121</v>
      </c>
      <c r="C115" s="16" t="s">
        <v>143</v>
      </c>
      <c r="D115" s="33" t="s">
        <v>249</v>
      </c>
      <c r="E115" s="16" t="s">
        <v>183</v>
      </c>
      <c r="F115" s="130">
        <f>G115+H115+I115</f>
        <v>4164.3</v>
      </c>
      <c r="G115" s="130"/>
      <c r="H115" s="139">
        <v>4164.3</v>
      </c>
      <c r="I115" s="130"/>
      <c r="J115" s="130">
        <f>K115+L115+M115</f>
        <v>22.7</v>
      </c>
      <c r="K115" s="130"/>
      <c r="L115" s="130">
        <v>22.7</v>
      </c>
      <c r="M115" s="130"/>
      <c r="N115" s="130">
        <f>O115+P115+Q115</f>
        <v>1493.8</v>
      </c>
      <c r="O115" s="49"/>
      <c r="P115" s="49">
        <v>1493.8</v>
      </c>
      <c r="Q115" s="49"/>
    </row>
    <row r="116" spans="1:17" s="12" customFormat="1" ht="20.25">
      <c r="A116" s="64" t="s">
        <v>144</v>
      </c>
      <c r="B116" s="13" t="s">
        <v>121</v>
      </c>
      <c r="C116" s="13" t="s">
        <v>158</v>
      </c>
      <c r="D116" s="137"/>
      <c r="E116" s="13"/>
      <c r="F116" s="129">
        <f>F122+F147+F150+F117+F130+F141</f>
        <v>27143.9</v>
      </c>
      <c r="G116" s="129">
        <f aca="true" t="shared" si="47" ref="G116:N116">G122+G147+G150+G117+G130+G141</f>
        <v>10341.8</v>
      </c>
      <c r="H116" s="129">
        <f t="shared" si="47"/>
        <v>14728.4</v>
      </c>
      <c r="I116" s="129">
        <f t="shared" si="47"/>
        <v>2073.7</v>
      </c>
      <c r="J116" s="129">
        <f t="shared" si="47"/>
        <v>13288</v>
      </c>
      <c r="K116" s="129">
        <f t="shared" si="47"/>
        <v>3618.4</v>
      </c>
      <c r="L116" s="129">
        <f t="shared" si="47"/>
        <v>7595.9</v>
      </c>
      <c r="M116" s="129">
        <f t="shared" si="47"/>
        <v>2073.7</v>
      </c>
      <c r="N116" s="129">
        <f t="shared" si="47"/>
        <v>17488</v>
      </c>
      <c r="O116" s="11">
        <f>O122+O147+O150+O117+O130</f>
        <v>3618.4</v>
      </c>
      <c r="P116" s="11">
        <f>P122+P147+P150+P117+P130</f>
        <v>11795.9</v>
      </c>
      <c r="Q116" s="11">
        <f>Q122+Q147+Q150+Q117+Q130</f>
        <v>2073.7</v>
      </c>
    </row>
    <row r="117" spans="1:17" s="12" customFormat="1" ht="56.25">
      <c r="A117" s="63" t="s">
        <v>565</v>
      </c>
      <c r="B117" s="16" t="s">
        <v>121</v>
      </c>
      <c r="C117" s="16" t="s">
        <v>158</v>
      </c>
      <c r="D117" s="33" t="s">
        <v>250</v>
      </c>
      <c r="E117" s="16"/>
      <c r="F117" s="130">
        <f>F118</f>
        <v>2.5</v>
      </c>
      <c r="G117" s="130">
        <f aca="true" t="shared" si="48" ref="G117:Q120">G118</f>
        <v>0</v>
      </c>
      <c r="H117" s="130">
        <f t="shared" si="48"/>
        <v>2.5</v>
      </c>
      <c r="I117" s="130">
        <f t="shared" si="48"/>
        <v>0</v>
      </c>
      <c r="J117" s="130">
        <f t="shared" si="48"/>
        <v>2.5</v>
      </c>
      <c r="K117" s="130">
        <f t="shared" si="48"/>
        <v>0</v>
      </c>
      <c r="L117" s="130">
        <f t="shared" si="48"/>
        <v>2.5</v>
      </c>
      <c r="M117" s="130">
        <f t="shared" si="48"/>
        <v>0</v>
      </c>
      <c r="N117" s="130">
        <f t="shared" si="48"/>
        <v>2.5</v>
      </c>
      <c r="O117" s="11">
        <f t="shared" si="48"/>
        <v>0</v>
      </c>
      <c r="P117" s="11">
        <f t="shared" si="48"/>
        <v>2.5</v>
      </c>
      <c r="Q117" s="11">
        <f t="shared" si="48"/>
        <v>0</v>
      </c>
    </row>
    <row r="118" spans="1:17" s="12" customFormat="1" ht="37.5">
      <c r="A118" s="63" t="s">
        <v>424</v>
      </c>
      <c r="B118" s="16" t="s">
        <v>121</v>
      </c>
      <c r="C118" s="16" t="s">
        <v>158</v>
      </c>
      <c r="D118" s="33" t="s">
        <v>63</v>
      </c>
      <c r="E118" s="16"/>
      <c r="F118" s="130">
        <f>F119</f>
        <v>2.5</v>
      </c>
      <c r="G118" s="130">
        <f t="shared" si="48"/>
        <v>0</v>
      </c>
      <c r="H118" s="130">
        <f t="shared" si="48"/>
        <v>2.5</v>
      </c>
      <c r="I118" s="130">
        <f t="shared" si="48"/>
        <v>0</v>
      </c>
      <c r="J118" s="130">
        <f t="shared" si="48"/>
        <v>2.5</v>
      </c>
      <c r="K118" s="130">
        <f t="shared" si="48"/>
        <v>0</v>
      </c>
      <c r="L118" s="130">
        <f t="shared" si="48"/>
        <v>2.5</v>
      </c>
      <c r="M118" s="130">
        <f t="shared" si="48"/>
        <v>0</v>
      </c>
      <c r="N118" s="130">
        <f t="shared" si="48"/>
        <v>2.5</v>
      </c>
      <c r="O118" s="11">
        <f t="shared" si="48"/>
        <v>0</v>
      </c>
      <c r="P118" s="11">
        <f t="shared" si="48"/>
        <v>2.5</v>
      </c>
      <c r="Q118" s="11">
        <f>Q119</f>
        <v>0</v>
      </c>
    </row>
    <row r="119" spans="1:17" s="12" customFormat="1" ht="75">
      <c r="A119" s="63" t="s">
        <v>64</v>
      </c>
      <c r="B119" s="16" t="s">
        <v>121</v>
      </c>
      <c r="C119" s="16" t="s">
        <v>158</v>
      </c>
      <c r="D119" s="33" t="s">
        <v>574</v>
      </c>
      <c r="E119" s="16"/>
      <c r="F119" s="130">
        <f>F120</f>
        <v>2.5</v>
      </c>
      <c r="G119" s="130">
        <f t="shared" si="48"/>
        <v>0</v>
      </c>
      <c r="H119" s="130">
        <f t="shared" si="48"/>
        <v>2.5</v>
      </c>
      <c r="I119" s="130">
        <f t="shared" si="48"/>
        <v>0</v>
      </c>
      <c r="J119" s="130">
        <f t="shared" si="48"/>
        <v>2.5</v>
      </c>
      <c r="K119" s="130">
        <f t="shared" si="48"/>
        <v>0</v>
      </c>
      <c r="L119" s="130">
        <f t="shared" si="48"/>
        <v>2.5</v>
      </c>
      <c r="M119" s="130">
        <f t="shared" si="48"/>
        <v>0</v>
      </c>
      <c r="N119" s="130">
        <f t="shared" si="48"/>
        <v>2.5</v>
      </c>
      <c r="O119" s="11">
        <f t="shared" si="48"/>
        <v>0</v>
      </c>
      <c r="P119" s="11">
        <f t="shared" si="48"/>
        <v>2.5</v>
      </c>
      <c r="Q119" s="11">
        <f>Q120</f>
        <v>0</v>
      </c>
    </row>
    <row r="120" spans="1:17" s="12" customFormat="1" ht="20.25">
      <c r="A120" s="63" t="s">
        <v>213</v>
      </c>
      <c r="B120" s="16" t="s">
        <v>121</v>
      </c>
      <c r="C120" s="16" t="s">
        <v>158</v>
      </c>
      <c r="D120" s="33" t="s">
        <v>575</v>
      </c>
      <c r="E120" s="16"/>
      <c r="F120" s="130">
        <f>F121</f>
        <v>2.5</v>
      </c>
      <c r="G120" s="130">
        <f t="shared" si="48"/>
        <v>0</v>
      </c>
      <c r="H120" s="130">
        <f t="shared" si="48"/>
        <v>2.5</v>
      </c>
      <c r="I120" s="130">
        <f t="shared" si="48"/>
        <v>0</v>
      </c>
      <c r="J120" s="130">
        <f t="shared" si="48"/>
        <v>2.5</v>
      </c>
      <c r="K120" s="130">
        <f t="shared" si="48"/>
        <v>0</v>
      </c>
      <c r="L120" s="130">
        <f t="shared" si="48"/>
        <v>2.5</v>
      </c>
      <c r="M120" s="130">
        <f t="shared" si="48"/>
        <v>0</v>
      </c>
      <c r="N120" s="130">
        <f t="shared" si="48"/>
        <v>2.5</v>
      </c>
      <c r="O120" s="11">
        <f t="shared" si="48"/>
        <v>0</v>
      </c>
      <c r="P120" s="11">
        <f t="shared" si="48"/>
        <v>2.5</v>
      </c>
      <c r="Q120" s="11">
        <f>Q121</f>
        <v>0</v>
      </c>
    </row>
    <row r="121" spans="1:17" s="12" customFormat="1" ht="37.5">
      <c r="A121" s="63" t="s">
        <v>92</v>
      </c>
      <c r="B121" s="16" t="s">
        <v>121</v>
      </c>
      <c r="C121" s="16" t="s">
        <v>158</v>
      </c>
      <c r="D121" s="33" t="s">
        <v>575</v>
      </c>
      <c r="E121" s="16" t="s">
        <v>178</v>
      </c>
      <c r="F121" s="130">
        <f>G121+H121+I121</f>
        <v>2.5</v>
      </c>
      <c r="G121" s="130"/>
      <c r="H121" s="130">
        <v>2.5</v>
      </c>
      <c r="I121" s="130"/>
      <c r="J121" s="130">
        <f>K121+L121+M121</f>
        <v>2.5</v>
      </c>
      <c r="K121" s="130"/>
      <c r="L121" s="130">
        <v>2.5</v>
      </c>
      <c r="M121" s="130"/>
      <c r="N121" s="130">
        <f>O121+P121+Q121</f>
        <v>2.5</v>
      </c>
      <c r="O121" s="49"/>
      <c r="P121" s="49">
        <v>2.5</v>
      </c>
      <c r="Q121" s="49"/>
    </row>
    <row r="122" spans="1:17" s="12" customFormat="1" ht="37.5">
      <c r="A122" s="63" t="s">
        <v>522</v>
      </c>
      <c r="B122" s="16" t="s">
        <v>121</v>
      </c>
      <c r="C122" s="16" t="s">
        <v>158</v>
      </c>
      <c r="D122" s="33" t="s">
        <v>251</v>
      </c>
      <c r="E122" s="33"/>
      <c r="F122" s="130">
        <f>F123</f>
        <v>10</v>
      </c>
      <c r="G122" s="130">
        <f aca="true" t="shared" si="49" ref="G122:Q122">G123</f>
        <v>0</v>
      </c>
      <c r="H122" s="130">
        <f t="shared" si="49"/>
        <v>10</v>
      </c>
      <c r="I122" s="130">
        <f t="shared" si="49"/>
        <v>0</v>
      </c>
      <c r="J122" s="130">
        <f t="shared" si="49"/>
        <v>90</v>
      </c>
      <c r="K122" s="130">
        <f t="shared" si="49"/>
        <v>0</v>
      </c>
      <c r="L122" s="130">
        <f t="shared" si="49"/>
        <v>90</v>
      </c>
      <c r="M122" s="130">
        <f t="shared" si="49"/>
        <v>0</v>
      </c>
      <c r="N122" s="130">
        <f t="shared" si="49"/>
        <v>90</v>
      </c>
      <c r="O122" s="11">
        <f t="shared" si="49"/>
        <v>0</v>
      </c>
      <c r="P122" s="11">
        <f t="shared" si="49"/>
        <v>90</v>
      </c>
      <c r="Q122" s="11">
        <f t="shared" si="49"/>
        <v>0</v>
      </c>
    </row>
    <row r="123" spans="1:17" s="12" customFormat="1" ht="56.25">
      <c r="A123" s="63" t="s">
        <v>523</v>
      </c>
      <c r="B123" s="16" t="s">
        <v>121</v>
      </c>
      <c r="C123" s="16" t="s">
        <v>158</v>
      </c>
      <c r="D123" s="33" t="s">
        <v>316</v>
      </c>
      <c r="E123" s="33"/>
      <c r="F123" s="130">
        <f>F124+F127</f>
        <v>10</v>
      </c>
      <c r="G123" s="130">
        <f aca="true" t="shared" si="50" ref="G123:Q123">G124+G127</f>
        <v>0</v>
      </c>
      <c r="H123" s="130">
        <f t="shared" si="50"/>
        <v>10</v>
      </c>
      <c r="I123" s="130">
        <f t="shared" si="50"/>
        <v>0</v>
      </c>
      <c r="J123" s="130">
        <f t="shared" si="50"/>
        <v>90</v>
      </c>
      <c r="K123" s="130">
        <f t="shared" si="50"/>
        <v>0</v>
      </c>
      <c r="L123" s="130">
        <f t="shared" si="50"/>
        <v>90</v>
      </c>
      <c r="M123" s="130">
        <f t="shared" si="50"/>
        <v>0</v>
      </c>
      <c r="N123" s="130">
        <f t="shared" si="50"/>
        <v>90</v>
      </c>
      <c r="O123" s="11">
        <f t="shared" si="50"/>
        <v>0</v>
      </c>
      <c r="P123" s="11">
        <f t="shared" si="50"/>
        <v>90</v>
      </c>
      <c r="Q123" s="11">
        <f t="shared" si="50"/>
        <v>0</v>
      </c>
    </row>
    <row r="124" spans="1:17" s="12" customFormat="1" ht="37.5">
      <c r="A124" s="63" t="s">
        <v>32</v>
      </c>
      <c r="B124" s="16" t="s">
        <v>121</v>
      </c>
      <c r="C124" s="16" t="s">
        <v>158</v>
      </c>
      <c r="D124" s="33" t="s">
        <v>319</v>
      </c>
      <c r="E124" s="33"/>
      <c r="F124" s="130">
        <f>F125</f>
        <v>0</v>
      </c>
      <c r="G124" s="130">
        <f aca="true" t="shared" si="51" ref="G124:Q125">G125</f>
        <v>0</v>
      </c>
      <c r="H124" s="130">
        <f t="shared" si="51"/>
        <v>0</v>
      </c>
      <c r="I124" s="130">
        <f t="shared" si="51"/>
        <v>0</v>
      </c>
      <c r="J124" s="130">
        <f t="shared" si="51"/>
        <v>10</v>
      </c>
      <c r="K124" s="130">
        <f t="shared" si="51"/>
        <v>0</v>
      </c>
      <c r="L124" s="130">
        <f t="shared" si="51"/>
        <v>10</v>
      </c>
      <c r="M124" s="130">
        <f t="shared" si="51"/>
        <v>0</v>
      </c>
      <c r="N124" s="130">
        <f t="shared" si="51"/>
        <v>10</v>
      </c>
      <c r="O124" s="11">
        <f t="shared" si="51"/>
        <v>0</v>
      </c>
      <c r="P124" s="11">
        <f t="shared" si="51"/>
        <v>10</v>
      </c>
      <c r="Q124" s="11">
        <f t="shared" si="51"/>
        <v>0</v>
      </c>
    </row>
    <row r="125" spans="1:17" s="12" customFormat="1" ht="56.25">
      <c r="A125" s="63" t="s">
        <v>210</v>
      </c>
      <c r="B125" s="16" t="s">
        <v>121</v>
      </c>
      <c r="C125" s="16" t="s">
        <v>158</v>
      </c>
      <c r="D125" s="33" t="s">
        <v>320</v>
      </c>
      <c r="E125" s="33"/>
      <c r="F125" s="130">
        <f>F126</f>
        <v>0</v>
      </c>
      <c r="G125" s="130">
        <f t="shared" si="51"/>
        <v>0</v>
      </c>
      <c r="H125" s="130">
        <f t="shared" si="51"/>
        <v>0</v>
      </c>
      <c r="I125" s="130">
        <f t="shared" si="51"/>
        <v>0</v>
      </c>
      <c r="J125" s="130">
        <f t="shared" si="51"/>
        <v>10</v>
      </c>
      <c r="K125" s="130">
        <f t="shared" si="51"/>
        <v>0</v>
      </c>
      <c r="L125" s="130">
        <f t="shared" si="51"/>
        <v>10</v>
      </c>
      <c r="M125" s="130">
        <f t="shared" si="51"/>
        <v>0</v>
      </c>
      <c r="N125" s="130">
        <f t="shared" si="51"/>
        <v>10</v>
      </c>
      <c r="O125" s="11">
        <f t="shared" si="51"/>
        <v>0</v>
      </c>
      <c r="P125" s="11">
        <f t="shared" si="51"/>
        <v>10</v>
      </c>
      <c r="Q125" s="11">
        <f t="shared" si="51"/>
        <v>0</v>
      </c>
    </row>
    <row r="126" spans="1:17" s="12" customFormat="1" ht="37.5">
      <c r="A126" s="63" t="s">
        <v>92</v>
      </c>
      <c r="B126" s="16" t="s">
        <v>121</v>
      </c>
      <c r="C126" s="16" t="s">
        <v>158</v>
      </c>
      <c r="D126" s="33" t="s">
        <v>320</v>
      </c>
      <c r="E126" s="33">
        <v>240</v>
      </c>
      <c r="F126" s="130">
        <f>G126+H126+I126</f>
        <v>0</v>
      </c>
      <c r="G126" s="130"/>
      <c r="H126" s="130"/>
      <c r="I126" s="130"/>
      <c r="J126" s="130">
        <f>K126+L126+M126</f>
        <v>10</v>
      </c>
      <c r="K126" s="130"/>
      <c r="L126" s="130">
        <v>10</v>
      </c>
      <c r="M126" s="130"/>
      <c r="N126" s="130">
        <f>O126+P126+Q126</f>
        <v>10</v>
      </c>
      <c r="O126" s="49"/>
      <c r="P126" s="49">
        <v>10</v>
      </c>
      <c r="Q126" s="49"/>
    </row>
    <row r="127" spans="1:17" s="12" customFormat="1" ht="36.75" customHeight="1">
      <c r="A127" s="63" t="s">
        <v>307</v>
      </c>
      <c r="B127" s="16" t="s">
        <v>121</v>
      </c>
      <c r="C127" s="16" t="s">
        <v>158</v>
      </c>
      <c r="D127" s="33" t="s">
        <v>322</v>
      </c>
      <c r="E127" s="33"/>
      <c r="F127" s="130">
        <f aca="true" t="shared" si="52" ref="F127:Q128">F128</f>
        <v>10</v>
      </c>
      <c r="G127" s="130">
        <f t="shared" si="52"/>
        <v>0</v>
      </c>
      <c r="H127" s="130">
        <f t="shared" si="52"/>
        <v>10</v>
      </c>
      <c r="I127" s="130">
        <f t="shared" si="52"/>
        <v>0</v>
      </c>
      <c r="J127" s="130">
        <f t="shared" si="52"/>
        <v>80</v>
      </c>
      <c r="K127" s="130">
        <f t="shared" si="52"/>
        <v>0</v>
      </c>
      <c r="L127" s="130">
        <f t="shared" si="52"/>
        <v>80</v>
      </c>
      <c r="M127" s="130">
        <f t="shared" si="52"/>
        <v>0</v>
      </c>
      <c r="N127" s="130">
        <f t="shared" si="52"/>
        <v>80</v>
      </c>
      <c r="O127" s="11">
        <f t="shared" si="52"/>
        <v>0</v>
      </c>
      <c r="P127" s="11">
        <f t="shared" si="52"/>
        <v>80</v>
      </c>
      <c r="Q127" s="11">
        <f t="shared" si="52"/>
        <v>0</v>
      </c>
    </row>
    <row r="128" spans="1:17" s="12" customFormat="1" ht="37.5">
      <c r="A128" s="63" t="s">
        <v>308</v>
      </c>
      <c r="B128" s="16" t="s">
        <v>121</v>
      </c>
      <c r="C128" s="16" t="s">
        <v>158</v>
      </c>
      <c r="D128" s="33" t="s">
        <v>321</v>
      </c>
      <c r="E128" s="33"/>
      <c r="F128" s="130">
        <f t="shared" si="52"/>
        <v>10</v>
      </c>
      <c r="G128" s="130">
        <f t="shared" si="52"/>
        <v>0</v>
      </c>
      <c r="H128" s="130">
        <f t="shared" si="52"/>
        <v>10</v>
      </c>
      <c r="I128" s="130">
        <f t="shared" si="52"/>
        <v>0</v>
      </c>
      <c r="J128" s="130">
        <f t="shared" si="52"/>
        <v>80</v>
      </c>
      <c r="K128" s="130">
        <f t="shared" si="52"/>
        <v>0</v>
      </c>
      <c r="L128" s="130">
        <f t="shared" si="52"/>
        <v>80</v>
      </c>
      <c r="M128" s="130">
        <f t="shared" si="52"/>
        <v>0</v>
      </c>
      <c r="N128" s="130">
        <f t="shared" si="52"/>
        <v>80</v>
      </c>
      <c r="O128" s="11">
        <f t="shared" si="52"/>
        <v>0</v>
      </c>
      <c r="P128" s="11">
        <f t="shared" si="52"/>
        <v>80</v>
      </c>
      <c r="Q128" s="11">
        <f t="shared" si="52"/>
        <v>0</v>
      </c>
    </row>
    <row r="129" spans="1:17" s="12" customFormat="1" ht="37.5">
      <c r="A129" s="63" t="s">
        <v>92</v>
      </c>
      <c r="B129" s="16" t="s">
        <v>121</v>
      </c>
      <c r="C129" s="16" t="s">
        <v>158</v>
      </c>
      <c r="D129" s="33" t="s">
        <v>321</v>
      </c>
      <c r="E129" s="33">
        <v>240</v>
      </c>
      <c r="F129" s="130">
        <f>G129+H129+I129</f>
        <v>10</v>
      </c>
      <c r="G129" s="130"/>
      <c r="H129" s="130">
        <v>10</v>
      </c>
      <c r="I129" s="130"/>
      <c r="J129" s="130">
        <f>K129+L129+M129</f>
        <v>80</v>
      </c>
      <c r="K129" s="130"/>
      <c r="L129" s="130">
        <v>80</v>
      </c>
      <c r="M129" s="130"/>
      <c r="N129" s="130">
        <f>O129+P129+Q129</f>
        <v>80</v>
      </c>
      <c r="O129" s="49"/>
      <c r="P129" s="49">
        <v>80</v>
      </c>
      <c r="Q129" s="49"/>
    </row>
    <row r="130" spans="1:17" s="12" customFormat="1" ht="39.75" customHeight="1">
      <c r="A130" s="63" t="s">
        <v>501</v>
      </c>
      <c r="B130" s="16" t="s">
        <v>121</v>
      </c>
      <c r="C130" s="16" t="s">
        <v>158</v>
      </c>
      <c r="D130" s="33" t="s">
        <v>281</v>
      </c>
      <c r="E130" s="33"/>
      <c r="F130" s="130">
        <f>F131</f>
        <v>15589.2</v>
      </c>
      <c r="G130" s="130">
        <f aca="true" t="shared" si="53" ref="G130:Q130">G131</f>
        <v>0</v>
      </c>
      <c r="H130" s="130">
        <f t="shared" si="53"/>
        <v>13515.5</v>
      </c>
      <c r="I130" s="130">
        <f t="shared" si="53"/>
        <v>2073.7</v>
      </c>
      <c r="J130" s="130">
        <f t="shared" si="53"/>
        <v>9435.7</v>
      </c>
      <c r="K130" s="130">
        <f t="shared" si="53"/>
        <v>0</v>
      </c>
      <c r="L130" s="130">
        <f t="shared" si="53"/>
        <v>7362</v>
      </c>
      <c r="M130" s="130">
        <f t="shared" si="53"/>
        <v>2073.7</v>
      </c>
      <c r="N130" s="130">
        <f t="shared" si="53"/>
        <v>13635.7</v>
      </c>
      <c r="O130" s="11">
        <f t="shared" si="53"/>
        <v>0</v>
      </c>
      <c r="P130" s="11">
        <f t="shared" si="53"/>
        <v>11562</v>
      </c>
      <c r="Q130" s="11">
        <f t="shared" si="53"/>
        <v>2073.7</v>
      </c>
    </row>
    <row r="131" spans="1:17" s="12" customFormat="1" ht="42" customHeight="1">
      <c r="A131" s="63" t="s">
        <v>607</v>
      </c>
      <c r="B131" s="16" t="s">
        <v>121</v>
      </c>
      <c r="C131" s="16" t="s">
        <v>158</v>
      </c>
      <c r="D131" s="33" t="s">
        <v>282</v>
      </c>
      <c r="E131" s="33"/>
      <c r="F131" s="130">
        <f>F132+F136+F139</f>
        <v>15589.2</v>
      </c>
      <c r="G131" s="130">
        <f>G132+G136+G139</f>
        <v>0</v>
      </c>
      <c r="H131" s="130">
        <f>H132+H136+H139</f>
        <v>13515.5</v>
      </c>
      <c r="I131" s="130">
        <f aca="true" t="shared" si="54" ref="I131:Q131">I132+I136</f>
        <v>2073.7</v>
      </c>
      <c r="J131" s="130">
        <f t="shared" si="54"/>
        <v>9435.7</v>
      </c>
      <c r="K131" s="130">
        <f t="shared" si="54"/>
        <v>0</v>
      </c>
      <c r="L131" s="130">
        <f t="shared" si="54"/>
        <v>7362</v>
      </c>
      <c r="M131" s="130">
        <f t="shared" si="54"/>
        <v>2073.7</v>
      </c>
      <c r="N131" s="130">
        <f t="shared" si="54"/>
        <v>13635.7</v>
      </c>
      <c r="O131" s="11">
        <f t="shared" si="54"/>
        <v>0</v>
      </c>
      <c r="P131" s="11">
        <f t="shared" si="54"/>
        <v>11562</v>
      </c>
      <c r="Q131" s="11">
        <f t="shared" si="54"/>
        <v>2073.7</v>
      </c>
    </row>
    <row r="132" spans="1:17" s="12" customFormat="1" ht="20.25">
      <c r="A132" s="72" t="s">
        <v>353</v>
      </c>
      <c r="B132" s="16" t="s">
        <v>121</v>
      </c>
      <c r="C132" s="16" t="s">
        <v>158</v>
      </c>
      <c r="D132" s="33" t="s">
        <v>511</v>
      </c>
      <c r="E132" s="33"/>
      <c r="F132" s="130">
        <f>F133+F134+F135</f>
        <v>11427</v>
      </c>
      <c r="G132" s="130">
        <f aca="true" t="shared" si="55" ref="G132:Q132">G133+G134+G135</f>
        <v>0</v>
      </c>
      <c r="H132" s="130">
        <f t="shared" si="55"/>
        <v>11427</v>
      </c>
      <c r="I132" s="130">
        <f>I133+I134+I135+I139</f>
        <v>0</v>
      </c>
      <c r="J132" s="130">
        <f t="shared" si="55"/>
        <v>7362</v>
      </c>
      <c r="K132" s="130">
        <f t="shared" si="55"/>
        <v>0</v>
      </c>
      <c r="L132" s="130">
        <f t="shared" si="55"/>
        <v>7362</v>
      </c>
      <c r="M132" s="130">
        <f t="shared" si="55"/>
        <v>0</v>
      </c>
      <c r="N132" s="130">
        <f t="shared" si="55"/>
        <v>11562</v>
      </c>
      <c r="O132" s="11">
        <f t="shared" si="55"/>
        <v>0</v>
      </c>
      <c r="P132" s="11">
        <f t="shared" si="55"/>
        <v>11562</v>
      </c>
      <c r="Q132" s="11">
        <f t="shared" si="55"/>
        <v>0</v>
      </c>
    </row>
    <row r="133" spans="1:17" s="12" customFormat="1" ht="20.25">
      <c r="A133" s="63" t="s">
        <v>180</v>
      </c>
      <c r="B133" s="16" t="s">
        <v>121</v>
      </c>
      <c r="C133" s="16" t="s">
        <v>158</v>
      </c>
      <c r="D133" s="33" t="s">
        <v>511</v>
      </c>
      <c r="E133" s="33">
        <v>110</v>
      </c>
      <c r="F133" s="130">
        <f>G133+H133+I133</f>
        <v>10853.4</v>
      </c>
      <c r="G133" s="130"/>
      <c r="H133" s="130">
        <v>10853.4</v>
      </c>
      <c r="I133" s="130"/>
      <c r="J133" s="130">
        <f>K133+L133+M133</f>
        <v>6653.4</v>
      </c>
      <c r="K133" s="130"/>
      <c r="L133" s="130">
        <v>6653.4</v>
      </c>
      <c r="M133" s="130"/>
      <c r="N133" s="130">
        <f>O133+P133+Q133</f>
        <v>10853.4</v>
      </c>
      <c r="O133" s="49"/>
      <c r="P133" s="11">
        <v>10853.4</v>
      </c>
      <c r="Q133" s="49"/>
    </row>
    <row r="134" spans="1:17" s="12" customFormat="1" ht="37.5">
      <c r="A134" s="63" t="s">
        <v>92</v>
      </c>
      <c r="B134" s="16" t="s">
        <v>121</v>
      </c>
      <c r="C134" s="16" t="s">
        <v>158</v>
      </c>
      <c r="D134" s="33" t="s">
        <v>511</v>
      </c>
      <c r="E134" s="33">
        <v>240</v>
      </c>
      <c r="F134" s="130">
        <f>G134+H134+I134</f>
        <v>568.6</v>
      </c>
      <c r="G134" s="130"/>
      <c r="H134" s="130">
        <v>568.6</v>
      </c>
      <c r="I134" s="130"/>
      <c r="J134" s="130">
        <f>K134+L134+M134</f>
        <v>703.6</v>
      </c>
      <c r="K134" s="130"/>
      <c r="L134" s="130">
        <v>703.6</v>
      </c>
      <c r="M134" s="130"/>
      <c r="N134" s="130">
        <f>O134+P134+Q134</f>
        <v>703.6</v>
      </c>
      <c r="O134" s="49"/>
      <c r="P134" s="11">
        <v>703.6</v>
      </c>
      <c r="Q134" s="49"/>
    </row>
    <row r="135" spans="1:17" s="12" customFormat="1" ht="20.25">
      <c r="A135" s="63" t="s">
        <v>176</v>
      </c>
      <c r="B135" s="16" t="s">
        <v>121</v>
      </c>
      <c r="C135" s="16" t="s">
        <v>158</v>
      </c>
      <c r="D135" s="33" t="s">
        <v>511</v>
      </c>
      <c r="E135" s="33">
        <v>850</v>
      </c>
      <c r="F135" s="130">
        <f>G135+H135+I135</f>
        <v>5</v>
      </c>
      <c r="G135" s="130"/>
      <c r="H135" s="130">
        <v>5</v>
      </c>
      <c r="I135" s="130"/>
      <c r="J135" s="130">
        <f>K135+L135+M135</f>
        <v>5</v>
      </c>
      <c r="K135" s="130"/>
      <c r="L135" s="130">
        <v>5</v>
      </c>
      <c r="M135" s="130"/>
      <c r="N135" s="130">
        <f>O135+P135+Q135</f>
        <v>5</v>
      </c>
      <c r="O135" s="49"/>
      <c r="P135" s="11">
        <v>5</v>
      </c>
      <c r="Q135" s="49"/>
    </row>
    <row r="136" spans="1:17" s="12" customFormat="1" ht="37.5">
      <c r="A136" s="63" t="s">
        <v>393</v>
      </c>
      <c r="B136" s="16" t="s">
        <v>121</v>
      </c>
      <c r="C136" s="16" t="s">
        <v>158</v>
      </c>
      <c r="D136" s="33" t="s">
        <v>512</v>
      </c>
      <c r="E136" s="33"/>
      <c r="F136" s="130">
        <f>F137+F138</f>
        <v>2073.7</v>
      </c>
      <c r="G136" s="130">
        <f aca="true" t="shared" si="56" ref="G136:Q136">G137+G138</f>
        <v>0</v>
      </c>
      <c r="H136" s="130">
        <f t="shared" si="56"/>
        <v>0</v>
      </c>
      <c r="I136" s="130">
        <f t="shared" si="56"/>
        <v>2073.7</v>
      </c>
      <c r="J136" s="130">
        <f t="shared" si="56"/>
        <v>2073.7</v>
      </c>
      <c r="K136" s="130">
        <f t="shared" si="56"/>
        <v>0</v>
      </c>
      <c r="L136" s="130">
        <f t="shared" si="56"/>
        <v>0</v>
      </c>
      <c r="M136" s="130">
        <f t="shared" si="56"/>
        <v>2073.7</v>
      </c>
      <c r="N136" s="130">
        <f t="shared" si="56"/>
        <v>2073.7</v>
      </c>
      <c r="O136" s="11">
        <f t="shared" si="56"/>
        <v>0</v>
      </c>
      <c r="P136" s="11">
        <f t="shared" si="56"/>
        <v>0</v>
      </c>
      <c r="Q136" s="11">
        <f t="shared" si="56"/>
        <v>2073.7</v>
      </c>
    </row>
    <row r="137" spans="1:17" s="12" customFormat="1" ht="20.25">
      <c r="A137" s="63" t="s">
        <v>180</v>
      </c>
      <c r="B137" s="16" t="s">
        <v>121</v>
      </c>
      <c r="C137" s="16" t="s">
        <v>158</v>
      </c>
      <c r="D137" s="33" t="s">
        <v>512</v>
      </c>
      <c r="E137" s="33">
        <v>110</v>
      </c>
      <c r="F137" s="130">
        <f>G137+H137+I137</f>
        <v>1992</v>
      </c>
      <c r="G137" s="130"/>
      <c r="H137" s="130"/>
      <c r="I137" s="130">
        <v>1992</v>
      </c>
      <c r="J137" s="130">
        <f>K137+L137+M137</f>
        <v>1992</v>
      </c>
      <c r="K137" s="130"/>
      <c r="L137" s="130"/>
      <c r="M137" s="130">
        <v>1992</v>
      </c>
      <c r="N137" s="130">
        <f>O137+P137+Q137</f>
        <v>1992</v>
      </c>
      <c r="O137" s="11"/>
      <c r="P137" s="11"/>
      <c r="Q137" s="11">
        <v>1992</v>
      </c>
    </row>
    <row r="138" spans="1:17" s="12" customFormat="1" ht="37.5">
      <c r="A138" s="63" t="s">
        <v>92</v>
      </c>
      <c r="B138" s="16" t="s">
        <v>121</v>
      </c>
      <c r="C138" s="16" t="s">
        <v>158</v>
      </c>
      <c r="D138" s="33" t="s">
        <v>512</v>
      </c>
      <c r="E138" s="33">
        <v>240</v>
      </c>
      <c r="F138" s="130">
        <f>G138+H138+I138</f>
        <v>81.7</v>
      </c>
      <c r="G138" s="130"/>
      <c r="H138" s="130"/>
      <c r="I138" s="130">
        <v>81.7</v>
      </c>
      <c r="J138" s="130">
        <f>K138+L138+M138</f>
        <v>81.7</v>
      </c>
      <c r="K138" s="130"/>
      <c r="L138" s="130"/>
      <c r="M138" s="130">
        <v>81.7</v>
      </c>
      <c r="N138" s="130">
        <f>O138+P138+Q138</f>
        <v>81.7</v>
      </c>
      <c r="O138" s="11"/>
      <c r="P138" s="11"/>
      <c r="Q138" s="11">
        <v>81.7</v>
      </c>
    </row>
    <row r="139" spans="1:17" s="12" customFormat="1" ht="56.25">
      <c r="A139" s="75" t="s">
        <v>473</v>
      </c>
      <c r="B139" s="16" t="s">
        <v>121</v>
      </c>
      <c r="C139" s="16" t="s">
        <v>158</v>
      </c>
      <c r="D139" s="33" t="s">
        <v>672</v>
      </c>
      <c r="E139" s="33"/>
      <c r="F139" s="130">
        <f>F140</f>
        <v>2088.5</v>
      </c>
      <c r="G139" s="130">
        <f>G140</f>
        <v>0</v>
      </c>
      <c r="H139" s="130">
        <f>H140</f>
        <v>2088.5</v>
      </c>
      <c r="I139" s="130">
        <f>I140</f>
        <v>0</v>
      </c>
      <c r="J139" s="130"/>
      <c r="K139" s="130"/>
      <c r="L139" s="130"/>
      <c r="M139" s="130"/>
      <c r="N139" s="130"/>
      <c r="O139" s="11"/>
      <c r="P139" s="11"/>
      <c r="Q139" s="11"/>
    </row>
    <row r="140" spans="1:17" s="12" customFormat="1" ht="20.25">
      <c r="A140" s="63" t="s">
        <v>180</v>
      </c>
      <c r="B140" s="16" t="s">
        <v>121</v>
      </c>
      <c r="C140" s="16" t="s">
        <v>158</v>
      </c>
      <c r="D140" s="33" t="s">
        <v>672</v>
      </c>
      <c r="E140" s="33">
        <v>110</v>
      </c>
      <c r="F140" s="130">
        <f>G140+H140+I140</f>
        <v>2088.5</v>
      </c>
      <c r="G140" s="130"/>
      <c r="H140" s="130">
        <v>2088.5</v>
      </c>
      <c r="I140" s="130"/>
      <c r="J140" s="130"/>
      <c r="K140" s="130"/>
      <c r="L140" s="130"/>
      <c r="M140" s="130"/>
      <c r="N140" s="130"/>
      <c r="O140" s="11"/>
      <c r="P140" s="11"/>
      <c r="Q140" s="11"/>
    </row>
    <row r="141" spans="1:17" s="12" customFormat="1" ht="37.5">
      <c r="A141" s="110" t="s">
        <v>651</v>
      </c>
      <c r="B141" s="16" t="s">
        <v>121</v>
      </c>
      <c r="C141" s="16" t="s">
        <v>158</v>
      </c>
      <c r="D141" s="61" t="s">
        <v>626</v>
      </c>
      <c r="E141" s="33"/>
      <c r="F141" s="130">
        <f aca="true" t="shared" si="57" ref="F141:J143">F142</f>
        <v>6256.1</v>
      </c>
      <c r="G141" s="130">
        <f t="shared" si="57"/>
        <v>5390</v>
      </c>
      <c r="H141" s="130">
        <f t="shared" si="57"/>
        <v>866.1</v>
      </c>
      <c r="I141" s="130">
        <f t="shared" si="57"/>
        <v>0</v>
      </c>
      <c r="J141" s="130">
        <f t="shared" si="57"/>
        <v>0</v>
      </c>
      <c r="K141" s="130"/>
      <c r="L141" s="130"/>
      <c r="M141" s="130"/>
      <c r="N141" s="130">
        <f>N142</f>
        <v>0</v>
      </c>
      <c r="O141" s="11"/>
      <c r="P141" s="11"/>
      <c r="Q141" s="11"/>
    </row>
    <row r="142" spans="1:17" s="12" customFormat="1" ht="37.5">
      <c r="A142" s="111" t="s">
        <v>652</v>
      </c>
      <c r="B142" s="16" t="s">
        <v>121</v>
      </c>
      <c r="C142" s="16" t="s">
        <v>158</v>
      </c>
      <c r="D142" s="61" t="s">
        <v>627</v>
      </c>
      <c r="E142" s="33"/>
      <c r="F142" s="130">
        <f>F143+F145</f>
        <v>6256.1</v>
      </c>
      <c r="G142" s="130">
        <f>G143+G145</f>
        <v>5390</v>
      </c>
      <c r="H142" s="130">
        <f>H143+H145</f>
        <v>866.1</v>
      </c>
      <c r="I142" s="130">
        <f>I143+I145</f>
        <v>0</v>
      </c>
      <c r="J142" s="130">
        <f t="shared" si="57"/>
        <v>0</v>
      </c>
      <c r="K142" s="130"/>
      <c r="L142" s="130"/>
      <c r="M142" s="130"/>
      <c r="N142" s="130">
        <f>N143</f>
        <v>0</v>
      </c>
      <c r="O142" s="11"/>
      <c r="P142" s="11"/>
      <c r="Q142" s="11"/>
    </row>
    <row r="143" spans="1:17" s="12" customFormat="1" ht="20.25">
      <c r="A143" s="111" t="s">
        <v>629</v>
      </c>
      <c r="B143" s="16" t="s">
        <v>121</v>
      </c>
      <c r="C143" s="16" t="s">
        <v>158</v>
      </c>
      <c r="D143" s="78" t="s">
        <v>628</v>
      </c>
      <c r="E143" s="33"/>
      <c r="F143" s="130">
        <f t="shared" si="57"/>
        <v>811.6</v>
      </c>
      <c r="G143" s="130">
        <f t="shared" si="57"/>
        <v>0</v>
      </c>
      <c r="H143" s="130">
        <f t="shared" si="57"/>
        <v>811.6</v>
      </c>
      <c r="I143" s="130">
        <f t="shared" si="57"/>
        <v>0</v>
      </c>
      <c r="J143" s="130">
        <f t="shared" si="57"/>
        <v>0</v>
      </c>
      <c r="K143" s="130"/>
      <c r="L143" s="130"/>
      <c r="M143" s="130"/>
      <c r="N143" s="130">
        <f>N144</f>
        <v>0</v>
      </c>
      <c r="O143" s="11"/>
      <c r="P143" s="11"/>
      <c r="Q143" s="11"/>
    </row>
    <row r="144" spans="1:17" s="12" customFormat="1" ht="37.5">
      <c r="A144" s="63" t="s">
        <v>92</v>
      </c>
      <c r="B144" s="16" t="s">
        <v>121</v>
      </c>
      <c r="C144" s="16" t="s">
        <v>158</v>
      </c>
      <c r="D144" s="48" t="s">
        <v>628</v>
      </c>
      <c r="E144" s="33">
        <v>240</v>
      </c>
      <c r="F144" s="130">
        <f>G144+H144+I144</f>
        <v>811.6</v>
      </c>
      <c r="G144" s="130"/>
      <c r="H144" s="130">
        <v>811.6</v>
      </c>
      <c r="I144" s="130"/>
      <c r="J144" s="130">
        <v>0</v>
      </c>
      <c r="K144" s="130"/>
      <c r="L144" s="130"/>
      <c r="M144" s="130"/>
      <c r="N144" s="130">
        <v>0</v>
      </c>
      <c r="O144" s="11"/>
      <c r="P144" s="11"/>
      <c r="Q144" s="11"/>
    </row>
    <row r="145" spans="1:17" s="12" customFormat="1" ht="37.5">
      <c r="A145" s="29" t="s">
        <v>655</v>
      </c>
      <c r="B145" s="16" t="s">
        <v>121</v>
      </c>
      <c r="C145" s="16" t="s">
        <v>158</v>
      </c>
      <c r="D145" s="16" t="s">
        <v>677</v>
      </c>
      <c r="E145" s="33"/>
      <c r="F145" s="130">
        <f>F146</f>
        <v>5444.5</v>
      </c>
      <c r="G145" s="130">
        <f>G146</f>
        <v>5390</v>
      </c>
      <c r="H145" s="130">
        <f>H146</f>
        <v>54.5</v>
      </c>
      <c r="I145" s="130">
        <f>I146</f>
        <v>0</v>
      </c>
      <c r="J145" s="130"/>
      <c r="K145" s="130"/>
      <c r="L145" s="130"/>
      <c r="M145" s="130"/>
      <c r="N145" s="130"/>
      <c r="O145" s="11"/>
      <c r="P145" s="11"/>
      <c r="Q145" s="11"/>
    </row>
    <row r="146" spans="1:17" s="12" customFormat="1" ht="20.25">
      <c r="A146" s="63" t="s">
        <v>359</v>
      </c>
      <c r="B146" s="16" t="s">
        <v>121</v>
      </c>
      <c r="C146" s="16" t="s">
        <v>158</v>
      </c>
      <c r="D146" s="16" t="s">
        <v>677</v>
      </c>
      <c r="E146" s="33">
        <v>410</v>
      </c>
      <c r="F146" s="130">
        <f>G146+H146+I146</f>
        <v>5444.5</v>
      </c>
      <c r="G146" s="130">
        <v>5390</v>
      </c>
      <c r="H146" s="130">
        <v>54.5</v>
      </c>
      <c r="I146" s="130"/>
      <c r="J146" s="130"/>
      <c r="K146" s="130"/>
      <c r="L146" s="130"/>
      <c r="M146" s="130"/>
      <c r="N146" s="130"/>
      <c r="O146" s="11"/>
      <c r="P146" s="11"/>
      <c r="Q146" s="11"/>
    </row>
    <row r="147" spans="1:17" s="12" customFormat="1" ht="20.25">
      <c r="A147" s="63" t="s">
        <v>163</v>
      </c>
      <c r="B147" s="16" t="s">
        <v>121</v>
      </c>
      <c r="C147" s="16" t="s">
        <v>158</v>
      </c>
      <c r="D147" s="55" t="s">
        <v>237</v>
      </c>
      <c r="E147" s="16"/>
      <c r="F147" s="130">
        <f>F148</f>
        <v>4951.8</v>
      </c>
      <c r="G147" s="130">
        <f aca="true" t="shared" si="58" ref="G147:Q147">G148</f>
        <v>4951.8</v>
      </c>
      <c r="H147" s="130">
        <f t="shared" si="58"/>
        <v>0</v>
      </c>
      <c r="I147" s="130">
        <f t="shared" si="58"/>
        <v>0</v>
      </c>
      <c r="J147" s="130">
        <f t="shared" si="58"/>
        <v>3618.4</v>
      </c>
      <c r="K147" s="130">
        <f t="shared" si="58"/>
        <v>3618.4</v>
      </c>
      <c r="L147" s="130">
        <f t="shared" si="58"/>
        <v>0</v>
      </c>
      <c r="M147" s="130">
        <f t="shared" si="58"/>
        <v>0</v>
      </c>
      <c r="N147" s="130">
        <f t="shared" si="58"/>
        <v>3618.4</v>
      </c>
      <c r="O147" s="11">
        <f t="shared" si="58"/>
        <v>3618.4</v>
      </c>
      <c r="P147" s="11">
        <f t="shared" si="58"/>
        <v>0</v>
      </c>
      <c r="Q147" s="11">
        <f t="shared" si="58"/>
        <v>0</v>
      </c>
    </row>
    <row r="148" spans="1:17" s="12" customFormat="1" ht="115.5" customHeight="1">
      <c r="A148" s="63" t="s">
        <v>97</v>
      </c>
      <c r="B148" s="16" t="s">
        <v>121</v>
      </c>
      <c r="C148" s="16" t="s">
        <v>158</v>
      </c>
      <c r="D148" s="55" t="s">
        <v>252</v>
      </c>
      <c r="E148" s="16"/>
      <c r="F148" s="130">
        <f>F149</f>
        <v>4951.8</v>
      </c>
      <c r="G148" s="130">
        <f aca="true" t="shared" si="59" ref="G148:Q148">G149</f>
        <v>4951.8</v>
      </c>
      <c r="H148" s="130">
        <f t="shared" si="59"/>
        <v>0</v>
      </c>
      <c r="I148" s="130">
        <f t="shared" si="59"/>
        <v>0</v>
      </c>
      <c r="J148" s="130">
        <f t="shared" si="59"/>
        <v>3618.4</v>
      </c>
      <c r="K148" s="130">
        <f t="shared" si="59"/>
        <v>3618.4</v>
      </c>
      <c r="L148" s="130">
        <f t="shared" si="59"/>
        <v>0</v>
      </c>
      <c r="M148" s="130">
        <f t="shared" si="59"/>
        <v>0</v>
      </c>
      <c r="N148" s="130">
        <f t="shared" si="59"/>
        <v>3618.4</v>
      </c>
      <c r="O148" s="11">
        <f t="shared" si="59"/>
        <v>3618.4</v>
      </c>
      <c r="P148" s="11">
        <f t="shared" si="59"/>
        <v>0</v>
      </c>
      <c r="Q148" s="11">
        <f t="shared" si="59"/>
        <v>0</v>
      </c>
    </row>
    <row r="149" spans="1:17" s="12" customFormat="1" ht="20.25">
      <c r="A149" s="63" t="s">
        <v>192</v>
      </c>
      <c r="B149" s="16" t="s">
        <v>121</v>
      </c>
      <c r="C149" s="16" t="s">
        <v>158</v>
      </c>
      <c r="D149" s="55" t="s">
        <v>252</v>
      </c>
      <c r="E149" s="16" t="s">
        <v>191</v>
      </c>
      <c r="F149" s="130">
        <f>G149+H149+I149</f>
        <v>4951.8</v>
      </c>
      <c r="G149" s="130">
        <v>4951.8</v>
      </c>
      <c r="H149" s="130"/>
      <c r="I149" s="130"/>
      <c r="J149" s="130">
        <f>K149+L149+M149</f>
        <v>3618.4</v>
      </c>
      <c r="K149" s="130">
        <v>3618.4</v>
      </c>
      <c r="L149" s="130"/>
      <c r="M149" s="130"/>
      <c r="N149" s="130">
        <f>O149+P149+Q149</f>
        <v>3618.4</v>
      </c>
      <c r="O149" s="49">
        <v>3618.4</v>
      </c>
      <c r="P149" s="49"/>
      <c r="Q149" s="49"/>
    </row>
    <row r="150" spans="1:17" s="12" customFormat="1" ht="37.5">
      <c r="A150" s="63" t="s">
        <v>206</v>
      </c>
      <c r="B150" s="16" t="s">
        <v>121</v>
      </c>
      <c r="C150" s="16" t="s">
        <v>158</v>
      </c>
      <c r="D150" s="33" t="s">
        <v>253</v>
      </c>
      <c r="E150" s="16"/>
      <c r="F150" s="130">
        <f>F151</f>
        <v>334.3</v>
      </c>
      <c r="G150" s="130">
        <f aca="true" t="shared" si="60" ref="G150:Q150">G151</f>
        <v>0</v>
      </c>
      <c r="H150" s="130">
        <f t="shared" si="60"/>
        <v>334.3</v>
      </c>
      <c r="I150" s="130">
        <f t="shared" si="60"/>
        <v>0</v>
      </c>
      <c r="J150" s="130">
        <f t="shared" si="60"/>
        <v>141.4</v>
      </c>
      <c r="K150" s="130">
        <f t="shared" si="60"/>
        <v>0</v>
      </c>
      <c r="L150" s="130">
        <f t="shared" si="60"/>
        <v>141.4</v>
      </c>
      <c r="M150" s="130">
        <f t="shared" si="60"/>
        <v>0</v>
      </c>
      <c r="N150" s="130">
        <f t="shared" si="60"/>
        <v>141.4</v>
      </c>
      <c r="O150" s="11">
        <f t="shared" si="60"/>
        <v>0</v>
      </c>
      <c r="P150" s="11">
        <f t="shared" si="60"/>
        <v>141.4</v>
      </c>
      <c r="Q150" s="11">
        <f t="shared" si="60"/>
        <v>0</v>
      </c>
    </row>
    <row r="151" spans="1:17" s="12" customFormat="1" ht="20.25">
      <c r="A151" s="63" t="s">
        <v>149</v>
      </c>
      <c r="B151" s="16" t="s">
        <v>121</v>
      </c>
      <c r="C151" s="16" t="s">
        <v>158</v>
      </c>
      <c r="D151" s="33" t="s">
        <v>280</v>
      </c>
      <c r="E151" s="16"/>
      <c r="F151" s="130">
        <f>F152+F153</f>
        <v>334.3</v>
      </c>
      <c r="G151" s="130">
        <f aca="true" t="shared" si="61" ref="G151:Q151">G152+G153</f>
        <v>0</v>
      </c>
      <c r="H151" s="130">
        <f t="shared" si="61"/>
        <v>334.3</v>
      </c>
      <c r="I151" s="130">
        <f t="shared" si="61"/>
        <v>0</v>
      </c>
      <c r="J151" s="130">
        <f t="shared" si="61"/>
        <v>141.4</v>
      </c>
      <c r="K151" s="130">
        <f t="shared" si="61"/>
        <v>0</v>
      </c>
      <c r="L151" s="130">
        <f t="shared" si="61"/>
        <v>141.4</v>
      </c>
      <c r="M151" s="130">
        <f t="shared" si="61"/>
        <v>0</v>
      </c>
      <c r="N151" s="130">
        <f t="shared" si="61"/>
        <v>141.4</v>
      </c>
      <c r="O151" s="11">
        <f t="shared" si="61"/>
        <v>0</v>
      </c>
      <c r="P151" s="11">
        <f t="shared" si="61"/>
        <v>141.4</v>
      </c>
      <c r="Q151" s="11">
        <f t="shared" si="61"/>
        <v>0</v>
      </c>
    </row>
    <row r="152" spans="1:17" s="12" customFormat="1" ht="37.5">
      <c r="A152" s="63" t="s">
        <v>92</v>
      </c>
      <c r="B152" s="16" t="s">
        <v>121</v>
      </c>
      <c r="C152" s="16" t="s">
        <v>158</v>
      </c>
      <c r="D152" s="33" t="s">
        <v>280</v>
      </c>
      <c r="E152" s="16" t="s">
        <v>178</v>
      </c>
      <c r="F152" s="130">
        <f>G152+H152+I152</f>
        <v>221.9</v>
      </c>
      <c r="G152" s="130"/>
      <c r="H152" s="130">
        <v>221.9</v>
      </c>
      <c r="I152" s="130"/>
      <c r="J152" s="130">
        <f>K152+L152+M152</f>
        <v>50</v>
      </c>
      <c r="K152" s="130"/>
      <c r="L152" s="130">
        <v>50</v>
      </c>
      <c r="M152" s="130"/>
      <c r="N152" s="130">
        <f>O152+P152+Q152</f>
        <v>50</v>
      </c>
      <c r="O152" s="49"/>
      <c r="P152" s="49">
        <v>50</v>
      </c>
      <c r="Q152" s="49"/>
    </row>
    <row r="153" spans="1:17" s="12" customFormat="1" ht="20.25">
      <c r="A153" s="63" t="s">
        <v>176</v>
      </c>
      <c r="B153" s="16" t="s">
        <v>121</v>
      </c>
      <c r="C153" s="16" t="s">
        <v>158</v>
      </c>
      <c r="D153" s="33" t="s">
        <v>280</v>
      </c>
      <c r="E153" s="16" t="s">
        <v>177</v>
      </c>
      <c r="F153" s="130">
        <f>G153+H153+I153</f>
        <v>112.4</v>
      </c>
      <c r="G153" s="130"/>
      <c r="H153" s="130">
        <v>112.4</v>
      </c>
      <c r="I153" s="130"/>
      <c r="J153" s="130">
        <f>K153+L153+M153</f>
        <v>91.4</v>
      </c>
      <c r="K153" s="130"/>
      <c r="L153" s="130">
        <v>91.4</v>
      </c>
      <c r="M153" s="130"/>
      <c r="N153" s="130">
        <f>O153+P153+Q153</f>
        <v>91.4</v>
      </c>
      <c r="O153" s="49"/>
      <c r="P153" s="49">
        <v>91.4</v>
      </c>
      <c r="Q153" s="49"/>
    </row>
    <row r="154" spans="1:17" s="12" customFormat="1" ht="37.5">
      <c r="A154" s="64" t="s">
        <v>207</v>
      </c>
      <c r="B154" s="13" t="s">
        <v>124</v>
      </c>
      <c r="C154" s="13" t="s">
        <v>413</v>
      </c>
      <c r="D154" s="137"/>
      <c r="E154" s="13"/>
      <c r="F154" s="129">
        <f aca="true" t="shared" si="62" ref="F154:Q154">F155+F164</f>
        <v>1252.2</v>
      </c>
      <c r="G154" s="129">
        <f t="shared" si="62"/>
        <v>771</v>
      </c>
      <c r="H154" s="129">
        <f t="shared" si="62"/>
        <v>426.5</v>
      </c>
      <c r="I154" s="129">
        <f t="shared" si="62"/>
        <v>54.699999999999996</v>
      </c>
      <c r="J154" s="129">
        <f t="shared" si="62"/>
        <v>505.1</v>
      </c>
      <c r="K154" s="129">
        <f t="shared" si="62"/>
        <v>276.6</v>
      </c>
      <c r="L154" s="129">
        <f t="shared" si="62"/>
        <v>173.8</v>
      </c>
      <c r="M154" s="129">
        <f t="shared" si="62"/>
        <v>54.699999999999996</v>
      </c>
      <c r="N154" s="129">
        <f t="shared" si="62"/>
        <v>505.1</v>
      </c>
      <c r="O154" s="11">
        <f t="shared" si="62"/>
        <v>276.6</v>
      </c>
      <c r="P154" s="11">
        <f t="shared" si="62"/>
        <v>173.8</v>
      </c>
      <c r="Q154" s="11">
        <f t="shared" si="62"/>
        <v>54.699999999999996</v>
      </c>
    </row>
    <row r="155" spans="1:17" s="12" customFormat="1" ht="37.5">
      <c r="A155" s="64" t="s">
        <v>304</v>
      </c>
      <c r="B155" s="13" t="s">
        <v>124</v>
      </c>
      <c r="C155" s="13" t="s">
        <v>126</v>
      </c>
      <c r="D155" s="137"/>
      <c r="E155" s="13"/>
      <c r="F155" s="129">
        <f aca="true" t="shared" si="63" ref="F155:Q155">F156+F159</f>
        <v>314.7</v>
      </c>
      <c r="G155" s="129">
        <f t="shared" si="63"/>
        <v>0</v>
      </c>
      <c r="H155" s="129">
        <f t="shared" si="63"/>
        <v>260</v>
      </c>
      <c r="I155" s="129">
        <f t="shared" si="63"/>
        <v>54.699999999999996</v>
      </c>
      <c r="J155" s="129">
        <f t="shared" si="63"/>
        <v>164.7</v>
      </c>
      <c r="K155" s="129">
        <f t="shared" si="63"/>
        <v>0</v>
      </c>
      <c r="L155" s="129">
        <f t="shared" si="63"/>
        <v>110</v>
      </c>
      <c r="M155" s="129">
        <f t="shared" si="63"/>
        <v>54.699999999999996</v>
      </c>
      <c r="N155" s="129">
        <f t="shared" si="63"/>
        <v>164.7</v>
      </c>
      <c r="O155" s="11">
        <f t="shared" si="63"/>
        <v>0</v>
      </c>
      <c r="P155" s="11">
        <f t="shared" si="63"/>
        <v>110</v>
      </c>
      <c r="Q155" s="11">
        <f t="shared" si="63"/>
        <v>54.699999999999996</v>
      </c>
    </row>
    <row r="156" spans="1:17" s="12" customFormat="1" ht="37.5">
      <c r="A156" s="63" t="s">
        <v>224</v>
      </c>
      <c r="B156" s="16" t="s">
        <v>124</v>
      </c>
      <c r="C156" s="16" t="s">
        <v>126</v>
      </c>
      <c r="D156" s="33" t="s">
        <v>254</v>
      </c>
      <c r="E156" s="16"/>
      <c r="F156" s="130">
        <f>F157</f>
        <v>260</v>
      </c>
      <c r="G156" s="130">
        <f aca="true" t="shared" si="64" ref="G156:Q156">G157</f>
        <v>0</v>
      </c>
      <c r="H156" s="130">
        <f t="shared" si="64"/>
        <v>260</v>
      </c>
      <c r="I156" s="130">
        <f t="shared" si="64"/>
        <v>0</v>
      </c>
      <c r="J156" s="130">
        <f t="shared" si="64"/>
        <v>110</v>
      </c>
      <c r="K156" s="130">
        <f t="shared" si="64"/>
        <v>0</v>
      </c>
      <c r="L156" s="130">
        <f t="shared" si="64"/>
        <v>110</v>
      </c>
      <c r="M156" s="130">
        <f t="shared" si="64"/>
        <v>0</v>
      </c>
      <c r="N156" s="130">
        <f t="shared" si="64"/>
        <v>110</v>
      </c>
      <c r="O156" s="11">
        <f t="shared" si="64"/>
        <v>0</v>
      </c>
      <c r="P156" s="11">
        <f t="shared" si="64"/>
        <v>110</v>
      </c>
      <c r="Q156" s="11">
        <f t="shared" si="64"/>
        <v>0</v>
      </c>
    </row>
    <row r="157" spans="1:17" s="12" customFormat="1" ht="80.25" customHeight="1">
      <c r="A157" s="63" t="s">
        <v>685</v>
      </c>
      <c r="B157" s="16" t="s">
        <v>124</v>
      </c>
      <c r="C157" s="16" t="s">
        <v>126</v>
      </c>
      <c r="D157" s="33" t="s">
        <v>88</v>
      </c>
      <c r="E157" s="16"/>
      <c r="F157" s="130">
        <f>F158</f>
        <v>260</v>
      </c>
      <c r="G157" s="130">
        <f aca="true" t="shared" si="65" ref="G157:Q157">G158</f>
        <v>0</v>
      </c>
      <c r="H157" s="130">
        <f t="shared" si="65"/>
        <v>260</v>
      </c>
      <c r="I157" s="130">
        <f t="shared" si="65"/>
        <v>0</v>
      </c>
      <c r="J157" s="130">
        <f t="shared" si="65"/>
        <v>110</v>
      </c>
      <c r="K157" s="130">
        <f t="shared" si="65"/>
        <v>0</v>
      </c>
      <c r="L157" s="130">
        <f t="shared" si="65"/>
        <v>110</v>
      </c>
      <c r="M157" s="130">
        <f t="shared" si="65"/>
        <v>0</v>
      </c>
      <c r="N157" s="130">
        <f t="shared" si="65"/>
        <v>110</v>
      </c>
      <c r="O157" s="11">
        <f t="shared" si="65"/>
        <v>0</v>
      </c>
      <c r="P157" s="11">
        <f t="shared" si="65"/>
        <v>110</v>
      </c>
      <c r="Q157" s="11">
        <f t="shared" si="65"/>
        <v>0</v>
      </c>
    </row>
    <row r="158" spans="1:17" s="12" customFormat="1" ht="37.5">
      <c r="A158" s="63" t="s">
        <v>92</v>
      </c>
      <c r="B158" s="16" t="s">
        <v>124</v>
      </c>
      <c r="C158" s="16" t="s">
        <v>126</v>
      </c>
      <c r="D158" s="33" t="s">
        <v>88</v>
      </c>
      <c r="E158" s="16" t="s">
        <v>178</v>
      </c>
      <c r="F158" s="130">
        <f>G158+H158+I158</f>
        <v>260</v>
      </c>
      <c r="G158" s="130"/>
      <c r="H158" s="130">
        <v>260</v>
      </c>
      <c r="I158" s="130"/>
      <c r="J158" s="130">
        <f>K158+L158+M158</f>
        <v>110</v>
      </c>
      <c r="K158" s="130"/>
      <c r="L158" s="130">
        <v>110</v>
      </c>
      <c r="M158" s="130"/>
      <c r="N158" s="130">
        <f>O158+P158+Q158</f>
        <v>110</v>
      </c>
      <c r="O158" s="49"/>
      <c r="P158" s="56">
        <v>110</v>
      </c>
      <c r="Q158" s="49"/>
    </row>
    <row r="159" spans="1:17" s="12" customFormat="1" ht="20.25">
      <c r="A159" s="63" t="s">
        <v>344</v>
      </c>
      <c r="B159" s="16" t="s">
        <v>124</v>
      </c>
      <c r="C159" s="16" t="s">
        <v>126</v>
      </c>
      <c r="D159" s="33" t="s">
        <v>239</v>
      </c>
      <c r="E159" s="16"/>
      <c r="F159" s="130">
        <f aca="true" t="shared" si="66" ref="F159:Q160">F160</f>
        <v>54.699999999999996</v>
      </c>
      <c r="G159" s="130">
        <f t="shared" si="66"/>
        <v>0</v>
      </c>
      <c r="H159" s="130">
        <f t="shared" si="66"/>
        <v>0</v>
      </c>
      <c r="I159" s="130">
        <f t="shared" si="66"/>
        <v>54.699999999999996</v>
      </c>
      <c r="J159" s="130">
        <f t="shared" si="66"/>
        <v>54.699999999999996</v>
      </c>
      <c r="K159" s="130">
        <f t="shared" si="66"/>
        <v>0</v>
      </c>
      <c r="L159" s="130">
        <f t="shared" si="66"/>
        <v>0</v>
      </c>
      <c r="M159" s="130">
        <f t="shared" si="66"/>
        <v>54.699999999999996</v>
      </c>
      <c r="N159" s="130">
        <f t="shared" si="66"/>
        <v>54.699999999999996</v>
      </c>
      <c r="O159" s="11">
        <f t="shared" si="66"/>
        <v>0</v>
      </c>
      <c r="P159" s="11">
        <f t="shared" si="66"/>
        <v>0</v>
      </c>
      <c r="Q159" s="11">
        <f t="shared" si="66"/>
        <v>54.699999999999996</v>
      </c>
    </row>
    <row r="160" spans="1:17" s="12" customFormat="1" ht="37.5">
      <c r="A160" s="63" t="s">
        <v>233</v>
      </c>
      <c r="B160" s="16" t="s">
        <v>124</v>
      </c>
      <c r="C160" s="16" t="s">
        <v>126</v>
      </c>
      <c r="D160" s="33" t="s">
        <v>240</v>
      </c>
      <c r="E160" s="16"/>
      <c r="F160" s="130">
        <f t="shared" si="66"/>
        <v>54.699999999999996</v>
      </c>
      <c r="G160" s="130">
        <f t="shared" si="66"/>
        <v>0</v>
      </c>
      <c r="H160" s="130">
        <f t="shared" si="66"/>
        <v>0</v>
      </c>
      <c r="I160" s="130">
        <f t="shared" si="66"/>
        <v>54.699999999999996</v>
      </c>
      <c r="J160" s="130">
        <f t="shared" si="66"/>
        <v>54.699999999999996</v>
      </c>
      <c r="K160" s="130">
        <f t="shared" si="66"/>
        <v>0</v>
      </c>
      <c r="L160" s="130">
        <f t="shared" si="66"/>
        <v>0</v>
      </c>
      <c r="M160" s="130">
        <f t="shared" si="66"/>
        <v>54.699999999999996</v>
      </c>
      <c r="N160" s="130">
        <f t="shared" si="66"/>
        <v>54.699999999999996</v>
      </c>
      <c r="O160" s="11">
        <f t="shared" si="66"/>
        <v>0</v>
      </c>
      <c r="P160" s="11">
        <f t="shared" si="66"/>
        <v>0</v>
      </c>
      <c r="Q160" s="11">
        <f t="shared" si="66"/>
        <v>54.699999999999996</v>
      </c>
    </row>
    <row r="161" spans="1:17" s="12" customFormat="1" ht="115.5" customHeight="1">
      <c r="A161" s="63" t="s">
        <v>589</v>
      </c>
      <c r="B161" s="16" t="s">
        <v>124</v>
      </c>
      <c r="C161" s="16" t="s">
        <v>126</v>
      </c>
      <c r="D161" s="33" t="s">
        <v>255</v>
      </c>
      <c r="E161" s="16"/>
      <c r="F161" s="130">
        <f aca="true" t="shared" si="67" ref="F161:Q161">F162+F163</f>
        <v>54.699999999999996</v>
      </c>
      <c r="G161" s="130">
        <f t="shared" si="67"/>
        <v>0</v>
      </c>
      <c r="H161" s="130">
        <f t="shared" si="67"/>
        <v>0</v>
      </c>
      <c r="I161" s="130">
        <f t="shared" si="67"/>
        <v>54.699999999999996</v>
      </c>
      <c r="J161" s="130">
        <f t="shared" si="67"/>
        <v>54.699999999999996</v>
      </c>
      <c r="K161" s="130">
        <f t="shared" si="67"/>
        <v>0</v>
      </c>
      <c r="L161" s="130">
        <f t="shared" si="67"/>
        <v>0</v>
      </c>
      <c r="M161" s="130">
        <f t="shared" si="67"/>
        <v>54.699999999999996</v>
      </c>
      <c r="N161" s="130">
        <f t="shared" si="67"/>
        <v>54.699999999999996</v>
      </c>
      <c r="O161" s="11">
        <f t="shared" si="67"/>
        <v>0</v>
      </c>
      <c r="P161" s="11">
        <f t="shared" si="67"/>
        <v>0</v>
      </c>
      <c r="Q161" s="11">
        <f t="shared" si="67"/>
        <v>54.699999999999996</v>
      </c>
    </row>
    <row r="162" spans="1:17" s="12" customFormat="1" ht="37.5">
      <c r="A162" s="63" t="s">
        <v>174</v>
      </c>
      <c r="B162" s="16" t="s">
        <v>124</v>
      </c>
      <c r="C162" s="16" t="s">
        <v>126</v>
      </c>
      <c r="D162" s="33" t="s">
        <v>255</v>
      </c>
      <c r="E162" s="16" t="s">
        <v>175</v>
      </c>
      <c r="F162" s="130">
        <f>G162+I162+H162</f>
        <v>38.3</v>
      </c>
      <c r="G162" s="130"/>
      <c r="H162" s="130"/>
      <c r="I162" s="130">
        <v>38.3</v>
      </c>
      <c r="J162" s="130">
        <f>K162+M162+L162</f>
        <v>38.3</v>
      </c>
      <c r="K162" s="130"/>
      <c r="L162" s="130"/>
      <c r="M162" s="130">
        <v>38.3</v>
      </c>
      <c r="N162" s="130">
        <f>O162+Q162+P162</f>
        <v>38.3</v>
      </c>
      <c r="O162" s="49"/>
      <c r="P162" s="49"/>
      <c r="Q162" s="49">
        <v>38.3</v>
      </c>
    </row>
    <row r="163" spans="1:17" s="12" customFormat="1" ht="37.5">
      <c r="A163" s="63" t="s">
        <v>92</v>
      </c>
      <c r="B163" s="16" t="s">
        <v>124</v>
      </c>
      <c r="C163" s="16" t="s">
        <v>126</v>
      </c>
      <c r="D163" s="33" t="s">
        <v>255</v>
      </c>
      <c r="E163" s="16" t="s">
        <v>178</v>
      </c>
      <c r="F163" s="130">
        <f>G163+I163+H163</f>
        <v>16.4</v>
      </c>
      <c r="G163" s="130"/>
      <c r="H163" s="130"/>
      <c r="I163" s="130">
        <v>16.4</v>
      </c>
      <c r="J163" s="130">
        <f>K163+M163+L163</f>
        <v>16.4</v>
      </c>
      <c r="K163" s="130"/>
      <c r="L163" s="130"/>
      <c r="M163" s="130">
        <v>16.4</v>
      </c>
      <c r="N163" s="130">
        <f>O163+Q163+P163</f>
        <v>16.4</v>
      </c>
      <c r="O163" s="49"/>
      <c r="P163" s="49"/>
      <c r="Q163" s="49">
        <v>16.4</v>
      </c>
    </row>
    <row r="164" spans="1:17" s="12" customFormat="1" ht="37.5">
      <c r="A164" s="64" t="s">
        <v>208</v>
      </c>
      <c r="B164" s="13" t="s">
        <v>124</v>
      </c>
      <c r="C164" s="13" t="s">
        <v>146</v>
      </c>
      <c r="D164" s="137"/>
      <c r="E164" s="13"/>
      <c r="F164" s="129">
        <f>F165</f>
        <v>937.5</v>
      </c>
      <c r="G164" s="129">
        <f aca="true" t="shared" si="68" ref="G164:Q164">G165</f>
        <v>771</v>
      </c>
      <c r="H164" s="129">
        <f t="shared" si="68"/>
        <v>166.5</v>
      </c>
      <c r="I164" s="129">
        <f t="shared" si="68"/>
        <v>0</v>
      </c>
      <c r="J164" s="129">
        <f t="shared" si="68"/>
        <v>340.40000000000003</v>
      </c>
      <c r="K164" s="129">
        <f t="shared" si="68"/>
        <v>276.6</v>
      </c>
      <c r="L164" s="129">
        <f t="shared" si="68"/>
        <v>63.800000000000004</v>
      </c>
      <c r="M164" s="129">
        <f t="shared" si="68"/>
        <v>0</v>
      </c>
      <c r="N164" s="129">
        <f t="shared" si="68"/>
        <v>340.40000000000003</v>
      </c>
      <c r="O164" s="11">
        <f t="shared" si="68"/>
        <v>276.6</v>
      </c>
      <c r="P164" s="11">
        <f t="shared" si="68"/>
        <v>63.800000000000004</v>
      </c>
      <c r="Q164" s="11">
        <f t="shared" si="68"/>
        <v>0</v>
      </c>
    </row>
    <row r="165" spans="1:17" s="12" customFormat="1" ht="56.25">
      <c r="A165" s="63" t="s">
        <v>565</v>
      </c>
      <c r="B165" s="16" t="s">
        <v>124</v>
      </c>
      <c r="C165" s="16" t="s">
        <v>146</v>
      </c>
      <c r="D165" s="33" t="s">
        <v>250</v>
      </c>
      <c r="E165" s="16"/>
      <c r="F165" s="130">
        <f>F166+F189</f>
        <v>937.5</v>
      </c>
      <c r="G165" s="130">
        <f aca="true" t="shared" si="69" ref="G165:Q165">G166+G189</f>
        <v>771</v>
      </c>
      <c r="H165" s="130">
        <f t="shared" si="69"/>
        <v>166.5</v>
      </c>
      <c r="I165" s="130">
        <f t="shared" si="69"/>
        <v>0</v>
      </c>
      <c r="J165" s="130">
        <f t="shared" si="69"/>
        <v>340.40000000000003</v>
      </c>
      <c r="K165" s="130">
        <f t="shared" si="69"/>
        <v>276.6</v>
      </c>
      <c r="L165" s="130">
        <f t="shared" si="69"/>
        <v>63.800000000000004</v>
      </c>
      <c r="M165" s="130">
        <f t="shared" si="69"/>
        <v>0</v>
      </c>
      <c r="N165" s="130">
        <f t="shared" si="69"/>
        <v>340.40000000000003</v>
      </c>
      <c r="O165" s="11">
        <f t="shared" si="69"/>
        <v>276.6</v>
      </c>
      <c r="P165" s="11">
        <f t="shared" si="69"/>
        <v>63.800000000000004</v>
      </c>
      <c r="Q165" s="11">
        <f t="shared" si="69"/>
        <v>0</v>
      </c>
    </row>
    <row r="166" spans="1:17" s="12" customFormat="1" ht="24" customHeight="1">
      <c r="A166" s="63" t="s">
        <v>197</v>
      </c>
      <c r="B166" s="16" t="s">
        <v>124</v>
      </c>
      <c r="C166" s="16" t="s">
        <v>146</v>
      </c>
      <c r="D166" s="33" t="s">
        <v>61</v>
      </c>
      <c r="E166" s="16"/>
      <c r="F166" s="130">
        <f>F167+F175+F180+F183+F186</f>
        <v>867.5</v>
      </c>
      <c r="G166" s="130">
        <f>G167+G175+G180+G183+G186</f>
        <v>771</v>
      </c>
      <c r="H166" s="130">
        <f>H167+H175+H180+H183+H186</f>
        <v>96.5</v>
      </c>
      <c r="I166" s="130">
        <f>I167+I175+I180+I183+I186</f>
        <v>0</v>
      </c>
      <c r="J166" s="130">
        <f aca="true" t="shared" si="70" ref="J166:Q166">J175+J180+J167+J183</f>
        <v>340.40000000000003</v>
      </c>
      <c r="K166" s="130">
        <f t="shared" si="70"/>
        <v>276.6</v>
      </c>
      <c r="L166" s="130">
        <f t="shared" si="70"/>
        <v>63.800000000000004</v>
      </c>
      <c r="M166" s="130">
        <f t="shared" si="70"/>
        <v>0</v>
      </c>
      <c r="N166" s="130">
        <f t="shared" si="70"/>
        <v>340.40000000000003</v>
      </c>
      <c r="O166" s="11">
        <f t="shared" si="70"/>
        <v>276.6</v>
      </c>
      <c r="P166" s="11">
        <f t="shared" si="70"/>
        <v>63.800000000000004</v>
      </c>
      <c r="Q166" s="11">
        <f t="shared" si="70"/>
        <v>0</v>
      </c>
    </row>
    <row r="167" spans="1:17" s="12" customFormat="1" ht="37.5">
      <c r="A167" s="63" t="s">
        <v>596</v>
      </c>
      <c r="B167" s="16" t="s">
        <v>124</v>
      </c>
      <c r="C167" s="16" t="s">
        <v>146</v>
      </c>
      <c r="D167" s="33" t="s">
        <v>566</v>
      </c>
      <c r="E167" s="16"/>
      <c r="F167" s="130">
        <f>F168+F173+F171</f>
        <v>561.3</v>
      </c>
      <c r="G167" s="130">
        <f>G168+G173+G171</f>
        <v>494.4</v>
      </c>
      <c r="H167" s="130">
        <f>H168+H173+H171</f>
        <v>66.9</v>
      </c>
      <c r="I167" s="130">
        <f aca="true" t="shared" si="71" ref="I167:Q167">I168+I173</f>
        <v>0</v>
      </c>
      <c r="J167" s="130">
        <f t="shared" si="71"/>
        <v>4</v>
      </c>
      <c r="K167" s="130">
        <f t="shared" si="71"/>
        <v>0</v>
      </c>
      <c r="L167" s="130">
        <f t="shared" si="71"/>
        <v>4</v>
      </c>
      <c r="M167" s="130">
        <f t="shared" si="71"/>
        <v>0</v>
      </c>
      <c r="N167" s="130">
        <f t="shared" si="71"/>
        <v>4</v>
      </c>
      <c r="O167" s="11">
        <f t="shared" si="71"/>
        <v>0</v>
      </c>
      <c r="P167" s="11">
        <f t="shared" si="71"/>
        <v>4</v>
      </c>
      <c r="Q167" s="11">
        <f t="shared" si="71"/>
        <v>0</v>
      </c>
    </row>
    <row r="168" spans="1:17" s="12" customFormat="1" ht="23.25" customHeight="1">
      <c r="A168" s="63" t="s">
        <v>338</v>
      </c>
      <c r="B168" s="16" t="s">
        <v>124</v>
      </c>
      <c r="C168" s="16" t="s">
        <v>146</v>
      </c>
      <c r="D168" s="33" t="s">
        <v>567</v>
      </c>
      <c r="E168" s="16"/>
      <c r="F168" s="130">
        <f>F170+F169</f>
        <v>37</v>
      </c>
      <c r="G168" s="130">
        <f>G170+G169</f>
        <v>0</v>
      </c>
      <c r="H168" s="130">
        <f>H170+H169</f>
        <v>37</v>
      </c>
      <c r="I168" s="130">
        <f>I170+I169</f>
        <v>0</v>
      </c>
      <c r="J168" s="130">
        <f aca="true" t="shared" si="72" ref="J168:Q168">J170</f>
        <v>4</v>
      </c>
      <c r="K168" s="130">
        <f t="shared" si="72"/>
        <v>0</v>
      </c>
      <c r="L168" s="130">
        <f t="shared" si="72"/>
        <v>4</v>
      </c>
      <c r="M168" s="130">
        <f t="shared" si="72"/>
        <v>0</v>
      </c>
      <c r="N168" s="130">
        <f t="shared" si="72"/>
        <v>4</v>
      </c>
      <c r="O168" s="11">
        <f t="shared" si="72"/>
        <v>0</v>
      </c>
      <c r="P168" s="11">
        <f t="shared" si="72"/>
        <v>4</v>
      </c>
      <c r="Q168" s="11">
        <f t="shared" si="72"/>
        <v>0</v>
      </c>
    </row>
    <row r="169" spans="1:17" s="12" customFormat="1" ht="23.25" customHeight="1">
      <c r="A169" s="63" t="s">
        <v>92</v>
      </c>
      <c r="B169" s="16" t="s">
        <v>124</v>
      </c>
      <c r="C169" s="16" t="s">
        <v>146</v>
      </c>
      <c r="D169" s="33" t="s">
        <v>567</v>
      </c>
      <c r="E169" s="16" t="s">
        <v>178</v>
      </c>
      <c r="F169" s="130">
        <f>G169+H169+I169</f>
        <v>34</v>
      </c>
      <c r="G169" s="130"/>
      <c r="H169" s="130">
        <v>34</v>
      </c>
      <c r="I169" s="130"/>
      <c r="J169" s="130"/>
      <c r="K169" s="130"/>
      <c r="L169" s="130"/>
      <c r="M169" s="130"/>
      <c r="N169" s="130"/>
      <c r="O169" s="11"/>
      <c r="P169" s="11"/>
      <c r="Q169" s="11"/>
    </row>
    <row r="170" spans="1:17" s="12" customFormat="1" ht="20.25">
      <c r="A170" s="63" t="s">
        <v>186</v>
      </c>
      <c r="B170" s="16" t="s">
        <v>124</v>
      </c>
      <c r="C170" s="16" t="s">
        <v>146</v>
      </c>
      <c r="D170" s="33" t="s">
        <v>567</v>
      </c>
      <c r="E170" s="16" t="s">
        <v>182</v>
      </c>
      <c r="F170" s="130">
        <f>G170+H170+I170</f>
        <v>3</v>
      </c>
      <c r="G170" s="130"/>
      <c r="H170" s="130">
        <v>3</v>
      </c>
      <c r="I170" s="130"/>
      <c r="J170" s="130">
        <f>K170+L170+M170</f>
        <v>4</v>
      </c>
      <c r="K170" s="130"/>
      <c r="L170" s="130">
        <v>4</v>
      </c>
      <c r="M170" s="130"/>
      <c r="N170" s="130">
        <f>O170+P170+Q170</f>
        <v>4</v>
      </c>
      <c r="O170" s="49"/>
      <c r="P170" s="49">
        <v>4</v>
      </c>
      <c r="Q170" s="49"/>
    </row>
    <row r="171" spans="1:17" s="12" customFormat="1" ht="37.5">
      <c r="A171" s="63" t="s">
        <v>686</v>
      </c>
      <c r="B171" s="16" t="s">
        <v>124</v>
      </c>
      <c r="C171" s="16" t="s">
        <v>146</v>
      </c>
      <c r="D171" s="33" t="s">
        <v>687</v>
      </c>
      <c r="E171" s="16"/>
      <c r="F171" s="130">
        <f>G171+H171+I171</f>
        <v>3.8</v>
      </c>
      <c r="G171" s="130"/>
      <c r="H171" s="130">
        <f>H172</f>
        <v>3.8</v>
      </c>
      <c r="I171" s="130"/>
      <c r="J171" s="130"/>
      <c r="K171" s="130"/>
      <c r="L171" s="130"/>
      <c r="M171" s="130"/>
      <c r="N171" s="130"/>
      <c r="O171" s="49"/>
      <c r="P171" s="49"/>
      <c r="Q171" s="49"/>
    </row>
    <row r="172" spans="1:17" s="12" customFormat="1" ht="37.5">
      <c r="A172" s="63" t="s">
        <v>92</v>
      </c>
      <c r="B172" s="16" t="s">
        <v>124</v>
      </c>
      <c r="C172" s="16" t="s">
        <v>146</v>
      </c>
      <c r="D172" s="33" t="s">
        <v>687</v>
      </c>
      <c r="E172" s="16" t="s">
        <v>178</v>
      </c>
      <c r="F172" s="130">
        <f>G172+H172+I172</f>
        <v>3.8</v>
      </c>
      <c r="G172" s="130"/>
      <c r="H172" s="139">
        <v>3.8</v>
      </c>
      <c r="I172" s="130"/>
      <c r="J172" s="130"/>
      <c r="K172" s="130"/>
      <c r="L172" s="130"/>
      <c r="M172" s="130"/>
      <c r="N172" s="130"/>
      <c r="O172" s="49"/>
      <c r="P172" s="49"/>
      <c r="Q172" s="49"/>
    </row>
    <row r="173" spans="1:17" s="12" customFormat="1" ht="37.5">
      <c r="A173" s="63" t="s">
        <v>536</v>
      </c>
      <c r="B173" s="16" t="s">
        <v>124</v>
      </c>
      <c r="C173" s="16" t="s">
        <v>146</v>
      </c>
      <c r="D173" s="33" t="s">
        <v>568</v>
      </c>
      <c r="E173" s="16"/>
      <c r="F173" s="130">
        <f>F174</f>
        <v>520.5</v>
      </c>
      <c r="G173" s="130">
        <f aca="true" t="shared" si="73" ref="G173:Q173">G174</f>
        <v>494.4</v>
      </c>
      <c r="H173" s="130">
        <f t="shared" si="73"/>
        <v>26.1</v>
      </c>
      <c r="I173" s="130">
        <f t="shared" si="73"/>
        <v>0</v>
      </c>
      <c r="J173" s="130">
        <f t="shared" si="73"/>
        <v>0</v>
      </c>
      <c r="K173" s="130">
        <f t="shared" si="73"/>
        <v>0</v>
      </c>
      <c r="L173" s="130">
        <f t="shared" si="73"/>
        <v>0</v>
      </c>
      <c r="M173" s="130">
        <f t="shared" si="73"/>
        <v>0</v>
      </c>
      <c r="N173" s="130">
        <f t="shared" si="73"/>
        <v>0</v>
      </c>
      <c r="O173" s="11">
        <f t="shared" si="73"/>
        <v>0</v>
      </c>
      <c r="P173" s="11">
        <f t="shared" si="73"/>
        <v>0</v>
      </c>
      <c r="Q173" s="11">
        <f t="shared" si="73"/>
        <v>0</v>
      </c>
    </row>
    <row r="174" spans="1:17" s="12" customFormat="1" ht="37.5">
      <c r="A174" s="63" t="s">
        <v>92</v>
      </c>
      <c r="B174" s="16" t="s">
        <v>124</v>
      </c>
      <c r="C174" s="16" t="s">
        <v>146</v>
      </c>
      <c r="D174" s="33" t="s">
        <v>568</v>
      </c>
      <c r="E174" s="16" t="s">
        <v>178</v>
      </c>
      <c r="F174" s="130">
        <f>G174+H174+I174</f>
        <v>520.5</v>
      </c>
      <c r="G174" s="139">
        <v>494.4</v>
      </c>
      <c r="H174" s="139">
        <v>26.1</v>
      </c>
      <c r="I174" s="130"/>
      <c r="J174" s="130">
        <f>K174+L174+M174</f>
        <v>0</v>
      </c>
      <c r="K174" s="130"/>
      <c r="L174" s="130"/>
      <c r="M174" s="130"/>
      <c r="N174" s="130">
        <f>O174+P174+Q174</f>
        <v>0</v>
      </c>
      <c r="O174" s="49"/>
      <c r="P174" s="49"/>
      <c r="Q174" s="49"/>
    </row>
    <row r="175" spans="1:17" s="12" customFormat="1" ht="39" customHeight="1">
      <c r="A175" s="63" t="s">
        <v>75</v>
      </c>
      <c r="B175" s="16" t="s">
        <v>124</v>
      </c>
      <c r="C175" s="16" t="s">
        <v>146</v>
      </c>
      <c r="D175" s="33" t="s">
        <v>105</v>
      </c>
      <c r="E175" s="16"/>
      <c r="F175" s="130">
        <f>F178+F176</f>
        <v>291.20000000000005</v>
      </c>
      <c r="G175" s="130">
        <f aca="true" t="shared" si="74" ref="G175:Q175">G178+G176</f>
        <v>276.6</v>
      </c>
      <c r="H175" s="130">
        <f t="shared" si="74"/>
        <v>14.6</v>
      </c>
      <c r="I175" s="130">
        <f t="shared" si="74"/>
        <v>0</v>
      </c>
      <c r="J175" s="130">
        <f t="shared" si="74"/>
        <v>325.40000000000003</v>
      </c>
      <c r="K175" s="130">
        <f t="shared" si="74"/>
        <v>276.6</v>
      </c>
      <c r="L175" s="130">
        <f t="shared" si="74"/>
        <v>48.800000000000004</v>
      </c>
      <c r="M175" s="130">
        <f t="shared" si="74"/>
        <v>0</v>
      </c>
      <c r="N175" s="130">
        <f t="shared" si="74"/>
        <v>325.40000000000003</v>
      </c>
      <c r="O175" s="11">
        <f t="shared" si="74"/>
        <v>276.6</v>
      </c>
      <c r="P175" s="11">
        <f t="shared" si="74"/>
        <v>48.800000000000004</v>
      </c>
      <c r="Q175" s="11">
        <f t="shared" si="74"/>
        <v>0</v>
      </c>
    </row>
    <row r="176" spans="1:17" s="12" customFormat="1" ht="24.75" customHeight="1">
      <c r="A176" s="63" t="s">
        <v>338</v>
      </c>
      <c r="B176" s="16" t="s">
        <v>124</v>
      </c>
      <c r="C176" s="16" t="s">
        <v>146</v>
      </c>
      <c r="D176" s="33" t="s">
        <v>630</v>
      </c>
      <c r="E176" s="16"/>
      <c r="F176" s="130">
        <f aca="true" t="shared" si="75" ref="F176:Q176">F177</f>
        <v>0</v>
      </c>
      <c r="G176" s="130">
        <f t="shared" si="75"/>
        <v>0</v>
      </c>
      <c r="H176" s="130">
        <f t="shared" si="75"/>
        <v>0</v>
      </c>
      <c r="I176" s="130">
        <f t="shared" si="75"/>
        <v>0</v>
      </c>
      <c r="J176" s="130">
        <f t="shared" si="75"/>
        <v>34.2</v>
      </c>
      <c r="K176" s="130">
        <f t="shared" si="75"/>
        <v>0</v>
      </c>
      <c r="L176" s="130">
        <f t="shared" si="75"/>
        <v>34.2</v>
      </c>
      <c r="M176" s="130">
        <f t="shared" si="75"/>
        <v>0</v>
      </c>
      <c r="N176" s="130">
        <f t="shared" si="75"/>
        <v>34.2</v>
      </c>
      <c r="O176" s="11">
        <f t="shared" si="75"/>
        <v>0</v>
      </c>
      <c r="P176" s="11">
        <f t="shared" si="75"/>
        <v>34.2</v>
      </c>
      <c r="Q176" s="11">
        <f t="shared" si="75"/>
        <v>0</v>
      </c>
    </row>
    <row r="177" spans="1:17" s="12" customFormat="1" ht="39" customHeight="1">
      <c r="A177" s="63" t="s">
        <v>92</v>
      </c>
      <c r="B177" s="16" t="s">
        <v>124</v>
      </c>
      <c r="C177" s="16" t="s">
        <v>146</v>
      </c>
      <c r="D177" s="33" t="s">
        <v>631</v>
      </c>
      <c r="E177" s="16" t="s">
        <v>178</v>
      </c>
      <c r="F177" s="130">
        <f>G177+H177+I177</f>
        <v>0</v>
      </c>
      <c r="G177" s="130"/>
      <c r="H177" s="130"/>
      <c r="I177" s="130"/>
      <c r="J177" s="130">
        <f>K177+L177+M177</f>
        <v>34.2</v>
      </c>
      <c r="K177" s="130"/>
      <c r="L177" s="130">
        <v>34.2</v>
      </c>
      <c r="M177" s="130"/>
      <c r="N177" s="130">
        <f>O177+P177+Q177</f>
        <v>34.2</v>
      </c>
      <c r="O177" s="11"/>
      <c r="P177" s="11">
        <v>34.2</v>
      </c>
      <c r="Q177" s="11"/>
    </row>
    <row r="178" spans="1:17" s="12" customFormat="1" ht="37.5">
      <c r="A178" s="63" t="s">
        <v>309</v>
      </c>
      <c r="B178" s="16" t="s">
        <v>124</v>
      </c>
      <c r="C178" s="16" t="s">
        <v>146</v>
      </c>
      <c r="D178" s="33" t="s">
        <v>569</v>
      </c>
      <c r="E178" s="16"/>
      <c r="F178" s="130">
        <f>F179</f>
        <v>291.20000000000005</v>
      </c>
      <c r="G178" s="130">
        <f aca="true" t="shared" si="76" ref="G178:Q178">G179</f>
        <v>276.6</v>
      </c>
      <c r="H178" s="130">
        <f t="shared" si="76"/>
        <v>14.6</v>
      </c>
      <c r="I178" s="130">
        <f t="shared" si="76"/>
        <v>0</v>
      </c>
      <c r="J178" s="130">
        <f t="shared" si="76"/>
        <v>291.20000000000005</v>
      </c>
      <c r="K178" s="130">
        <f t="shared" si="76"/>
        <v>276.6</v>
      </c>
      <c r="L178" s="130">
        <f t="shared" si="76"/>
        <v>14.6</v>
      </c>
      <c r="M178" s="130">
        <f t="shared" si="76"/>
        <v>0</v>
      </c>
      <c r="N178" s="130">
        <f t="shared" si="76"/>
        <v>291.20000000000005</v>
      </c>
      <c r="O178" s="11">
        <f t="shared" si="76"/>
        <v>276.6</v>
      </c>
      <c r="P178" s="11">
        <f t="shared" si="76"/>
        <v>14.6</v>
      </c>
      <c r="Q178" s="11">
        <f t="shared" si="76"/>
        <v>0</v>
      </c>
    </row>
    <row r="179" spans="1:17" s="12" customFormat="1" ht="37.5">
      <c r="A179" s="63" t="s">
        <v>92</v>
      </c>
      <c r="B179" s="16" t="s">
        <v>124</v>
      </c>
      <c r="C179" s="16" t="s">
        <v>146</v>
      </c>
      <c r="D179" s="33" t="s">
        <v>569</v>
      </c>
      <c r="E179" s="16" t="s">
        <v>178</v>
      </c>
      <c r="F179" s="130">
        <f>G179++H179+I179</f>
        <v>291.20000000000005</v>
      </c>
      <c r="G179" s="130">
        <v>276.6</v>
      </c>
      <c r="H179" s="130">
        <v>14.6</v>
      </c>
      <c r="I179" s="130"/>
      <c r="J179" s="130">
        <f>K179++L179+M179</f>
        <v>291.20000000000005</v>
      </c>
      <c r="K179" s="130">
        <v>276.6</v>
      </c>
      <c r="L179" s="130">
        <v>14.6</v>
      </c>
      <c r="M179" s="130"/>
      <c r="N179" s="130">
        <f>O179++P179+Q179</f>
        <v>291.20000000000005</v>
      </c>
      <c r="O179" s="49">
        <v>276.6</v>
      </c>
      <c r="P179" s="49">
        <v>14.6</v>
      </c>
      <c r="Q179" s="49"/>
    </row>
    <row r="180" spans="1:17" s="12" customFormat="1" ht="37.5">
      <c r="A180" s="63" t="s">
        <v>77</v>
      </c>
      <c r="B180" s="16" t="s">
        <v>124</v>
      </c>
      <c r="C180" s="16" t="s">
        <v>146</v>
      </c>
      <c r="D180" s="33" t="s">
        <v>62</v>
      </c>
      <c r="E180" s="16"/>
      <c r="F180" s="130">
        <f>F181</f>
        <v>8</v>
      </c>
      <c r="G180" s="130">
        <f aca="true" t="shared" si="77" ref="G180:Q181">G181</f>
        <v>0</v>
      </c>
      <c r="H180" s="130">
        <f t="shared" si="77"/>
        <v>8</v>
      </c>
      <c r="I180" s="130">
        <f t="shared" si="77"/>
        <v>0</v>
      </c>
      <c r="J180" s="130">
        <f t="shared" si="77"/>
        <v>8</v>
      </c>
      <c r="K180" s="130">
        <f t="shared" si="77"/>
        <v>0</v>
      </c>
      <c r="L180" s="130">
        <f t="shared" si="77"/>
        <v>8</v>
      </c>
      <c r="M180" s="130">
        <f t="shared" si="77"/>
        <v>0</v>
      </c>
      <c r="N180" s="130">
        <f t="shared" si="77"/>
        <v>8</v>
      </c>
      <c r="O180" s="11">
        <f t="shared" si="77"/>
        <v>0</v>
      </c>
      <c r="P180" s="11">
        <f t="shared" si="77"/>
        <v>8</v>
      </c>
      <c r="Q180" s="11">
        <f t="shared" si="77"/>
        <v>0</v>
      </c>
    </row>
    <row r="181" spans="1:17" s="12" customFormat="1" ht="24.75" customHeight="1">
      <c r="A181" s="63" t="s">
        <v>338</v>
      </c>
      <c r="B181" s="16" t="s">
        <v>124</v>
      </c>
      <c r="C181" s="16" t="s">
        <v>146</v>
      </c>
      <c r="D181" s="33" t="s">
        <v>570</v>
      </c>
      <c r="E181" s="16"/>
      <c r="F181" s="130">
        <f>F182</f>
        <v>8</v>
      </c>
      <c r="G181" s="130">
        <f t="shared" si="77"/>
        <v>0</v>
      </c>
      <c r="H181" s="130">
        <f t="shared" si="77"/>
        <v>8</v>
      </c>
      <c r="I181" s="130">
        <f t="shared" si="77"/>
        <v>0</v>
      </c>
      <c r="J181" s="130">
        <f t="shared" si="77"/>
        <v>8</v>
      </c>
      <c r="K181" s="130">
        <f t="shared" si="77"/>
        <v>0</v>
      </c>
      <c r="L181" s="130">
        <f t="shared" si="77"/>
        <v>8</v>
      </c>
      <c r="M181" s="130">
        <f t="shared" si="77"/>
        <v>0</v>
      </c>
      <c r="N181" s="130">
        <f t="shared" si="77"/>
        <v>8</v>
      </c>
      <c r="O181" s="11">
        <f t="shared" si="77"/>
        <v>0</v>
      </c>
      <c r="P181" s="11">
        <f t="shared" si="77"/>
        <v>8</v>
      </c>
      <c r="Q181" s="11">
        <f t="shared" si="77"/>
        <v>0</v>
      </c>
    </row>
    <row r="182" spans="1:17" s="12" customFormat="1" ht="20.25">
      <c r="A182" s="63" t="s">
        <v>186</v>
      </c>
      <c r="B182" s="16" t="s">
        <v>124</v>
      </c>
      <c r="C182" s="16" t="s">
        <v>146</v>
      </c>
      <c r="D182" s="33" t="s">
        <v>570</v>
      </c>
      <c r="E182" s="16" t="s">
        <v>182</v>
      </c>
      <c r="F182" s="130">
        <f>G182+H182+I182</f>
        <v>8</v>
      </c>
      <c r="G182" s="130"/>
      <c r="H182" s="130">
        <v>8</v>
      </c>
      <c r="I182" s="130"/>
      <c r="J182" s="130">
        <f>K182+L182+M182</f>
        <v>8</v>
      </c>
      <c r="K182" s="130"/>
      <c r="L182" s="130">
        <v>8</v>
      </c>
      <c r="M182" s="130"/>
      <c r="N182" s="130">
        <f>O182+P182+Q182</f>
        <v>8</v>
      </c>
      <c r="O182" s="49"/>
      <c r="P182" s="49">
        <v>8</v>
      </c>
      <c r="Q182" s="49"/>
    </row>
    <row r="183" spans="1:17" s="12" customFormat="1" ht="37.5">
      <c r="A183" s="63" t="s">
        <v>572</v>
      </c>
      <c r="B183" s="16" t="s">
        <v>124</v>
      </c>
      <c r="C183" s="16" t="s">
        <v>146</v>
      </c>
      <c r="D183" s="33" t="s">
        <v>571</v>
      </c>
      <c r="E183" s="16"/>
      <c r="F183" s="130">
        <f>F184</f>
        <v>3</v>
      </c>
      <c r="G183" s="130">
        <f aca="true" t="shared" si="78" ref="G183:Q183">G184</f>
        <v>0</v>
      </c>
      <c r="H183" s="130">
        <f t="shared" si="78"/>
        <v>3</v>
      </c>
      <c r="I183" s="130">
        <f t="shared" si="78"/>
        <v>0</v>
      </c>
      <c r="J183" s="130">
        <f t="shared" si="78"/>
        <v>3</v>
      </c>
      <c r="K183" s="130">
        <f t="shared" si="78"/>
        <v>0</v>
      </c>
      <c r="L183" s="130">
        <f t="shared" si="78"/>
        <v>3</v>
      </c>
      <c r="M183" s="130">
        <f t="shared" si="78"/>
        <v>0</v>
      </c>
      <c r="N183" s="130">
        <f t="shared" si="78"/>
        <v>3</v>
      </c>
      <c r="O183" s="11">
        <f t="shared" si="78"/>
        <v>0</v>
      </c>
      <c r="P183" s="11">
        <f t="shared" si="78"/>
        <v>3</v>
      </c>
      <c r="Q183" s="11">
        <f t="shared" si="78"/>
        <v>0</v>
      </c>
    </row>
    <row r="184" spans="1:17" s="12" customFormat="1" ht="23.25" customHeight="1">
      <c r="A184" s="63" t="s">
        <v>338</v>
      </c>
      <c r="B184" s="16" t="s">
        <v>124</v>
      </c>
      <c r="C184" s="16" t="s">
        <v>146</v>
      </c>
      <c r="D184" s="33" t="s">
        <v>573</v>
      </c>
      <c r="E184" s="16"/>
      <c r="F184" s="130">
        <f>F185</f>
        <v>3</v>
      </c>
      <c r="G184" s="130">
        <f aca="true" t="shared" si="79" ref="G184:Q184">G185</f>
        <v>0</v>
      </c>
      <c r="H184" s="130">
        <f t="shared" si="79"/>
        <v>3</v>
      </c>
      <c r="I184" s="130">
        <f t="shared" si="79"/>
        <v>0</v>
      </c>
      <c r="J184" s="130">
        <f t="shared" si="79"/>
        <v>3</v>
      </c>
      <c r="K184" s="130">
        <f t="shared" si="79"/>
        <v>0</v>
      </c>
      <c r="L184" s="130">
        <f t="shared" si="79"/>
        <v>3</v>
      </c>
      <c r="M184" s="130">
        <f t="shared" si="79"/>
        <v>0</v>
      </c>
      <c r="N184" s="130">
        <f t="shared" si="79"/>
        <v>3</v>
      </c>
      <c r="O184" s="11">
        <f t="shared" si="79"/>
        <v>0</v>
      </c>
      <c r="P184" s="11">
        <f t="shared" si="79"/>
        <v>3</v>
      </c>
      <c r="Q184" s="11">
        <f t="shared" si="79"/>
        <v>0</v>
      </c>
    </row>
    <row r="185" spans="1:17" s="12" customFormat="1" ht="37.5">
      <c r="A185" s="63" t="s">
        <v>92</v>
      </c>
      <c r="B185" s="16" t="s">
        <v>124</v>
      </c>
      <c r="C185" s="16" t="s">
        <v>146</v>
      </c>
      <c r="D185" s="33" t="s">
        <v>573</v>
      </c>
      <c r="E185" s="16" t="s">
        <v>178</v>
      </c>
      <c r="F185" s="130">
        <f>G185+H185+I185</f>
        <v>3</v>
      </c>
      <c r="G185" s="130"/>
      <c r="H185" s="130">
        <v>3</v>
      </c>
      <c r="I185" s="130"/>
      <c r="J185" s="130">
        <f>K185+L185+M185</f>
        <v>3</v>
      </c>
      <c r="K185" s="130"/>
      <c r="L185" s="130">
        <v>3</v>
      </c>
      <c r="M185" s="130"/>
      <c r="N185" s="130">
        <f>O185+P185+Q185</f>
        <v>3</v>
      </c>
      <c r="O185" s="49"/>
      <c r="P185" s="49">
        <v>3</v>
      </c>
      <c r="Q185" s="49"/>
    </row>
    <row r="186" spans="1:17" s="12" customFormat="1" ht="93.75">
      <c r="A186" s="63" t="s">
        <v>679</v>
      </c>
      <c r="B186" s="16" t="s">
        <v>124</v>
      </c>
      <c r="C186" s="16" t="s">
        <v>146</v>
      </c>
      <c r="D186" s="33" t="s">
        <v>673</v>
      </c>
      <c r="E186" s="16"/>
      <c r="F186" s="130">
        <f aca="true" t="shared" si="80" ref="F186:I187">F187</f>
        <v>4</v>
      </c>
      <c r="G186" s="130">
        <f t="shared" si="80"/>
        <v>0</v>
      </c>
      <c r="H186" s="130">
        <f t="shared" si="80"/>
        <v>4</v>
      </c>
      <c r="I186" s="130">
        <f t="shared" si="80"/>
        <v>0</v>
      </c>
      <c r="J186" s="130"/>
      <c r="K186" s="130"/>
      <c r="L186" s="130"/>
      <c r="M186" s="130"/>
      <c r="N186" s="130"/>
      <c r="O186" s="49"/>
      <c r="P186" s="49"/>
      <c r="Q186" s="49"/>
    </row>
    <row r="187" spans="1:17" s="12" customFormat="1" ht="37.5">
      <c r="A187" s="63" t="s">
        <v>338</v>
      </c>
      <c r="B187" s="16" t="s">
        <v>124</v>
      </c>
      <c r="C187" s="16" t="s">
        <v>146</v>
      </c>
      <c r="D187" s="33" t="s">
        <v>674</v>
      </c>
      <c r="E187" s="16"/>
      <c r="F187" s="130">
        <f t="shared" si="80"/>
        <v>4</v>
      </c>
      <c r="G187" s="130">
        <f t="shared" si="80"/>
        <v>0</v>
      </c>
      <c r="H187" s="130">
        <f t="shared" si="80"/>
        <v>4</v>
      </c>
      <c r="I187" s="130">
        <f t="shared" si="80"/>
        <v>0</v>
      </c>
      <c r="J187" s="130"/>
      <c r="K187" s="130"/>
      <c r="L187" s="130"/>
      <c r="M187" s="130"/>
      <c r="N187" s="130"/>
      <c r="O187" s="49"/>
      <c r="P187" s="49"/>
      <c r="Q187" s="49"/>
    </row>
    <row r="188" spans="1:17" s="12" customFormat="1" ht="20.25">
      <c r="A188" s="63" t="s">
        <v>176</v>
      </c>
      <c r="B188" s="16" t="s">
        <v>124</v>
      </c>
      <c r="C188" s="16" t="s">
        <v>146</v>
      </c>
      <c r="D188" s="33" t="s">
        <v>674</v>
      </c>
      <c r="E188" s="16" t="s">
        <v>177</v>
      </c>
      <c r="F188" s="130">
        <f>G188+H188+I188</f>
        <v>4</v>
      </c>
      <c r="G188" s="130"/>
      <c r="H188" s="130">
        <v>4</v>
      </c>
      <c r="I188" s="130"/>
      <c r="J188" s="130"/>
      <c r="K188" s="130"/>
      <c r="L188" s="130"/>
      <c r="M188" s="130"/>
      <c r="N188" s="130"/>
      <c r="O188" s="49"/>
      <c r="P188" s="49"/>
      <c r="Q188" s="49"/>
    </row>
    <row r="189" spans="1:17" s="12" customFormat="1" ht="37.5">
      <c r="A189" s="63" t="s">
        <v>424</v>
      </c>
      <c r="B189" s="16" t="s">
        <v>124</v>
      </c>
      <c r="C189" s="16" t="s">
        <v>146</v>
      </c>
      <c r="D189" s="33" t="s">
        <v>63</v>
      </c>
      <c r="E189" s="16"/>
      <c r="F189" s="130">
        <f>F190</f>
        <v>70</v>
      </c>
      <c r="G189" s="130">
        <f aca="true" t="shared" si="81" ref="G189:Q189">G190</f>
        <v>0</v>
      </c>
      <c r="H189" s="130">
        <f t="shared" si="81"/>
        <v>70</v>
      </c>
      <c r="I189" s="130">
        <f t="shared" si="81"/>
        <v>0</v>
      </c>
      <c r="J189" s="130">
        <f t="shared" si="81"/>
        <v>0</v>
      </c>
      <c r="K189" s="130">
        <f t="shared" si="81"/>
        <v>0</v>
      </c>
      <c r="L189" s="130">
        <f>L190</f>
        <v>0</v>
      </c>
      <c r="M189" s="130">
        <f t="shared" si="81"/>
        <v>0</v>
      </c>
      <c r="N189" s="130">
        <f>N190</f>
        <v>0</v>
      </c>
      <c r="O189" s="11">
        <f t="shared" si="81"/>
        <v>0</v>
      </c>
      <c r="P189" s="11">
        <f>P190</f>
        <v>0</v>
      </c>
      <c r="Q189" s="11">
        <f t="shared" si="81"/>
        <v>0</v>
      </c>
    </row>
    <row r="190" spans="1:17" s="12" customFormat="1" ht="56.25">
      <c r="A190" s="63" t="s">
        <v>634</v>
      </c>
      <c r="B190" s="16" t="s">
        <v>124</v>
      </c>
      <c r="C190" s="16" t="s">
        <v>146</v>
      </c>
      <c r="D190" s="33" t="s">
        <v>633</v>
      </c>
      <c r="E190" s="16"/>
      <c r="F190" s="130">
        <f>F191</f>
        <v>70</v>
      </c>
      <c r="G190" s="130">
        <f aca="true" t="shared" si="82" ref="G190:N190">G191</f>
        <v>0</v>
      </c>
      <c r="H190" s="130">
        <f t="shared" si="82"/>
        <v>70</v>
      </c>
      <c r="I190" s="130">
        <f t="shared" si="82"/>
        <v>0</v>
      </c>
      <c r="J190" s="130">
        <f t="shared" si="82"/>
        <v>0</v>
      </c>
      <c r="K190" s="130">
        <f t="shared" si="82"/>
        <v>0</v>
      </c>
      <c r="L190" s="130">
        <f t="shared" si="82"/>
        <v>0</v>
      </c>
      <c r="M190" s="130">
        <f t="shared" si="82"/>
        <v>0</v>
      </c>
      <c r="N190" s="130">
        <f t="shared" si="82"/>
        <v>0</v>
      </c>
      <c r="O190" s="11">
        <f>O191</f>
        <v>0</v>
      </c>
      <c r="P190" s="11">
        <f>P191</f>
        <v>0</v>
      </c>
      <c r="Q190" s="11">
        <f>Q191</f>
        <v>0</v>
      </c>
    </row>
    <row r="191" spans="1:17" s="12" customFormat="1" ht="20.25">
      <c r="A191" s="63" t="s">
        <v>213</v>
      </c>
      <c r="B191" s="16" t="s">
        <v>124</v>
      </c>
      <c r="C191" s="16" t="s">
        <v>146</v>
      </c>
      <c r="D191" s="33" t="s">
        <v>632</v>
      </c>
      <c r="E191" s="16"/>
      <c r="F191" s="130">
        <f>F192</f>
        <v>70</v>
      </c>
      <c r="G191" s="130">
        <f aca="true" t="shared" si="83" ref="G191:N191">G192</f>
        <v>0</v>
      </c>
      <c r="H191" s="130">
        <f t="shared" si="83"/>
        <v>70</v>
      </c>
      <c r="I191" s="130">
        <f t="shared" si="83"/>
        <v>0</v>
      </c>
      <c r="J191" s="130">
        <f t="shared" si="83"/>
        <v>0</v>
      </c>
      <c r="K191" s="130">
        <f t="shared" si="83"/>
        <v>0</v>
      </c>
      <c r="L191" s="130">
        <f t="shared" si="83"/>
        <v>0</v>
      </c>
      <c r="M191" s="130">
        <f t="shared" si="83"/>
        <v>0</v>
      </c>
      <c r="N191" s="130">
        <f t="shared" si="83"/>
        <v>0</v>
      </c>
      <c r="O191" s="11">
        <f>O192</f>
        <v>0</v>
      </c>
      <c r="P191" s="11">
        <f>P192</f>
        <v>0</v>
      </c>
      <c r="Q191" s="11">
        <f>Q192</f>
        <v>0</v>
      </c>
    </row>
    <row r="192" spans="1:17" s="12" customFormat="1" ht="37.5">
      <c r="A192" s="63" t="s">
        <v>92</v>
      </c>
      <c r="B192" s="16" t="s">
        <v>124</v>
      </c>
      <c r="C192" s="16" t="s">
        <v>146</v>
      </c>
      <c r="D192" s="33" t="s">
        <v>632</v>
      </c>
      <c r="E192" s="16" t="s">
        <v>178</v>
      </c>
      <c r="F192" s="130">
        <f>G192+H192+I192</f>
        <v>70</v>
      </c>
      <c r="G192" s="130"/>
      <c r="H192" s="139">
        <v>70</v>
      </c>
      <c r="I192" s="130"/>
      <c r="J192" s="130">
        <f>K192+M192+L192</f>
        <v>0</v>
      </c>
      <c r="K192" s="130"/>
      <c r="L192" s="130"/>
      <c r="M192" s="130"/>
      <c r="N192" s="130">
        <f>O192+P192+Q192</f>
        <v>0</v>
      </c>
      <c r="O192" s="49"/>
      <c r="P192" s="11"/>
      <c r="Q192" s="49"/>
    </row>
    <row r="193" spans="1:17" s="12" customFormat="1" ht="20.25">
      <c r="A193" s="64" t="s">
        <v>128</v>
      </c>
      <c r="B193" s="13" t="s">
        <v>122</v>
      </c>
      <c r="C193" s="13" t="s">
        <v>413</v>
      </c>
      <c r="D193" s="13"/>
      <c r="E193" s="13"/>
      <c r="F193" s="129">
        <f aca="true" t="shared" si="84" ref="F193:N193">F200+F214+F194</f>
        <v>41560.6</v>
      </c>
      <c r="G193" s="129">
        <f t="shared" si="84"/>
        <v>26731.3</v>
      </c>
      <c r="H193" s="129">
        <f t="shared" si="84"/>
        <v>14829.3</v>
      </c>
      <c r="I193" s="129">
        <f t="shared" si="84"/>
        <v>0</v>
      </c>
      <c r="J193" s="129">
        <f t="shared" si="84"/>
        <v>23541</v>
      </c>
      <c r="K193" s="129">
        <f t="shared" si="84"/>
        <v>9761.7</v>
      </c>
      <c r="L193" s="129">
        <f t="shared" si="84"/>
        <v>13779.3</v>
      </c>
      <c r="M193" s="129">
        <f t="shared" si="84"/>
        <v>0</v>
      </c>
      <c r="N193" s="129">
        <f t="shared" si="84"/>
        <v>24255.2</v>
      </c>
      <c r="O193" s="11">
        <f>O200+O214</f>
        <v>9876.900000000001</v>
      </c>
      <c r="P193" s="11">
        <f>P200+P214</f>
        <v>14378.3</v>
      </c>
      <c r="Q193" s="11">
        <f>Q200+Q214</f>
        <v>0</v>
      </c>
    </row>
    <row r="194" spans="1:17" s="12" customFormat="1" ht="20.25">
      <c r="A194" s="64" t="s">
        <v>654</v>
      </c>
      <c r="B194" s="13" t="s">
        <v>122</v>
      </c>
      <c r="C194" s="13" t="s">
        <v>134</v>
      </c>
      <c r="D194" s="13"/>
      <c r="E194" s="13"/>
      <c r="F194" s="130">
        <f aca="true" t="shared" si="85" ref="F194:I198">F195</f>
        <v>1113.5</v>
      </c>
      <c r="G194" s="130">
        <f t="shared" si="85"/>
        <v>1080</v>
      </c>
      <c r="H194" s="130">
        <f t="shared" si="85"/>
        <v>33.5</v>
      </c>
      <c r="I194" s="129">
        <f t="shared" si="85"/>
        <v>0</v>
      </c>
      <c r="J194" s="129"/>
      <c r="K194" s="129"/>
      <c r="L194" s="129"/>
      <c r="M194" s="129"/>
      <c r="N194" s="129"/>
      <c r="O194" s="11"/>
      <c r="P194" s="11"/>
      <c r="Q194" s="11"/>
    </row>
    <row r="195" spans="1:17" s="12" customFormat="1" ht="37.5">
      <c r="A195" s="63" t="s">
        <v>522</v>
      </c>
      <c r="B195" s="16" t="s">
        <v>122</v>
      </c>
      <c r="C195" s="16" t="s">
        <v>134</v>
      </c>
      <c r="D195" s="33" t="s">
        <v>251</v>
      </c>
      <c r="E195" s="13"/>
      <c r="F195" s="130">
        <f t="shared" si="85"/>
        <v>1113.5</v>
      </c>
      <c r="G195" s="130">
        <f t="shared" si="85"/>
        <v>1080</v>
      </c>
      <c r="H195" s="130">
        <f t="shared" si="85"/>
        <v>33.5</v>
      </c>
      <c r="I195" s="129">
        <f t="shared" si="85"/>
        <v>0</v>
      </c>
      <c r="J195" s="129"/>
      <c r="K195" s="129"/>
      <c r="L195" s="129"/>
      <c r="M195" s="129"/>
      <c r="N195" s="129"/>
      <c r="O195" s="11"/>
      <c r="P195" s="11"/>
      <c r="Q195" s="11"/>
    </row>
    <row r="196" spans="1:17" s="12" customFormat="1" ht="37.5">
      <c r="A196" s="9" t="s">
        <v>682</v>
      </c>
      <c r="B196" s="16" t="s">
        <v>122</v>
      </c>
      <c r="C196" s="16" t="s">
        <v>134</v>
      </c>
      <c r="D196" s="33" t="s">
        <v>656</v>
      </c>
      <c r="E196" s="13"/>
      <c r="F196" s="130">
        <f t="shared" si="85"/>
        <v>1113.5</v>
      </c>
      <c r="G196" s="130">
        <f t="shared" si="85"/>
        <v>1080</v>
      </c>
      <c r="H196" s="130">
        <f t="shared" si="85"/>
        <v>33.5</v>
      </c>
      <c r="I196" s="129">
        <f t="shared" si="85"/>
        <v>0</v>
      </c>
      <c r="J196" s="129"/>
      <c r="K196" s="129"/>
      <c r="L196" s="129"/>
      <c r="M196" s="129"/>
      <c r="N196" s="129"/>
      <c r="O196" s="11"/>
      <c r="P196" s="11"/>
      <c r="Q196" s="11"/>
    </row>
    <row r="197" spans="1:17" s="12" customFormat="1" ht="37.5">
      <c r="A197" s="9" t="s">
        <v>657</v>
      </c>
      <c r="B197" s="16" t="s">
        <v>122</v>
      </c>
      <c r="C197" s="16" t="s">
        <v>134</v>
      </c>
      <c r="D197" s="33" t="s">
        <v>658</v>
      </c>
      <c r="E197" s="13"/>
      <c r="F197" s="130">
        <f>F198</f>
        <v>1113.5</v>
      </c>
      <c r="G197" s="130">
        <f t="shared" si="85"/>
        <v>1080</v>
      </c>
      <c r="H197" s="130">
        <f t="shared" si="85"/>
        <v>33.5</v>
      </c>
      <c r="I197" s="130">
        <f t="shared" si="85"/>
        <v>0</v>
      </c>
      <c r="J197" s="129"/>
      <c r="K197" s="129"/>
      <c r="L197" s="129"/>
      <c r="M197" s="129"/>
      <c r="N197" s="129"/>
      <c r="O197" s="11"/>
      <c r="P197" s="11"/>
      <c r="Q197" s="11"/>
    </row>
    <row r="198" spans="1:17" s="12" customFormat="1" ht="56.25">
      <c r="A198" s="9" t="s">
        <v>659</v>
      </c>
      <c r="B198" s="16" t="s">
        <v>122</v>
      </c>
      <c r="C198" s="16" t="s">
        <v>134</v>
      </c>
      <c r="D198" s="48" t="s">
        <v>660</v>
      </c>
      <c r="E198" s="13"/>
      <c r="F198" s="130">
        <f>F199</f>
        <v>1113.5</v>
      </c>
      <c r="G198" s="130">
        <f t="shared" si="85"/>
        <v>1080</v>
      </c>
      <c r="H198" s="130">
        <f t="shared" si="85"/>
        <v>33.5</v>
      </c>
      <c r="I198" s="130">
        <f t="shared" si="85"/>
        <v>0</v>
      </c>
      <c r="J198" s="129"/>
      <c r="K198" s="129"/>
      <c r="L198" s="129"/>
      <c r="M198" s="129"/>
      <c r="N198" s="129"/>
      <c r="O198" s="11"/>
      <c r="P198" s="11"/>
      <c r="Q198" s="11"/>
    </row>
    <row r="199" spans="1:17" s="12" customFormat="1" ht="54.75" customHeight="1">
      <c r="A199" s="63" t="s">
        <v>92</v>
      </c>
      <c r="B199" s="16" t="s">
        <v>122</v>
      </c>
      <c r="C199" s="16" t="s">
        <v>134</v>
      </c>
      <c r="D199" s="78" t="s">
        <v>660</v>
      </c>
      <c r="E199" s="16" t="s">
        <v>178</v>
      </c>
      <c r="F199" s="130">
        <f>G199+H199+I199</f>
        <v>1113.5</v>
      </c>
      <c r="G199" s="130">
        <v>1080</v>
      </c>
      <c r="H199" s="130">
        <v>33.5</v>
      </c>
      <c r="I199" s="129"/>
      <c r="J199" s="129"/>
      <c r="K199" s="129"/>
      <c r="L199" s="129"/>
      <c r="M199" s="129"/>
      <c r="N199" s="129"/>
      <c r="O199" s="11"/>
      <c r="P199" s="11"/>
      <c r="Q199" s="11"/>
    </row>
    <row r="200" spans="1:17" s="12" customFormat="1" ht="20.25">
      <c r="A200" s="64" t="s">
        <v>159</v>
      </c>
      <c r="B200" s="13" t="s">
        <v>122</v>
      </c>
      <c r="C200" s="13" t="s">
        <v>126</v>
      </c>
      <c r="D200" s="13"/>
      <c r="E200" s="13"/>
      <c r="F200" s="129">
        <f>F201</f>
        <v>39023.5</v>
      </c>
      <c r="G200" s="129">
        <f>G201</f>
        <v>24494</v>
      </c>
      <c r="H200" s="129">
        <f>H201</f>
        <v>14529.5</v>
      </c>
      <c r="I200" s="129">
        <f>I201</f>
        <v>0</v>
      </c>
      <c r="J200" s="129">
        <f aca="true" t="shared" si="86" ref="J200:Q200">J201</f>
        <v>22919.7</v>
      </c>
      <c r="K200" s="129">
        <f t="shared" si="86"/>
        <v>9224.7</v>
      </c>
      <c r="L200" s="129">
        <f t="shared" si="86"/>
        <v>13695</v>
      </c>
      <c r="M200" s="129">
        <f t="shared" si="86"/>
        <v>0</v>
      </c>
      <c r="N200" s="129">
        <f t="shared" si="86"/>
        <v>23463.7</v>
      </c>
      <c r="O200" s="11">
        <f t="shared" si="86"/>
        <v>9224.7</v>
      </c>
      <c r="P200" s="11">
        <f t="shared" si="86"/>
        <v>14239</v>
      </c>
      <c r="Q200" s="11">
        <f t="shared" si="86"/>
        <v>0</v>
      </c>
    </row>
    <row r="201" spans="1:17" s="12" customFormat="1" ht="56.25">
      <c r="A201" s="63" t="s">
        <v>500</v>
      </c>
      <c r="B201" s="16" t="s">
        <v>122</v>
      </c>
      <c r="C201" s="16" t="s">
        <v>126</v>
      </c>
      <c r="D201" s="16" t="s">
        <v>114</v>
      </c>
      <c r="E201" s="16"/>
      <c r="F201" s="130">
        <f>F202+F206</f>
        <v>39023.5</v>
      </c>
      <c r="G201" s="130">
        <f>G202+G206</f>
        <v>24494</v>
      </c>
      <c r="H201" s="130">
        <f>H202+H206</f>
        <v>14529.5</v>
      </c>
      <c r="I201" s="130">
        <f>I202+I206</f>
        <v>0</v>
      </c>
      <c r="J201" s="130">
        <f aca="true" t="shared" si="87" ref="J201:Q201">J202+J206</f>
        <v>22919.7</v>
      </c>
      <c r="K201" s="130">
        <f t="shared" si="87"/>
        <v>9224.7</v>
      </c>
      <c r="L201" s="130">
        <f t="shared" si="87"/>
        <v>13695</v>
      </c>
      <c r="M201" s="130">
        <f t="shared" si="87"/>
        <v>0</v>
      </c>
      <c r="N201" s="130">
        <f t="shared" si="87"/>
        <v>23463.7</v>
      </c>
      <c r="O201" s="11">
        <f t="shared" si="87"/>
        <v>9224.7</v>
      </c>
      <c r="P201" s="11">
        <f t="shared" si="87"/>
        <v>14239</v>
      </c>
      <c r="Q201" s="11">
        <f t="shared" si="87"/>
        <v>0</v>
      </c>
    </row>
    <row r="202" spans="1:17" s="12" customFormat="1" ht="37.5">
      <c r="A202" s="63" t="s">
        <v>22</v>
      </c>
      <c r="B202" s="16" t="s">
        <v>122</v>
      </c>
      <c r="C202" s="16" t="s">
        <v>126</v>
      </c>
      <c r="D202" s="16" t="s">
        <v>115</v>
      </c>
      <c r="E202" s="16"/>
      <c r="F202" s="130">
        <f>F203</f>
        <v>7674.8</v>
      </c>
      <c r="G202" s="130">
        <f>G203</f>
        <v>0</v>
      </c>
      <c r="H202" s="130">
        <f>H203</f>
        <v>7674.8</v>
      </c>
      <c r="I202" s="130">
        <f>I203</f>
        <v>0</v>
      </c>
      <c r="J202" s="130">
        <f aca="true" t="shared" si="88" ref="J202:Q202">J203</f>
        <v>7854.8</v>
      </c>
      <c r="K202" s="130">
        <f t="shared" si="88"/>
        <v>0</v>
      </c>
      <c r="L202" s="130">
        <f t="shared" si="88"/>
        <v>7854.8</v>
      </c>
      <c r="M202" s="130">
        <f t="shared" si="88"/>
        <v>0</v>
      </c>
      <c r="N202" s="130">
        <f t="shared" si="88"/>
        <v>8054.8</v>
      </c>
      <c r="O202" s="11">
        <f t="shared" si="88"/>
        <v>0</v>
      </c>
      <c r="P202" s="11">
        <f t="shared" si="88"/>
        <v>8054.8</v>
      </c>
      <c r="Q202" s="11">
        <f t="shared" si="88"/>
        <v>0</v>
      </c>
    </row>
    <row r="203" spans="1:17" s="12" customFormat="1" ht="20.25">
      <c r="A203" s="63" t="s">
        <v>354</v>
      </c>
      <c r="B203" s="16" t="s">
        <v>122</v>
      </c>
      <c r="C203" s="16" t="s">
        <v>126</v>
      </c>
      <c r="D203" s="16" t="s">
        <v>116</v>
      </c>
      <c r="E203" s="16"/>
      <c r="F203" s="130">
        <f>F204+F205</f>
        <v>7674.8</v>
      </c>
      <c r="G203" s="130">
        <f aca="true" t="shared" si="89" ref="G203:Q203">G204+G205</f>
        <v>0</v>
      </c>
      <c r="H203" s="130">
        <f t="shared" si="89"/>
        <v>7674.8</v>
      </c>
      <c r="I203" s="130">
        <f t="shared" si="89"/>
        <v>0</v>
      </c>
      <c r="J203" s="130">
        <f t="shared" si="89"/>
        <v>7854.8</v>
      </c>
      <c r="K203" s="130">
        <f t="shared" si="89"/>
        <v>0</v>
      </c>
      <c r="L203" s="130">
        <f t="shared" si="89"/>
        <v>7854.8</v>
      </c>
      <c r="M203" s="130">
        <f t="shared" si="89"/>
        <v>0</v>
      </c>
      <c r="N203" s="130">
        <f t="shared" si="89"/>
        <v>8054.8</v>
      </c>
      <c r="O203" s="11">
        <f t="shared" si="89"/>
        <v>0</v>
      </c>
      <c r="P203" s="11">
        <f t="shared" si="89"/>
        <v>8054.8</v>
      </c>
      <c r="Q203" s="11">
        <f t="shared" si="89"/>
        <v>0</v>
      </c>
    </row>
    <row r="204" spans="1:17" s="12" customFormat="1" ht="37.5">
      <c r="A204" s="63" t="s">
        <v>92</v>
      </c>
      <c r="B204" s="16" t="s">
        <v>122</v>
      </c>
      <c r="C204" s="16" t="s">
        <v>126</v>
      </c>
      <c r="D204" s="16" t="s">
        <v>116</v>
      </c>
      <c r="E204" s="16" t="s">
        <v>178</v>
      </c>
      <c r="F204" s="130">
        <f>G204+H204+I204</f>
        <v>2054.8</v>
      </c>
      <c r="G204" s="130"/>
      <c r="H204" s="130">
        <v>2054.8</v>
      </c>
      <c r="I204" s="130"/>
      <c r="J204" s="130">
        <f>K204+L204+M204</f>
        <v>2354.8</v>
      </c>
      <c r="K204" s="130"/>
      <c r="L204" s="130">
        <v>2354.8</v>
      </c>
      <c r="M204" s="130"/>
      <c r="N204" s="130">
        <f>O204+P204+Q204</f>
        <v>2454.8</v>
      </c>
      <c r="O204" s="49"/>
      <c r="P204" s="49">
        <v>2454.8</v>
      </c>
      <c r="Q204" s="49"/>
    </row>
    <row r="205" spans="1:17" s="12" customFormat="1" ht="20.25">
      <c r="A205" s="63" t="s">
        <v>228</v>
      </c>
      <c r="B205" s="16" t="s">
        <v>122</v>
      </c>
      <c r="C205" s="16" t="s">
        <v>126</v>
      </c>
      <c r="D205" s="16" t="s">
        <v>116</v>
      </c>
      <c r="E205" s="16" t="s">
        <v>227</v>
      </c>
      <c r="F205" s="130">
        <v>5620</v>
      </c>
      <c r="G205" s="130"/>
      <c r="H205" s="130">
        <v>5620</v>
      </c>
      <c r="I205" s="130"/>
      <c r="J205" s="130">
        <f>K205+L205+M205</f>
        <v>5500</v>
      </c>
      <c r="K205" s="130"/>
      <c r="L205" s="130">
        <v>5500</v>
      </c>
      <c r="M205" s="130"/>
      <c r="N205" s="130">
        <f>O205+P205+Q205</f>
        <v>5600</v>
      </c>
      <c r="O205" s="49"/>
      <c r="P205" s="49">
        <v>5600</v>
      </c>
      <c r="Q205" s="49"/>
    </row>
    <row r="206" spans="1:17" s="12" customFormat="1" ht="37.5">
      <c r="A206" s="73" t="s">
        <v>23</v>
      </c>
      <c r="B206" s="16" t="s">
        <v>122</v>
      </c>
      <c r="C206" s="16" t="s">
        <v>126</v>
      </c>
      <c r="D206" s="16" t="s">
        <v>117</v>
      </c>
      <c r="E206" s="16"/>
      <c r="F206" s="130">
        <f aca="true" t="shared" si="90" ref="F206:Q206">F207+F212+F210</f>
        <v>31348.7</v>
      </c>
      <c r="G206" s="130">
        <f t="shared" si="90"/>
        <v>24494</v>
      </c>
      <c r="H206" s="130">
        <f t="shared" si="90"/>
        <v>6854.7</v>
      </c>
      <c r="I206" s="130">
        <f t="shared" si="90"/>
        <v>0</v>
      </c>
      <c r="J206" s="130">
        <f t="shared" si="90"/>
        <v>15064.900000000001</v>
      </c>
      <c r="K206" s="130">
        <f t="shared" si="90"/>
        <v>9224.7</v>
      </c>
      <c r="L206" s="130">
        <f t="shared" si="90"/>
        <v>5840.2</v>
      </c>
      <c r="M206" s="130">
        <f t="shared" si="90"/>
        <v>0</v>
      </c>
      <c r="N206" s="130">
        <f t="shared" si="90"/>
        <v>15408.900000000001</v>
      </c>
      <c r="O206" s="11">
        <f t="shared" si="90"/>
        <v>9224.7</v>
      </c>
      <c r="P206" s="11">
        <f t="shared" si="90"/>
        <v>6184.2</v>
      </c>
      <c r="Q206" s="11">
        <f t="shared" si="90"/>
        <v>0</v>
      </c>
    </row>
    <row r="207" spans="1:17" s="12" customFormat="1" ht="20.25">
      <c r="A207" s="63" t="s">
        <v>219</v>
      </c>
      <c r="B207" s="16" t="s">
        <v>122</v>
      </c>
      <c r="C207" s="16" t="s">
        <v>126</v>
      </c>
      <c r="D207" s="16" t="s">
        <v>118</v>
      </c>
      <c r="E207" s="16"/>
      <c r="F207" s="130">
        <f>F208+F209</f>
        <v>4985.3</v>
      </c>
      <c r="G207" s="130">
        <f>G208+G209</f>
        <v>0</v>
      </c>
      <c r="H207" s="130">
        <f>H208+H209</f>
        <v>4985.3</v>
      </c>
      <c r="I207" s="130">
        <f aca="true" t="shared" si="91" ref="I207:Q207">I208</f>
        <v>0</v>
      </c>
      <c r="J207" s="130">
        <f t="shared" si="91"/>
        <v>5795.8</v>
      </c>
      <c r="K207" s="130">
        <f t="shared" si="91"/>
        <v>0</v>
      </c>
      <c r="L207" s="130">
        <f t="shared" si="91"/>
        <v>5795.8</v>
      </c>
      <c r="M207" s="130">
        <f t="shared" si="91"/>
        <v>0</v>
      </c>
      <c r="N207" s="130">
        <f t="shared" si="91"/>
        <v>6139.8</v>
      </c>
      <c r="O207" s="11">
        <f t="shared" si="91"/>
        <v>0</v>
      </c>
      <c r="P207" s="11">
        <f t="shared" si="91"/>
        <v>6139.8</v>
      </c>
      <c r="Q207" s="11">
        <f t="shared" si="91"/>
        <v>0</v>
      </c>
    </row>
    <row r="208" spans="1:17" s="12" customFormat="1" ht="37.5">
      <c r="A208" s="63" t="s">
        <v>92</v>
      </c>
      <c r="B208" s="16" t="s">
        <v>122</v>
      </c>
      <c r="C208" s="16" t="s">
        <v>126</v>
      </c>
      <c r="D208" s="16" t="s">
        <v>118</v>
      </c>
      <c r="E208" s="16" t="s">
        <v>178</v>
      </c>
      <c r="F208" s="130">
        <v>2864</v>
      </c>
      <c r="G208" s="130"/>
      <c r="H208" s="130">
        <v>2864</v>
      </c>
      <c r="I208" s="130"/>
      <c r="J208" s="130">
        <f>K208+L208+M208</f>
        <v>5795.8</v>
      </c>
      <c r="K208" s="130"/>
      <c r="L208" s="130">
        <v>5795.8</v>
      </c>
      <c r="M208" s="130"/>
      <c r="N208" s="130">
        <f>O208+P208+Q208</f>
        <v>6139.8</v>
      </c>
      <c r="O208" s="49"/>
      <c r="P208" s="49">
        <v>6139.8</v>
      </c>
      <c r="Q208" s="49"/>
    </row>
    <row r="209" spans="1:17" s="12" customFormat="1" ht="20.25">
      <c r="A209" s="63" t="s">
        <v>228</v>
      </c>
      <c r="B209" s="16" t="s">
        <v>122</v>
      </c>
      <c r="C209" s="16" t="s">
        <v>126</v>
      </c>
      <c r="D209" s="16" t="s">
        <v>118</v>
      </c>
      <c r="E209" s="16" t="s">
        <v>227</v>
      </c>
      <c r="F209" s="130">
        <v>2121.3</v>
      </c>
      <c r="G209" s="130"/>
      <c r="H209" s="130">
        <v>2121.3</v>
      </c>
      <c r="I209" s="130"/>
      <c r="J209" s="130"/>
      <c r="K209" s="130"/>
      <c r="L209" s="130"/>
      <c r="M209" s="130"/>
      <c r="N209" s="130"/>
      <c r="O209" s="49"/>
      <c r="P209" s="49"/>
      <c r="Q209" s="49"/>
    </row>
    <row r="210" spans="1:17" s="12" customFormat="1" ht="37.5">
      <c r="A210" s="63" t="s">
        <v>358</v>
      </c>
      <c r="B210" s="16" t="s">
        <v>122</v>
      </c>
      <c r="C210" s="16" t="s">
        <v>126</v>
      </c>
      <c r="D210" s="16" t="s">
        <v>420</v>
      </c>
      <c r="E210" s="16"/>
      <c r="F210" s="130">
        <f>F211</f>
        <v>24882.9</v>
      </c>
      <c r="G210" s="130">
        <f aca="true" t="shared" si="92" ref="G210:N210">G211</f>
        <v>23057.9</v>
      </c>
      <c r="H210" s="130">
        <f t="shared" si="92"/>
        <v>1825</v>
      </c>
      <c r="I210" s="130">
        <f t="shared" si="92"/>
        <v>0</v>
      </c>
      <c r="J210" s="130">
        <f t="shared" si="92"/>
        <v>7788.6</v>
      </c>
      <c r="K210" s="130">
        <f t="shared" si="92"/>
        <v>7788.6</v>
      </c>
      <c r="L210" s="130">
        <f t="shared" si="92"/>
        <v>0</v>
      </c>
      <c r="M210" s="130">
        <f t="shared" si="92"/>
        <v>0</v>
      </c>
      <c r="N210" s="130">
        <f t="shared" si="92"/>
        <v>7788.6</v>
      </c>
      <c r="O210" s="11">
        <f>O211</f>
        <v>7788.6</v>
      </c>
      <c r="P210" s="11">
        <f>P211</f>
        <v>0</v>
      </c>
      <c r="Q210" s="11">
        <f>Q211</f>
        <v>0</v>
      </c>
    </row>
    <row r="211" spans="1:17" s="12" customFormat="1" ht="20.25">
      <c r="A211" s="63" t="s">
        <v>228</v>
      </c>
      <c r="B211" s="16" t="s">
        <v>122</v>
      </c>
      <c r="C211" s="16" t="s">
        <v>126</v>
      </c>
      <c r="D211" s="16" t="s">
        <v>420</v>
      </c>
      <c r="E211" s="16" t="s">
        <v>227</v>
      </c>
      <c r="F211" s="130">
        <f>G211+H211</f>
        <v>24882.9</v>
      </c>
      <c r="G211" s="130">
        <v>23057.9</v>
      </c>
      <c r="H211" s="130">
        <v>1825</v>
      </c>
      <c r="I211" s="130"/>
      <c r="J211" s="130">
        <f>K211+L211+M211</f>
        <v>7788.6</v>
      </c>
      <c r="K211" s="130">
        <v>7788.6</v>
      </c>
      <c r="L211" s="130"/>
      <c r="M211" s="130"/>
      <c r="N211" s="130">
        <f>O211+P211+Q211</f>
        <v>7788.6</v>
      </c>
      <c r="O211" s="49">
        <v>7788.6</v>
      </c>
      <c r="P211" s="49"/>
      <c r="Q211" s="49"/>
    </row>
    <row r="212" spans="1:17" s="12" customFormat="1" ht="75">
      <c r="A212" s="63" t="s">
        <v>357</v>
      </c>
      <c r="B212" s="16" t="s">
        <v>122</v>
      </c>
      <c r="C212" s="16" t="s">
        <v>126</v>
      </c>
      <c r="D212" s="16" t="s">
        <v>355</v>
      </c>
      <c r="E212" s="16"/>
      <c r="F212" s="130">
        <f>F213</f>
        <v>1480.5</v>
      </c>
      <c r="G212" s="130">
        <f aca="true" t="shared" si="93" ref="G212:Q212">G213</f>
        <v>1436.1</v>
      </c>
      <c r="H212" s="130">
        <f t="shared" si="93"/>
        <v>44.4</v>
      </c>
      <c r="I212" s="130">
        <f t="shared" si="93"/>
        <v>0</v>
      </c>
      <c r="J212" s="130">
        <f t="shared" si="93"/>
        <v>1480.5</v>
      </c>
      <c r="K212" s="130">
        <f>K213</f>
        <v>1436.1</v>
      </c>
      <c r="L212" s="130">
        <f>L213</f>
        <v>44.4</v>
      </c>
      <c r="M212" s="130">
        <f>M213</f>
        <v>0</v>
      </c>
      <c r="N212" s="130">
        <f t="shared" si="93"/>
        <v>1480.5</v>
      </c>
      <c r="O212" s="11">
        <f t="shared" si="93"/>
        <v>1436.1</v>
      </c>
      <c r="P212" s="11">
        <f t="shared" si="93"/>
        <v>44.4</v>
      </c>
      <c r="Q212" s="11">
        <f t="shared" si="93"/>
        <v>0</v>
      </c>
    </row>
    <row r="213" spans="1:17" s="12" customFormat="1" ht="20.25">
      <c r="A213" s="63" t="s">
        <v>228</v>
      </c>
      <c r="B213" s="16" t="s">
        <v>122</v>
      </c>
      <c r="C213" s="16" t="s">
        <v>126</v>
      </c>
      <c r="D213" s="16" t="s">
        <v>355</v>
      </c>
      <c r="E213" s="16" t="s">
        <v>227</v>
      </c>
      <c r="F213" s="130">
        <f>G213+H213+I213</f>
        <v>1480.5</v>
      </c>
      <c r="G213" s="130">
        <v>1436.1</v>
      </c>
      <c r="H213" s="130">
        <v>44.4</v>
      </c>
      <c r="I213" s="130"/>
      <c r="J213" s="130">
        <f>K213+L213+M213</f>
        <v>1480.5</v>
      </c>
      <c r="K213" s="130">
        <v>1436.1</v>
      </c>
      <c r="L213" s="130">
        <v>44.4</v>
      </c>
      <c r="M213" s="130">
        <v>0</v>
      </c>
      <c r="N213" s="130">
        <f>O213+P213+Q213</f>
        <v>1480.5</v>
      </c>
      <c r="O213" s="49">
        <v>1436.1</v>
      </c>
      <c r="P213" s="49">
        <v>44.4</v>
      </c>
      <c r="Q213" s="49"/>
    </row>
    <row r="214" spans="1:17" s="12" customFormat="1" ht="20.25">
      <c r="A214" s="64" t="s">
        <v>170</v>
      </c>
      <c r="B214" s="13" t="s">
        <v>122</v>
      </c>
      <c r="C214" s="13" t="s">
        <v>171</v>
      </c>
      <c r="D214" s="13"/>
      <c r="E214" s="13"/>
      <c r="F214" s="129">
        <f aca="true" t="shared" si="94" ref="F214:Q214">F228+F215</f>
        <v>1423.6</v>
      </c>
      <c r="G214" s="129">
        <f t="shared" si="94"/>
        <v>1157.3</v>
      </c>
      <c r="H214" s="129">
        <f t="shared" si="94"/>
        <v>266.3</v>
      </c>
      <c r="I214" s="129">
        <f t="shared" si="94"/>
        <v>0</v>
      </c>
      <c r="J214" s="129">
        <f t="shared" si="94"/>
        <v>621.3</v>
      </c>
      <c r="K214" s="129">
        <f t="shared" si="94"/>
        <v>537</v>
      </c>
      <c r="L214" s="129">
        <f t="shared" si="94"/>
        <v>84.3</v>
      </c>
      <c r="M214" s="129">
        <f t="shared" si="94"/>
        <v>0</v>
      </c>
      <c r="N214" s="129">
        <f t="shared" si="94"/>
        <v>791.5</v>
      </c>
      <c r="O214" s="14">
        <f t="shared" si="94"/>
        <v>652.2</v>
      </c>
      <c r="P214" s="14">
        <f t="shared" si="94"/>
        <v>139.3</v>
      </c>
      <c r="Q214" s="14">
        <f t="shared" si="94"/>
        <v>0</v>
      </c>
    </row>
    <row r="215" spans="1:17" s="12" customFormat="1" ht="37.5">
      <c r="A215" s="63" t="s">
        <v>522</v>
      </c>
      <c r="B215" s="16" t="s">
        <v>122</v>
      </c>
      <c r="C215" s="16" t="s">
        <v>171</v>
      </c>
      <c r="D215" s="48" t="s">
        <v>251</v>
      </c>
      <c r="E215" s="16"/>
      <c r="F215" s="130">
        <f>F222+F216</f>
        <v>1417.6</v>
      </c>
      <c r="G215" s="130">
        <f aca="true" t="shared" si="95" ref="G215:Q215">G222+G216</f>
        <v>1157.3</v>
      </c>
      <c r="H215" s="130">
        <f t="shared" si="95"/>
        <v>260.3</v>
      </c>
      <c r="I215" s="130">
        <f t="shared" si="95"/>
        <v>0</v>
      </c>
      <c r="J215" s="130">
        <f t="shared" si="95"/>
        <v>615.3</v>
      </c>
      <c r="K215" s="130">
        <f t="shared" si="95"/>
        <v>537</v>
      </c>
      <c r="L215" s="130">
        <f t="shared" si="95"/>
        <v>78.3</v>
      </c>
      <c r="M215" s="130">
        <f t="shared" si="95"/>
        <v>0</v>
      </c>
      <c r="N215" s="130">
        <f t="shared" si="95"/>
        <v>785.5</v>
      </c>
      <c r="O215" s="11">
        <f t="shared" si="95"/>
        <v>652.2</v>
      </c>
      <c r="P215" s="11">
        <f t="shared" si="95"/>
        <v>133.3</v>
      </c>
      <c r="Q215" s="11">
        <f t="shared" si="95"/>
        <v>0</v>
      </c>
    </row>
    <row r="216" spans="1:17" s="12" customFormat="1" ht="56.25">
      <c r="A216" s="63" t="s">
        <v>523</v>
      </c>
      <c r="B216" s="16" t="s">
        <v>122</v>
      </c>
      <c r="C216" s="16" t="s">
        <v>171</v>
      </c>
      <c r="D216" s="33" t="s">
        <v>316</v>
      </c>
      <c r="E216" s="16"/>
      <c r="F216" s="130">
        <f>F217</f>
        <v>575.3</v>
      </c>
      <c r="G216" s="130">
        <f aca="true" t="shared" si="96" ref="G216:Q216">G217</f>
        <v>357.8</v>
      </c>
      <c r="H216" s="130">
        <f t="shared" si="96"/>
        <v>217.5</v>
      </c>
      <c r="I216" s="130">
        <f t="shared" si="96"/>
        <v>0</v>
      </c>
      <c r="J216" s="130">
        <f t="shared" si="96"/>
        <v>50</v>
      </c>
      <c r="K216" s="130">
        <f t="shared" si="96"/>
        <v>0</v>
      </c>
      <c r="L216" s="130">
        <f t="shared" si="96"/>
        <v>50</v>
      </c>
      <c r="M216" s="130">
        <f t="shared" si="96"/>
        <v>0</v>
      </c>
      <c r="N216" s="130">
        <f t="shared" si="96"/>
        <v>220.2</v>
      </c>
      <c r="O216" s="11">
        <f t="shared" si="96"/>
        <v>115.2</v>
      </c>
      <c r="P216" s="11">
        <f t="shared" si="96"/>
        <v>105</v>
      </c>
      <c r="Q216" s="11">
        <f t="shared" si="96"/>
        <v>0</v>
      </c>
    </row>
    <row r="217" spans="1:17" s="12" customFormat="1" ht="23.25" customHeight="1">
      <c r="A217" s="63" t="s">
        <v>547</v>
      </c>
      <c r="B217" s="16" t="s">
        <v>122</v>
      </c>
      <c r="C217" s="16" t="s">
        <v>171</v>
      </c>
      <c r="D217" s="48" t="s">
        <v>604</v>
      </c>
      <c r="E217" s="16"/>
      <c r="F217" s="130">
        <f>F218+F220</f>
        <v>575.3</v>
      </c>
      <c r="G217" s="130">
        <f aca="true" t="shared" si="97" ref="G217:Q217">G218+G220</f>
        <v>357.8</v>
      </c>
      <c r="H217" s="130">
        <f t="shared" si="97"/>
        <v>217.5</v>
      </c>
      <c r="I217" s="130">
        <f t="shared" si="97"/>
        <v>0</v>
      </c>
      <c r="J217" s="130">
        <f t="shared" si="97"/>
        <v>50</v>
      </c>
      <c r="K217" s="130">
        <f t="shared" si="97"/>
        <v>0</v>
      </c>
      <c r="L217" s="130">
        <f t="shared" si="97"/>
        <v>50</v>
      </c>
      <c r="M217" s="130">
        <f t="shared" si="97"/>
        <v>0</v>
      </c>
      <c r="N217" s="130">
        <f t="shared" si="97"/>
        <v>220.2</v>
      </c>
      <c r="O217" s="11">
        <f t="shared" si="97"/>
        <v>115.2</v>
      </c>
      <c r="P217" s="11">
        <f t="shared" si="97"/>
        <v>105</v>
      </c>
      <c r="Q217" s="11">
        <f t="shared" si="97"/>
        <v>0</v>
      </c>
    </row>
    <row r="218" spans="1:17" s="12" customFormat="1" ht="20.25">
      <c r="A218" s="63" t="s">
        <v>546</v>
      </c>
      <c r="B218" s="16" t="s">
        <v>122</v>
      </c>
      <c r="C218" s="16" t="s">
        <v>171</v>
      </c>
      <c r="D218" s="48" t="s">
        <v>605</v>
      </c>
      <c r="E218" s="16"/>
      <c r="F218" s="130">
        <f>F219</f>
        <v>528.5</v>
      </c>
      <c r="G218" s="130">
        <f aca="true" t="shared" si="98" ref="G218:Q218">G219</f>
        <v>357.8</v>
      </c>
      <c r="H218" s="130">
        <f t="shared" si="98"/>
        <v>170.7</v>
      </c>
      <c r="I218" s="130">
        <f t="shared" si="98"/>
        <v>0</v>
      </c>
      <c r="J218" s="130">
        <f t="shared" si="98"/>
        <v>0</v>
      </c>
      <c r="K218" s="130">
        <f t="shared" si="98"/>
        <v>0</v>
      </c>
      <c r="L218" s="130">
        <f t="shared" si="98"/>
        <v>0</v>
      </c>
      <c r="M218" s="130">
        <f t="shared" si="98"/>
        <v>0</v>
      </c>
      <c r="N218" s="130">
        <f t="shared" si="98"/>
        <v>170.2</v>
      </c>
      <c r="O218" s="11">
        <f t="shared" si="98"/>
        <v>115.2</v>
      </c>
      <c r="P218" s="11">
        <f t="shared" si="98"/>
        <v>55</v>
      </c>
      <c r="Q218" s="11">
        <f t="shared" si="98"/>
        <v>0</v>
      </c>
    </row>
    <row r="219" spans="1:17" s="12" customFormat="1" ht="37.5">
      <c r="A219" s="63" t="s">
        <v>92</v>
      </c>
      <c r="B219" s="16" t="s">
        <v>122</v>
      </c>
      <c r="C219" s="16" t="s">
        <v>171</v>
      </c>
      <c r="D219" s="48" t="s">
        <v>605</v>
      </c>
      <c r="E219" s="16" t="s">
        <v>178</v>
      </c>
      <c r="F219" s="130">
        <f>G219+H219+I219</f>
        <v>528.5</v>
      </c>
      <c r="G219" s="130">
        <v>357.8</v>
      </c>
      <c r="H219" s="130">
        <v>170.7</v>
      </c>
      <c r="I219" s="130"/>
      <c r="J219" s="130">
        <f>K219+L219+M219</f>
        <v>0</v>
      </c>
      <c r="K219" s="130"/>
      <c r="L219" s="130"/>
      <c r="M219" s="130"/>
      <c r="N219" s="130">
        <f>O219+P219+Q219</f>
        <v>170.2</v>
      </c>
      <c r="O219" s="19">
        <v>115.2</v>
      </c>
      <c r="P219" s="19">
        <v>55</v>
      </c>
      <c r="Q219" s="11"/>
    </row>
    <row r="220" spans="1:17" s="12" customFormat="1" ht="20.25">
      <c r="A220" s="63" t="s">
        <v>585</v>
      </c>
      <c r="B220" s="16" t="s">
        <v>122</v>
      </c>
      <c r="C220" s="16" t="s">
        <v>171</v>
      </c>
      <c r="D220" s="48" t="s">
        <v>606</v>
      </c>
      <c r="E220" s="16"/>
      <c r="F220" s="130">
        <f>F221</f>
        <v>46.8</v>
      </c>
      <c r="G220" s="130">
        <f aca="true" t="shared" si="99" ref="G220:Q220">G221</f>
        <v>0</v>
      </c>
      <c r="H220" s="130">
        <f t="shared" si="99"/>
        <v>46.8</v>
      </c>
      <c r="I220" s="130">
        <f t="shared" si="99"/>
        <v>0</v>
      </c>
      <c r="J220" s="130">
        <f t="shared" si="99"/>
        <v>50</v>
      </c>
      <c r="K220" s="130">
        <f t="shared" si="99"/>
        <v>0</v>
      </c>
      <c r="L220" s="130">
        <f t="shared" si="99"/>
        <v>50</v>
      </c>
      <c r="M220" s="130">
        <f t="shared" si="99"/>
        <v>0</v>
      </c>
      <c r="N220" s="130">
        <f t="shared" si="99"/>
        <v>50</v>
      </c>
      <c r="O220" s="11">
        <f t="shared" si="99"/>
        <v>0</v>
      </c>
      <c r="P220" s="11">
        <f t="shared" si="99"/>
        <v>50</v>
      </c>
      <c r="Q220" s="11">
        <f t="shared" si="99"/>
        <v>0</v>
      </c>
    </row>
    <row r="221" spans="1:17" s="12" customFormat="1" ht="37.5">
      <c r="A221" s="63" t="s">
        <v>92</v>
      </c>
      <c r="B221" s="16" t="s">
        <v>122</v>
      </c>
      <c r="C221" s="16" t="s">
        <v>171</v>
      </c>
      <c r="D221" s="48" t="s">
        <v>606</v>
      </c>
      <c r="E221" s="16" t="s">
        <v>178</v>
      </c>
      <c r="F221" s="130">
        <f>G221+H221+I221</f>
        <v>46.8</v>
      </c>
      <c r="G221" s="130"/>
      <c r="H221" s="130">
        <v>46.8</v>
      </c>
      <c r="I221" s="130"/>
      <c r="J221" s="130">
        <f>K221+L221+M221</f>
        <v>50</v>
      </c>
      <c r="K221" s="130"/>
      <c r="L221" s="130">
        <v>50</v>
      </c>
      <c r="M221" s="130"/>
      <c r="N221" s="130">
        <f>O221+P221+Q221</f>
        <v>50</v>
      </c>
      <c r="O221" s="11"/>
      <c r="P221" s="11">
        <v>50</v>
      </c>
      <c r="Q221" s="11"/>
    </row>
    <row r="222" spans="1:17" s="12" customFormat="1" ht="38.25" customHeight="1">
      <c r="A222" s="63" t="s">
        <v>683</v>
      </c>
      <c r="B222" s="16" t="s">
        <v>122</v>
      </c>
      <c r="C222" s="16" t="s">
        <v>171</v>
      </c>
      <c r="D222" s="48" t="s">
        <v>350</v>
      </c>
      <c r="E222" s="16"/>
      <c r="F222" s="130">
        <f>F223</f>
        <v>842.3</v>
      </c>
      <c r="G222" s="130">
        <f aca="true" t="shared" si="100" ref="G222:Q222">G223</f>
        <v>799.5</v>
      </c>
      <c r="H222" s="130">
        <f t="shared" si="100"/>
        <v>42.8</v>
      </c>
      <c r="I222" s="130">
        <f t="shared" si="100"/>
        <v>0</v>
      </c>
      <c r="J222" s="130">
        <f t="shared" si="100"/>
        <v>565.3</v>
      </c>
      <c r="K222" s="130">
        <f t="shared" si="100"/>
        <v>537</v>
      </c>
      <c r="L222" s="130">
        <f t="shared" si="100"/>
        <v>28.3</v>
      </c>
      <c r="M222" s="130">
        <f t="shared" si="100"/>
        <v>0</v>
      </c>
      <c r="N222" s="130">
        <f t="shared" si="100"/>
        <v>565.3</v>
      </c>
      <c r="O222" s="11">
        <f t="shared" si="100"/>
        <v>537</v>
      </c>
      <c r="P222" s="11">
        <f t="shared" si="100"/>
        <v>28.3</v>
      </c>
      <c r="Q222" s="11">
        <f t="shared" si="100"/>
        <v>0</v>
      </c>
    </row>
    <row r="223" spans="1:17" s="12" customFormat="1" ht="38.25" customHeight="1">
      <c r="A223" s="63" t="s">
        <v>352</v>
      </c>
      <c r="B223" s="16" t="s">
        <v>122</v>
      </c>
      <c r="C223" s="16" t="s">
        <v>171</v>
      </c>
      <c r="D223" s="48" t="s">
        <v>543</v>
      </c>
      <c r="E223" s="16"/>
      <c r="F223" s="130">
        <f>F226+F224</f>
        <v>842.3</v>
      </c>
      <c r="G223" s="130">
        <f aca="true" t="shared" si="101" ref="G223:N223">G226+G224</f>
        <v>799.5</v>
      </c>
      <c r="H223" s="130">
        <f t="shared" si="101"/>
        <v>42.8</v>
      </c>
      <c r="I223" s="130">
        <f t="shared" si="101"/>
        <v>0</v>
      </c>
      <c r="J223" s="130">
        <f t="shared" si="101"/>
        <v>565.3</v>
      </c>
      <c r="K223" s="130">
        <f t="shared" si="101"/>
        <v>537</v>
      </c>
      <c r="L223" s="130">
        <f t="shared" si="101"/>
        <v>28.3</v>
      </c>
      <c r="M223" s="130">
        <f t="shared" si="101"/>
        <v>0</v>
      </c>
      <c r="N223" s="130">
        <f t="shared" si="101"/>
        <v>565.3</v>
      </c>
      <c r="O223" s="11">
        <f>O226</f>
        <v>537</v>
      </c>
      <c r="P223" s="11">
        <f>P226</f>
        <v>28.3</v>
      </c>
      <c r="Q223" s="11">
        <f>Q226</f>
        <v>0</v>
      </c>
    </row>
    <row r="224" spans="1:17" s="12" customFormat="1" ht="56.25" hidden="1">
      <c r="A224" s="63" t="s">
        <v>437</v>
      </c>
      <c r="B224" s="16" t="s">
        <v>122</v>
      </c>
      <c r="C224" s="16" t="s">
        <v>171</v>
      </c>
      <c r="D224" s="48" t="s">
        <v>544</v>
      </c>
      <c r="E224" s="16"/>
      <c r="F224" s="130">
        <f>F225</f>
        <v>0</v>
      </c>
      <c r="G224" s="130">
        <f aca="true" t="shared" si="102" ref="G224:N224">G225</f>
        <v>0</v>
      </c>
      <c r="H224" s="130">
        <f t="shared" si="102"/>
        <v>0</v>
      </c>
      <c r="I224" s="130">
        <f t="shared" si="102"/>
        <v>0</v>
      </c>
      <c r="J224" s="130">
        <f t="shared" si="102"/>
        <v>0</v>
      </c>
      <c r="K224" s="130">
        <f t="shared" si="102"/>
        <v>0</v>
      </c>
      <c r="L224" s="130">
        <f t="shared" si="102"/>
        <v>0</v>
      </c>
      <c r="M224" s="130">
        <f t="shared" si="102"/>
        <v>0</v>
      </c>
      <c r="N224" s="130">
        <f t="shared" si="102"/>
        <v>0</v>
      </c>
      <c r="O224" s="11"/>
      <c r="P224" s="11"/>
      <c r="Q224" s="11"/>
    </row>
    <row r="225" spans="1:17" s="12" customFormat="1" ht="56.25" hidden="1">
      <c r="A225" s="63" t="s">
        <v>436</v>
      </c>
      <c r="B225" s="16" t="s">
        <v>122</v>
      </c>
      <c r="C225" s="16" t="s">
        <v>171</v>
      </c>
      <c r="D225" s="48" t="s">
        <v>544</v>
      </c>
      <c r="E225" s="16" t="s">
        <v>435</v>
      </c>
      <c r="F225" s="130">
        <f>G225+I225+H225</f>
        <v>0</v>
      </c>
      <c r="G225" s="130"/>
      <c r="H225" s="130"/>
      <c r="I225" s="130"/>
      <c r="J225" s="130">
        <f>K225+M225+L225</f>
        <v>0</v>
      </c>
      <c r="K225" s="130"/>
      <c r="L225" s="130"/>
      <c r="M225" s="130"/>
      <c r="N225" s="130">
        <f>O225+Q225+P225</f>
        <v>0</v>
      </c>
      <c r="O225" s="11"/>
      <c r="P225" s="11"/>
      <c r="Q225" s="11"/>
    </row>
    <row r="226" spans="1:17" s="12" customFormat="1" ht="37.5">
      <c r="A226" s="63" t="s">
        <v>351</v>
      </c>
      <c r="B226" s="16" t="s">
        <v>122</v>
      </c>
      <c r="C226" s="16" t="s">
        <v>171</v>
      </c>
      <c r="D226" s="48" t="s">
        <v>545</v>
      </c>
      <c r="E226" s="16"/>
      <c r="F226" s="130">
        <f>F227</f>
        <v>842.3</v>
      </c>
      <c r="G226" s="130">
        <f aca="true" t="shared" si="103" ref="G226:M226">G227</f>
        <v>799.5</v>
      </c>
      <c r="H226" s="130">
        <f t="shared" si="103"/>
        <v>42.8</v>
      </c>
      <c r="I226" s="130">
        <f t="shared" si="103"/>
        <v>0</v>
      </c>
      <c r="J226" s="130">
        <f>J227</f>
        <v>565.3</v>
      </c>
      <c r="K226" s="130">
        <f t="shared" si="103"/>
        <v>537</v>
      </c>
      <c r="L226" s="130">
        <f t="shared" si="103"/>
        <v>28.3</v>
      </c>
      <c r="M226" s="130">
        <f t="shared" si="103"/>
        <v>0</v>
      </c>
      <c r="N226" s="130">
        <f>N227</f>
        <v>565.3</v>
      </c>
      <c r="O226" s="11">
        <f>O227</f>
        <v>537</v>
      </c>
      <c r="P226" s="11">
        <f>P227</f>
        <v>28.3</v>
      </c>
      <c r="Q226" s="11">
        <f>Q227</f>
        <v>0</v>
      </c>
    </row>
    <row r="227" spans="1:17" s="12" customFormat="1" ht="56.25">
      <c r="A227" s="63" t="s">
        <v>436</v>
      </c>
      <c r="B227" s="16" t="s">
        <v>122</v>
      </c>
      <c r="C227" s="16" t="s">
        <v>171</v>
      </c>
      <c r="D227" s="48" t="s">
        <v>545</v>
      </c>
      <c r="E227" s="16" t="s">
        <v>435</v>
      </c>
      <c r="F227" s="130">
        <f>G227+I227+H227</f>
        <v>842.3</v>
      </c>
      <c r="G227" s="130">
        <v>799.5</v>
      </c>
      <c r="H227" s="130">
        <v>42.8</v>
      </c>
      <c r="I227" s="130"/>
      <c r="J227" s="130">
        <f>K227+M227+L227</f>
        <v>565.3</v>
      </c>
      <c r="K227" s="130">
        <v>537</v>
      </c>
      <c r="L227" s="130">
        <v>28.3</v>
      </c>
      <c r="M227" s="130"/>
      <c r="N227" s="130">
        <f>O227+Q227+P227</f>
        <v>565.3</v>
      </c>
      <c r="O227" s="49">
        <v>537</v>
      </c>
      <c r="P227" s="49">
        <v>28.3</v>
      </c>
      <c r="Q227" s="49"/>
    </row>
    <row r="228" spans="1:17" s="12" customFormat="1" ht="20.25">
      <c r="A228" s="63" t="s">
        <v>344</v>
      </c>
      <c r="B228" s="16" t="s">
        <v>122</v>
      </c>
      <c r="C228" s="16" t="s">
        <v>171</v>
      </c>
      <c r="D228" s="33" t="s">
        <v>239</v>
      </c>
      <c r="E228" s="16"/>
      <c r="F228" s="130">
        <f>F229</f>
        <v>6</v>
      </c>
      <c r="G228" s="130">
        <f aca="true" t="shared" si="104" ref="G228:Q229">G229</f>
        <v>0</v>
      </c>
      <c r="H228" s="130">
        <f t="shared" si="104"/>
        <v>6</v>
      </c>
      <c r="I228" s="130">
        <f t="shared" si="104"/>
        <v>0</v>
      </c>
      <c r="J228" s="130">
        <f t="shared" si="104"/>
        <v>6</v>
      </c>
      <c r="K228" s="130">
        <f t="shared" si="104"/>
        <v>0</v>
      </c>
      <c r="L228" s="130">
        <f t="shared" si="104"/>
        <v>6</v>
      </c>
      <c r="M228" s="130">
        <f t="shared" si="104"/>
        <v>0</v>
      </c>
      <c r="N228" s="130">
        <f t="shared" si="104"/>
        <v>6</v>
      </c>
      <c r="O228" s="11">
        <f t="shared" si="104"/>
        <v>0</v>
      </c>
      <c r="P228" s="11">
        <f t="shared" si="104"/>
        <v>6</v>
      </c>
      <c r="Q228" s="11">
        <f t="shared" si="104"/>
        <v>0</v>
      </c>
    </row>
    <row r="229" spans="1:17" s="12" customFormat="1" ht="37.5">
      <c r="A229" s="63" t="s">
        <v>234</v>
      </c>
      <c r="B229" s="16" t="s">
        <v>122</v>
      </c>
      <c r="C229" s="16" t="s">
        <v>171</v>
      </c>
      <c r="D229" s="33" t="s">
        <v>66</v>
      </c>
      <c r="E229" s="16"/>
      <c r="F229" s="130">
        <f>F230</f>
        <v>6</v>
      </c>
      <c r="G229" s="130">
        <f t="shared" si="104"/>
        <v>0</v>
      </c>
      <c r="H229" s="130">
        <f t="shared" si="104"/>
        <v>6</v>
      </c>
      <c r="I229" s="130">
        <f t="shared" si="104"/>
        <v>0</v>
      </c>
      <c r="J229" s="130">
        <f t="shared" si="104"/>
        <v>6</v>
      </c>
      <c r="K229" s="130">
        <f t="shared" si="104"/>
        <v>0</v>
      </c>
      <c r="L229" s="130">
        <f t="shared" si="104"/>
        <v>6</v>
      </c>
      <c r="M229" s="130">
        <f t="shared" si="104"/>
        <v>0</v>
      </c>
      <c r="N229" s="130">
        <f t="shared" si="104"/>
        <v>6</v>
      </c>
      <c r="O229" s="11">
        <f t="shared" si="104"/>
        <v>0</v>
      </c>
      <c r="P229" s="11">
        <f t="shared" si="104"/>
        <v>6</v>
      </c>
      <c r="Q229" s="11">
        <f t="shared" si="104"/>
        <v>0</v>
      </c>
    </row>
    <row r="230" spans="1:17" s="12" customFormat="1" ht="61.5" customHeight="1">
      <c r="A230" s="63" t="s">
        <v>622</v>
      </c>
      <c r="B230" s="16" t="s">
        <v>122</v>
      </c>
      <c r="C230" s="16" t="s">
        <v>171</v>
      </c>
      <c r="D230" s="33" t="s">
        <v>101</v>
      </c>
      <c r="E230" s="16"/>
      <c r="F230" s="130">
        <f aca="true" t="shared" si="105" ref="F230:Q230">F231</f>
        <v>6</v>
      </c>
      <c r="G230" s="130">
        <f t="shared" si="105"/>
        <v>0</v>
      </c>
      <c r="H230" s="130">
        <f t="shared" si="105"/>
        <v>6</v>
      </c>
      <c r="I230" s="130">
        <f t="shared" si="105"/>
        <v>0</v>
      </c>
      <c r="J230" s="130">
        <f t="shared" si="105"/>
        <v>6</v>
      </c>
      <c r="K230" s="130">
        <f t="shared" si="105"/>
        <v>0</v>
      </c>
      <c r="L230" s="130">
        <f t="shared" si="105"/>
        <v>6</v>
      </c>
      <c r="M230" s="130">
        <f t="shared" si="105"/>
        <v>0</v>
      </c>
      <c r="N230" s="130">
        <f t="shared" si="105"/>
        <v>6</v>
      </c>
      <c r="O230" s="11">
        <f t="shared" si="105"/>
        <v>0</v>
      </c>
      <c r="P230" s="11">
        <f t="shared" si="105"/>
        <v>6</v>
      </c>
      <c r="Q230" s="11">
        <f t="shared" si="105"/>
        <v>0</v>
      </c>
    </row>
    <row r="231" spans="1:17" s="12" customFormat="1" ht="20.25">
      <c r="A231" s="63" t="s">
        <v>228</v>
      </c>
      <c r="B231" s="16" t="s">
        <v>122</v>
      </c>
      <c r="C231" s="16" t="s">
        <v>171</v>
      </c>
      <c r="D231" s="33" t="s">
        <v>101</v>
      </c>
      <c r="E231" s="16" t="s">
        <v>227</v>
      </c>
      <c r="F231" s="130">
        <f>G231+H231+I231</f>
        <v>6</v>
      </c>
      <c r="G231" s="130"/>
      <c r="H231" s="130">
        <v>6</v>
      </c>
      <c r="I231" s="130"/>
      <c r="J231" s="130">
        <f>K231+L231+M231</f>
        <v>6</v>
      </c>
      <c r="K231" s="130"/>
      <c r="L231" s="130">
        <v>6</v>
      </c>
      <c r="M231" s="130"/>
      <c r="N231" s="130">
        <f>O231+P231+Q231</f>
        <v>6</v>
      </c>
      <c r="O231" s="49"/>
      <c r="P231" s="49">
        <v>6</v>
      </c>
      <c r="Q231" s="49"/>
    </row>
    <row r="232" spans="1:17" s="12" customFormat="1" ht="20.25">
      <c r="A232" s="64" t="s">
        <v>165</v>
      </c>
      <c r="B232" s="13" t="s">
        <v>129</v>
      </c>
      <c r="C232" s="13" t="s">
        <v>413</v>
      </c>
      <c r="D232" s="137"/>
      <c r="E232" s="13"/>
      <c r="F232" s="129">
        <f aca="true" t="shared" si="106" ref="F232:Q232">F233+F241+F257</f>
        <v>5498</v>
      </c>
      <c r="G232" s="129">
        <f t="shared" si="106"/>
        <v>1776.7</v>
      </c>
      <c r="H232" s="129">
        <f t="shared" si="106"/>
        <v>3570.8999999999996</v>
      </c>
      <c r="I232" s="129">
        <f t="shared" si="106"/>
        <v>150.4</v>
      </c>
      <c r="J232" s="129">
        <f t="shared" si="106"/>
        <v>2535.2</v>
      </c>
      <c r="K232" s="129">
        <f t="shared" si="106"/>
        <v>1600.6</v>
      </c>
      <c r="L232" s="129">
        <f t="shared" si="106"/>
        <v>774.5</v>
      </c>
      <c r="M232" s="129">
        <f t="shared" si="106"/>
        <v>160.1</v>
      </c>
      <c r="N232" s="129">
        <f t="shared" si="106"/>
        <v>2105</v>
      </c>
      <c r="O232" s="14">
        <f t="shared" si="106"/>
        <v>1271.4</v>
      </c>
      <c r="P232" s="14">
        <f t="shared" si="106"/>
        <v>706.5</v>
      </c>
      <c r="Q232" s="14">
        <f t="shared" si="106"/>
        <v>127.1</v>
      </c>
    </row>
    <row r="233" spans="1:17" s="12" customFormat="1" ht="20.25">
      <c r="A233" s="64" t="s">
        <v>166</v>
      </c>
      <c r="B233" s="13" t="s">
        <v>129</v>
      </c>
      <c r="C233" s="13" t="s">
        <v>121</v>
      </c>
      <c r="D233" s="137"/>
      <c r="E233" s="13"/>
      <c r="F233" s="129">
        <f>F238+F234</f>
        <v>210.2</v>
      </c>
      <c r="G233" s="129">
        <f aca="true" t="shared" si="107" ref="G233:Q233">G238+G234</f>
        <v>0</v>
      </c>
      <c r="H233" s="129">
        <f t="shared" si="107"/>
        <v>210.2</v>
      </c>
      <c r="I233" s="129">
        <f t="shared" si="107"/>
        <v>0</v>
      </c>
      <c r="J233" s="129">
        <f t="shared" si="107"/>
        <v>566.5</v>
      </c>
      <c r="K233" s="129">
        <f t="shared" si="107"/>
        <v>0</v>
      </c>
      <c r="L233" s="129">
        <f t="shared" si="107"/>
        <v>566.5</v>
      </c>
      <c r="M233" s="129">
        <f t="shared" si="107"/>
        <v>0</v>
      </c>
      <c r="N233" s="129">
        <f t="shared" si="107"/>
        <v>566.5</v>
      </c>
      <c r="O233" s="11">
        <f t="shared" si="107"/>
        <v>0</v>
      </c>
      <c r="P233" s="11">
        <f t="shared" si="107"/>
        <v>566.5</v>
      </c>
      <c r="Q233" s="11">
        <f t="shared" si="107"/>
        <v>0</v>
      </c>
    </row>
    <row r="234" spans="1:17" s="12" customFormat="1" ht="56.25">
      <c r="A234" s="63" t="s">
        <v>529</v>
      </c>
      <c r="B234" s="16" t="s">
        <v>129</v>
      </c>
      <c r="C234" s="16" t="s">
        <v>121</v>
      </c>
      <c r="D234" s="16" t="s">
        <v>279</v>
      </c>
      <c r="E234" s="16"/>
      <c r="F234" s="130">
        <f>F235</f>
        <v>0</v>
      </c>
      <c r="G234" s="130">
        <f aca="true" t="shared" si="108" ref="G234:Q234">G235</f>
        <v>0</v>
      </c>
      <c r="H234" s="130">
        <f t="shared" si="108"/>
        <v>0</v>
      </c>
      <c r="I234" s="130">
        <f t="shared" si="108"/>
        <v>0</v>
      </c>
      <c r="J234" s="130">
        <f t="shared" si="108"/>
        <v>500</v>
      </c>
      <c r="K234" s="130">
        <f t="shared" si="108"/>
        <v>0</v>
      </c>
      <c r="L234" s="130">
        <f t="shared" si="108"/>
        <v>500</v>
      </c>
      <c r="M234" s="130">
        <f t="shared" si="108"/>
        <v>0</v>
      </c>
      <c r="N234" s="130">
        <f t="shared" si="108"/>
        <v>500</v>
      </c>
      <c r="O234" s="11">
        <f t="shared" si="108"/>
        <v>0</v>
      </c>
      <c r="P234" s="11">
        <f t="shared" si="108"/>
        <v>500</v>
      </c>
      <c r="Q234" s="11">
        <f t="shared" si="108"/>
        <v>0</v>
      </c>
    </row>
    <row r="235" spans="1:17" s="12" customFormat="1" ht="37.5">
      <c r="A235" s="63" t="s">
        <v>598</v>
      </c>
      <c r="B235" s="16" t="s">
        <v>129</v>
      </c>
      <c r="C235" s="16" t="s">
        <v>121</v>
      </c>
      <c r="D235" s="16" t="s">
        <v>27</v>
      </c>
      <c r="E235" s="16"/>
      <c r="F235" s="130">
        <f>F236</f>
        <v>0</v>
      </c>
      <c r="G235" s="130">
        <f>G236</f>
        <v>0</v>
      </c>
      <c r="H235" s="130">
        <f aca="true" t="shared" si="109" ref="G235:Q236">H236</f>
        <v>0</v>
      </c>
      <c r="I235" s="130">
        <f t="shared" si="109"/>
        <v>0</v>
      </c>
      <c r="J235" s="130">
        <f t="shared" si="109"/>
        <v>500</v>
      </c>
      <c r="K235" s="130">
        <f t="shared" si="109"/>
        <v>0</v>
      </c>
      <c r="L235" s="130">
        <f t="shared" si="109"/>
        <v>500</v>
      </c>
      <c r="M235" s="130">
        <f t="shared" si="109"/>
        <v>0</v>
      </c>
      <c r="N235" s="130">
        <f t="shared" si="109"/>
        <v>500</v>
      </c>
      <c r="O235" s="11">
        <f t="shared" si="109"/>
        <v>0</v>
      </c>
      <c r="P235" s="11">
        <f t="shared" si="109"/>
        <v>500</v>
      </c>
      <c r="Q235" s="11">
        <f t="shared" si="109"/>
        <v>0</v>
      </c>
    </row>
    <row r="236" spans="1:17" s="12" customFormat="1" ht="20.25">
      <c r="A236" s="63" t="s">
        <v>230</v>
      </c>
      <c r="B236" s="16" t="s">
        <v>129</v>
      </c>
      <c r="C236" s="16" t="s">
        <v>121</v>
      </c>
      <c r="D236" s="16" t="s">
        <v>28</v>
      </c>
      <c r="E236" s="16"/>
      <c r="F236" s="130">
        <f>F237</f>
        <v>0</v>
      </c>
      <c r="G236" s="130">
        <f t="shared" si="109"/>
        <v>0</v>
      </c>
      <c r="H236" s="130">
        <f t="shared" si="109"/>
        <v>0</v>
      </c>
      <c r="I236" s="130">
        <f t="shared" si="109"/>
        <v>0</v>
      </c>
      <c r="J236" s="130">
        <f t="shared" si="109"/>
        <v>500</v>
      </c>
      <c r="K236" s="130">
        <f t="shared" si="109"/>
        <v>0</v>
      </c>
      <c r="L236" s="130">
        <f t="shared" si="109"/>
        <v>500</v>
      </c>
      <c r="M236" s="130">
        <f t="shared" si="109"/>
        <v>0</v>
      </c>
      <c r="N236" s="130">
        <f t="shared" si="109"/>
        <v>500</v>
      </c>
      <c r="O236" s="11">
        <f t="shared" si="109"/>
        <v>0</v>
      </c>
      <c r="P236" s="11">
        <f t="shared" si="109"/>
        <v>500</v>
      </c>
      <c r="Q236" s="11">
        <f t="shared" si="109"/>
        <v>0</v>
      </c>
    </row>
    <row r="237" spans="1:17" s="12" customFormat="1" ht="20.25">
      <c r="A237" s="63" t="s">
        <v>359</v>
      </c>
      <c r="B237" s="16" t="s">
        <v>129</v>
      </c>
      <c r="C237" s="16" t="s">
        <v>121</v>
      </c>
      <c r="D237" s="16" t="s">
        <v>28</v>
      </c>
      <c r="E237" s="16" t="s">
        <v>185</v>
      </c>
      <c r="F237" s="130">
        <f>G237+H237+I237</f>
        <v>0</v>
      </c>
      <c r="G237" s="130"/>
      <c r="H237" s="130"/>
      <c r="I237" s="130"/>
      <c r="J237" s="130">
        <f>K237+L237+M237</f>
        <v>500</v>
      </c>
      <c r="K237" s="130"/>
      <c r="L237" s="130">
        <v>500</v>
      </c>
      <c r="M237" s="130"/>
      <c r="N237" s="130">
        <f>O237+P237+Q237</f>
        <v>500</v>
      </c>
      <c r="O237" s="11"/>
      <c r="P237" s="11">
        <v>500</v>
      </c>
      <c r="Q237" s="11"/>
    </row>
    <row r="238" spans="1:17" s="12" customFormat="1" ht="20.25">
      <c r="A238" s="63" t="s">
        <v>166</v>
      </c>
      <c r="B238" s="16" t="s">
        <v>129</v>
      </c>
      <c r="C238" s="16" t="s">
        <v>121</v>
      </c>
      <c r="D238" s="33" t="s">
        <v>33</v>
      </c>
      <c r="E238" s="16"/>
      <c r="F238" s="130">
        <f>F239</f>
        <v>210.2</v>
      </c>
      <c r="G238" s="130">
        <f aca="true" t="shared" si="110" ref="G238:Q239">G239</f>
        <v>0</v>
      </c>
      <c r="H238" s="130">
        <f t="shared" si="110"/>
        <v>210.2</v>
      </c>
      <c r="I238" s="130">
        <f t="shared" si="110"/>
        <v>0</v>
      </c>
      <c r="J238" s="130">
        <f t="shared" si="110"/>
        <v>66.5</v>
      </c>
      <c r="K238" s="130">
        <f t="shared" si="110"/>
        <v>0</v>
      </c>
      <c r="L238" s="130">
        <f t="shared" si="110"/>
        <v>66.5</v>
      </c>
      <c r="M238" s="130">
        <f t="shared" si="110"/>
        <v>0</v>
      </c>
      <c r="N238" s="130">
        <f t="shared" si="110"/>
        <v>66.5</v>
      </c>
      <c r="O238" s="11">
        <f t="shared" si="110"/>
        <v>0</v>
      </c>
      <c r="P238" s="11">
        <f t="shared" si="110"/>
        <v>66.5</v>
      </c>
      <c r="Q238" s="11">
        <f t="shared" si="110"/>
        <v>0</v>
      </c>
    </row>
    <row r="239" spans="1:17" s="12" customFormat="1" ht="20.25">
      <c r="A239" s="63" t="s">
        <v>310</v>
      </c>
      <c r="B239" s="16" t="s">
        <v>129</v>
      </c>
      <c r="C239" s="16" t="s">
        <v>121</v>
      </c>
      <c r="D239" s="33" t="s">
        <v>34</v>
      </c>
      <c r="E239" s="16"/>
      <c r="F239" s="130">
        <f>F240</f>
        <v>210.2</v>
      </c>
      <c r="G239" s="130">
        <f t="shared" si="110"/>
        <v>0</v>
      </c>
      <c r="H239" s="130">
        <f t="shared" si="110"/>
        <v>210.2</v>
      </c>
      <c r="I239" s="130">
        <f t="shared" si="110"/>
        <v>0</v>
      </c>
      <c r="J239" s="130">
        <f t="shared" si="110"/>
        <v>66.5</v>
      </c>
      <c r="K239" s="130">
        <f t="shared" si="110"/>
        <v>0</v>
      </c>
      <c r="L239" s="130">
        <f t="shared" si="110"/>
        <v>66.5</v>
      </c>
      <c r="M239" s="130">
        <f t="shared" si="110"/>
        <v>0</v>
      </c>
      <c r="N239" s="130">
        <f t="shared" si="110"/>
        <v>66.5</v>
      </c>
      <c r="O239" s="11">
        <f t="shared" si="110"/>
        <v>0</v>
      </c>
      <c r="P239" s="11">
        <f t="shared" si="110"/>
        <v>66.5</v>
      </c>
      <c r="Q239" s="11">
        <f t="shared" si="110"/>
        <v>0</v>
      </c>
    </row>
    <row r="240" spans="1:17" s="12" customFormat="1" ht="37.5">
      <c r="A240" s="63" t="s">
        <v>92</v>
      </c>
      <c r="B240" s="16" t="s">
        <v>129</v>
      </c>
      <c r="C240" s="16" t="s">
        <v>121</v>
      </c>
      <c r="D240" s="33" t="s">
        <v>34</v>
      </c>
      <c r="E240" s="16" t="s">
        <v>178</v>
      </c>
      <c r="F240" s="130">
        <f>G240+H240+I240</f>
        <v>210.2</v>
      </c>
      <c r="G240" s="130"/>
      <c r="H240" s="130">
        <v>210.2</v>
      </c>
      <c r="I240" s="130"/>
      <c r="J240" s="130">
        <f>K240+L240+M240</f>
        <v>66.5</v>
      </c>
      <c r="K240" s="130"/>
      <c r="L240" s="130">
        <v>66.5</v>
      </c>
      <c r="M240" s="130"/>
      <c r="N240" s="130">
        <f>O240+P240+Q240</f>
        <v>66.5</v>
      </c>
      <c r="O240" s="49"/>
      <c r="P240" s="49">
        <v>66.5</v>
      </c>
      <c r="Q240" s="49"/>
    </row>
    <row r="241" spans="1:17" s="12" customFormat="1" ht="20.25">
      <c r="A241" s="64" t="s">
        <v>157</v>
      </c>
      <c r="B241" s="13" t="s">
        <v>129</v>
      </c>
      <c r="C241" s="13" t="s">
        <v>125</v>
      </c>
      <c r="D241" s="137"/>
      <c r="E241" s="13"/>
      <c r="F241" s="129">
        <f aca="true" t="shared" si="111" ref="F241:Q241">F242+F254</f>
        <v>3512.5</v>
      </c>
      <c r="G241" s="129">
        <f t="shared" si="111"/>
        <v>140</v>
      </c>
      <c r="H241" s="129">
        <f t="shared" si="111"/>
        <v>3360.7</v>
      </c>
      <c r="I241" s="129">
        <f t="shared" si="111"/>
        <v>11.8</v>
      </c>
      <c r="J241" s="129">
        <f t="shared" si="111"/>
        <v>208</v>
      </c>
      <c r="K241" s="129">
        <f t="shared" si="111"/>
        <v>0</v>
      </c>
      <c r="L241" s="129">
        <f t="shared" si="111"/>
        <v>208</v>
      </c>
      <c r="M241" s="129">
        <f t="shared" si="111"/>
        <v>0</v>
      </c>
      <c r="N241" s="129">
        <f t="shared" si="111"/>
        <v>140</v>
      </c>
      <c r="O241" s="11">
        <f t="shared" si="111"/>
        <v>0</v>
      </c>
      <c r="P241" s="11">
        <f t="shared" si="111"/>
        <v>140</v>
      </c>
      <c r="Q241" s="11">
        <f t="shared" si="111"/>
        <v>0</v>
      </c>
    </row>
    <row r="242" spans="1:17" s="12" customFormat="1" ht="56.25">
      <c r="A242" s="63" t="s">
        <v>487</v>
      </c>
      <c r="B242" s="16" t="s">
        <v>129</v>
      </c>
      <c r="C242" s="16" t="s">
        <v>125</v>
      </c>
      <c r="D242" s="16" t="s">
        <v>256</v>
      </c>
      <c r="E242" s="16"/>
      <c r="F242" s="130">
        <f>F243+F249</f>
        <v>3489.5</v>
      </c>
      <c r="G242" s="130">
        <f aca="true" t="shared" si="112" ref="G242:Q242">G243+G249</f>
        <v>140</v>
      </c>
      <c r="H242" s="130">
        <f t="shared" si="112"/>
        <v>3337.7</v>
      </c>
      <c r="I242" s="130">
        <f t="shared" si="112"/>
        <v>11.8</v>
      </c>
      <c r="J242" s="130">
        <f t="shared" si="112"/>
        <v>168</v>
      </c>
      <c r="K242" s="130">
        <f t="shared" si="112"/>
        <v>0</v>
      </c>
      <c r="L242" s="130">
        <f t="shared" si="112"/>
        <v>168</v>
      </c>
      <c r="M242" s="130">
        <f t="shared" si="112"/>
        <v>0</v>
      </c>
      <c r="N242" s="130">
        <f t="shared" si="112"/>
        <v>100</v>
      </c>
      <c r="O242" s="11">
        <f t="shared" si="112"/>
        <v>0</v>
      </c>
      <c r="P242" s="11">
        <f t="shared" si="112"/>
        <v>100</v>
      </c>
      <c r="Q242" s="11">
        <f t="shared" si="112"/>
        <v>0</v>
      </c>
    </row>
    <row r="243" spans="1:17" s="12" customFormat="1" ht="37.5">
      <c r="A243" s="63" t="s">
        <v>488</v>
      </c>
      <c r="B243" s="16" t="s">
        <v>129</v>
      </c>
      <c r="C243" s="16" t="s">
        <v>125</v>
      </c>
      <c r="D243" s="16" t="s">
        <v>257</v>
      </c>
      <c r="E243" s="16"/>
      <c r="F243" s="130">
        <f>F244</f>
        <v>3290.5</v>
      </c>
      <c r="G243" s="130">
        <f aca="true" t="shared" si="113" ref="G243:Q243">G244</f>
        <v>0</v>
      </c>
      <c r="H243" s="130">
        <f t="shared" si="113"/>
        <v>3290.5</v>
      </c>
      <c r="I243" s="130">
        <f t="shared" si="113"/>
        <v>0</v>
      </c>
      <c r="J243" s="130">
        <f t="shared" si="113"/>
        <v>168</v>
      </c>
      <c r="K243" s="130">
        <f t="shared" si="113"/>
        <v>0</v>
      </c>
      <c r="L243" s="130">
        <f t="shared" si="113"/>
        <v>168</v>
      </c>
      <c r="M243" s="130">
        <f t="shared" si="113"/>
        <v>0</v>
      </c>
      <c r="N243" s="130">
        <f t="shared" si="113"/>
        <v>0</v>
      </c>
      <c r="O243" s="11">
        <f t="shared" si="113"/>
        <v>0</v>
      </c>
      <c r="P243" s="11">
        <f t="shared" si="113"/>
        <v>0</v>
      </c>
      <c r="Q243" s="11">
        <f t="shared" si="113"/>
        <v>0</v>
      </c>
    </row>
    <row r="244" spans="1:17" s="12" customFormat="1" ht="56.25">
      <c r="A244" s="63" t="s">
        <v>489</v>
      </c>
      <c r="B244" s="16" t="s">
        <v>129</v>
      </c>
      <c r="C244" s="16" t="s">
        <v>125</v>
      </c>
      <c r="D244" s="16" t="s">
        <v>55</v>
      </c>
      <c r="E244" s="16"/>
      <c r="F244" s="130">
        <f>F245</f>
        <v>3290.5</v>
      </c>
      <c r="G244" s="130">
        <f aca="true" t="shared" si="114" ref="G244:Q244">G245</f>
        <v>0</v>
      </c>
      <c r="H244" s="130">
        <f t="shared" si="114"/>
        <v>3290.5</v>
      </c>
      <c r="I244" s="130">
        <f t="shared" si="114"/>
        <v>0</v>
      </c>
      <c r="J244" s="130">
        <f t="shared" si="114"/>
        <v>168</v>
      </c>
      <c r="K244" s="130">
        <f t="shared" si="114"/>
        <v>0</v>
      </c>
      <c r="L244" s="130">
        <f t="shared" si="114"/>
        <v>168</v>
      </c>
      <c r="M244" s="130">
        <f t="shared" si="114"/>
        <v>0</v>
      </c>
      <c r="N244" s="130">
        <f t="shared" si="114"/>
        <v>0</v>
      </c>
      <c r="O244" s="11">
        <f t="shared" si="114"/>
        <v>0</v>
      </c>
      <c r="P244" s="11">
        <f t="shared" si="114"/>
        <v>0</v>
      </c>
      <c r="Q244" s="11">
        <f t="shared" si="114"/>
        <v>0</v>
      </c>
    </row>
    <row r="245" spans="1:17" s="12" customFormat="1" ht="20.25">
      <c r="A245" s="63" t="s">
        <v>225</v>
      </c>
      <c r="B245" s="16" t="s">
        <v>129</v>
      </c>
      <c r="C245" s="16" t="s">
        <v>125</v>
      </c>
      <c r="D245" s="16" t="s">
        <v>395</v>
      </c>
      <c r="E245" s="16"/>
      <c r="F245" s="130">
        <f>F246+F247</f>
        <v>3290.5</v>
      </c>
      <c r="G245" s="130">
        <f aca="true" t="shared" si="115" ref="G245:Q245">G246</f>
        <v>0</v>
      </c>
      <c r="H245" s="130">
        <f>H246+H247</f>
        <v>3290.5</v>
      </c>
      <c r="I245" s="130">
        <f t="shared" si="115"/>
        <v>0</v>
      </c>
      <c r="J245" s="130">
        <f t="shared" si="115"/>
        <v>168</v>
      </c>
      <c r="K245" s="130">
        <f t="shared" si="115"/>
        <v>0</v>
      </c>
      <c r="L245" s="130">
        <f t="shared" si="115"/>
        <v>168</v>
      </c>
      <c r="M245" s="130">
        <f t="shared" si="115"/>
        <v>0</v>
      </c>
      <c r="N245" s="130">
        <f t="shared" si="115"/>
        <v>0</v>
      </c>
      <c r="O245" s="11">
        <f t="shared" si="115"/>
        <v>0</v>
      </c>
      <c r="P245" s="11">
        <f t="shared" si="115"/>
        <v>0</v>
      </c>
      <c r="Q245" s="11">
        <f t="shared" si="115"/>
        <v>0</v>
      </c>
    </row>
    <row r="246" spans="1:17" s="12" customFormat="1" ht="37.5">
      <c r="A246" s="63" t="s">
        <v>92</v>
      </c>
      <c r="B246" s="16" t="s">
        <v>129</v>
      </c>
      <c r="C246" s="16" t="s">
        <v>125</v>
      </c>
      <c r="D246" s="16" t="s">
        <v>395</v>
      </c>
      <c r="E246" s="16" t="s">
        <v>178</v>
      </c>
      <c r="F246" s="130">
        <f>G246+H246+I246</f>
        <v>2990.5</v>
      </c>
      <c r="G246" s="130"/>
      <c r="H246" s="130">
        <v>2990.5</v>
      </c>
      <c r="I246" s="130"/>
      <c r="J246" s="130">
        <f>K246+L246+M246</f>
        <v>168</v>
      </c>
      <c r="K246" s="130"/>
      <c r="L246" s="130">
        <v>168</v>
      </c>
      <c r="M246" s="130"/>
      <c r="N246" s="130">
        <f>O246+P246+Q246</f>
        <v>0</v>
      </c>
      <c r="O246" s="11"/>
      <c r="P246" s="11"/>
      <c r="Q246" s="11"/>
    </row>
    <row r="247" spans="1:17" s="12" customFormat="1" ht="46.5" customHeight="1">
      <c r="A247" s="63" t="s">
        <v>436</v>
      </c>
      <c r="B247" s="16" t="s">
        <v>129</v>
      </c>
      <c r="C247" s="16" t="s">
        <v>125</v>
      </c>
      <c r="D247" s="16" t="s">
        <v>395</v>
      </c>
      <c r="E247" s="16" t="s">
        <v>435</v>
      </c>
      <c r="F247" s="130">
        <f>G247+H247+I247</f>
        <v>300</v>
      </c>
      <c r="G247" s="130"/>
      <c r="H247" s="130">
        <v>300</v>
      </c>
      <c r="I247" s="130"/>
      <c r="J247" s="130"/>
      <c r="K247" s="130"/>
      <c r="L247" s="130"/>
      <c r="M247" s="130"/>
      <c r="N247" s="130"/>
      <c r="O247" s="11"/>
      <c r="P247" s="11"/>
      <c r="Q247" s="11"/>
    </row>
    <row r="248" spans="1:17" s="12" customFormat="1" ht="56.25">
      <c r="A248" s="63" t="s">
        <v>490</v>
      </c>
      <c r="B248" s="16" t="s">
        <v>129</v>
      </c>
      <c r="C248" s="16" t="s">
        <v>125</v>
      </c>
      <c r="D248" s="16" t="s">
        <v>12</v>
      </c>
      <c r="E248" s="16"/>
      <c r="F248" s="130">
        <f>F249</f>
        <v>199</v>
      </c>
      <c r="G248" s="130">
        <f aca="true" t="shared" si="116" ref="G248:Q250">G249</f>
        <v>140</v>
      </c>
      <c r="H248" s="130">
        <f t="shared" si="116"/>
        <v>47.2</v>
      </c>
      <c r="I248" s="130">
        <f t="shared" si="116"/>
        <v>11.8</v>
      </c>
      <c r="J248" s="130">
        <f t="shared" si="116"/>
        <v>0</v>
      </c>
      <c r="K248" s="130">
        <f t="shared" si="116"/>
        <v>0</v>
      </c>
      <c r="L248" s="130">
        <f t="shared" si="116"/>
        <v>0</v>
      </c>
      <c r="M248" s="130">
        <f t="shared" si="116"/>
        <v>0</v>
      </c>
      <c r="N248" s="130">
        <f t="shared" si="116"/>
        <v>100</v>
      </c>
      <c r="O248" s="11">
        <f t="shared" si="116"/>
        <v>0</v>
      </c>
      <c r="P248" s="11">
        <f t="shared" si="116"/>
        <v>100</v>
      </c>
      <c r="Q248" s="11">
        <f t="shared" si="116"/>
        <v>0</v>
      </c>
    </row>
    <row r="249" spans="1:17" s="12" customFormat="1" ht="37.5">
      <c r="A249" s="63" t="s">
        <v>85</v>
      </c>
      <c r="B249" s="16" t="s">
        <v>129</v>
      </c>
      <c r="C249" s="16" t="s">
        <v>125</v>
      </c>
      <c r="D249" s="16" t="s">
        <v>84</v>
      </c>
      <c r="E249" s="16"/>
      <c r="F249" s="130">
        <f>F250+F252</f>
        <v>199</v>
      </c>
      <c r="G249" s="130">
        <f>G250+G252</f>
        <v>140</v>
      </c>
      <c r="H249" s="130">
        <f>H250+H252</f>
        <v>47.2</v>
      </c>
      <c r="I249" s="130">
        <f>I250+I252</f>
        <v>11.8</v>
      </c>
      <c r="J249" s="130">
        <f t="shared" si="116"/>
        <v>0</v>
      </c>
      <c r="K249" s="130">
        <f t="shared" si="116"/>
        <v>0</v>
      </c>
      <c r="L249" s="130">
        <f t="shared" si="116"/>
        <v>0</v>
      </c>
      <c r="M249" s="130">
        <f t="shared" si="116"/>
        <v>0</v>
      </c>
      <c r="N249" s="130">
        <f t="shared" si="116"/>
        <v>100</v>
      </c>
      <c r="O249" s="11">
        <f t="shared" si="116"/>
        <v>0</v>
      </c>
      <c r="P249" s="11">
        <f t="shared" si="116"/>
        <v>100</v>
      </c>
      <c r="Q249" s="11">
        <f t="shared" si="116"/>
        <v>0</v>
      </c>
    </row>
    <row r="250" spans="1:17" s="12" customFormat="1" ht="20.25">
      <c r="A250" s="63" t="s">
        <v>588</v>
      </c>
      <c r="B250" s="16" t="s">
        <v>129</v>
      </c>
      <c r="C250" s="16" t="s">
        <v>125</v>
      </c>
      <c r="D250" s="16" t="s">
        <v>587</v>
      </c>
      <c r="E250" s="16"/>
      <c r="F250" s="130">
        <f>F251</f>
        <v>0</v>
      </c>
      <c r="G250" s="130">
        <f t="shared" si="116"/>
        <v>0</v>
      </c>
      <c r="H250" s="130">
        <f t="shared" si="116"/>
        <v>0</v>
      </c>
      <c r="I250" s="130">
        <f t="shared" si="116"/>
        <v>0</v>
      </c>
      <c r="J250" s="130">
        <f t="shared" si="116"/>
        <v>0</v>
      </c>
      <c r="K250" s="130">
        <f t="shared" si="116"/>
        <v>0</v>
      </c>
      <c r="L250" s="130">
        <f t="shared" si="116"/>
        <v>0</v>
      </c>
      <c r="M250" s="130">
        <f t="shared" si="116"/>
        <v>0</v>
      </c>
      <c r="N250" s="130">
        <f t="shared" si="116"/>
        <v>100</v>
      </c>
      <c r="O250" s="11">
        <f t="shared" si="116"/>
        <v>0</v>
      </c>
      <c r="P250" s="11">
        <f t="shared" si="116"/>
        <v>100</v>
      </c>
      <c r="Q250" s="11">
        <f t="shared" si="116"/>
        <v>0</v>
      </c>
    </row>
    <row r="251" spans="1:17" s="12" customFormat="1" ht="37.5">
      <c r="A251" s="63" t="s">
        <v>92</v>
      </c>
      <c r="B251" s="16" t="s">
        <v>129</v>
      </c>
      <c r="C251" s="16" t="s">
        <v>125</v>
      </c>
      <c r="D251" s="16" t="s">
        <v>587</v>
      </c>
      <c r="E251" s="16" t="s">
        <v>178</v>
      </c>
      <c r="F251" s="130">
        <f>G251+H251+I251</f>
        <v>0</v>
      </c>
      <c r="G251" s="130"/>
      <c r="H251" s="130"/>
      <c r="I251" s="130"/>
      <c r="J251" s="130">
        <f>K251+L251+M251</f>
        <v>0</v>
      </c>
      <c r="K251" s="130"/>
      <c r="L251" s="130"/>
      <c r="M251" s="130"/>
      <c r="N251" s="130">
        <f>O251+P251+Q251</f>
        <v>100</v>
      </c>
      <c r="O251" s="11"/>
      <c r="P251" s="11">
        <v>100</v>
      </c>
      <c r="Q251" s="11"/>
    </row>
    <row r="252" spans="1:17" s="12" customFormat="1" ht="20.25">
      <c r="A252" s="63" t="s">
        <v>680</v>
      </c>
      <c r="B252" s="16" t="s">
        <v>129</v>
      </c>
      <c r="C252" s="16" t="s">
        <v>125</v>
      </c>
      <c r="D252" s="16" t="s">
        <v>681</v>
      </c>
      <c r="E252" s="16"/>
      <c r="F252" s="130">
        <f>F253</f>
        <v>199</v>
      </c>
      <c r="G252" s="130">
        <f>G253</f>
        <v>140</v>
      </c>
      <c r="H252" s="130">
        <f>H253</f>
        <v>47.2</v>
      </c>
      <c r="I252" s="130">
        <f>I253</f>
        <v>11.8</v>
      </c>
      <c r="J252" s="130"/>
      <c r="K252" s="130"/>
      <c r="L252" s="130"/>
      <c r="M252" s="130"/>
      <c r="N252" s="130"/>
      <c r="O252" s="11"/>
      <c r="P252" s="11"/>
      <c r="Q252" s="11"/>
    </row>
    <row r="253" spans="1:17" s="12" customFormat="1" ht="37.5">
      <c r="A253" s="63" t="s">
        <v>92</v>
      </c>
      <c r="B253" s="16" t="s">
        <v>129</v>
      </c>
      <c r="C253" s="16" t="s">
        <v>125</v>
      </c>
      <c r="D253" s="16" t="s">
        <v>681</v>
      </c>
      <c r="E253" s="16" t="s">
        <v>178</v>
      </c>
      <c r="F253" s="130">
        <f>G253+H253+I253</f>
        <v>199</v>
      </c>
      <c r="G253" s="130">
        <v>140</v>
      </c>
      <c r="H253" s="130">
        <v>47.2</v>
      </c>
      <c r="I253" s="130">
        <v>11.8</v>
      </c>
      <c r="J253" s="130"/>
      <c r="K253" s="130"/>
      <c r="L253" s="130"/>
      <c r="M253" s="130"/>
      <c r="N253" s="130"/>
      <c r="O253" s="11"/>
      <c r="P253" s="11"/>
      <c r="Q253" s="11"/>
    </row>
    <row r="254" spans="1:17" s="12" customFormat="1" ht="20.25">
      <c r="A254" s="63" t="s">
        <v>166</v>
      </c>
      <c r="B254" s="16" t="s">
        <v>129</v>
      </c>
      <c r="C254" s="16" t="s">
        <v>125</v>
      </c>
      <c r="D254" s="33" t="s">
        <v>33</v>
      </c>
      <c r="E254" s="16"/>
      <c r="F254" s="130">
        <f>F255</f>
        <v>23</v>
      </c>
      <c r="G254" s="130">
        <f aca="true" t="shared" si="117" ref="G254:Q255">G255</f>
        <v>0</v>
      </c>
      <c r="H254" s="130">
        <f t="shared" si="117"/>
        <v>23</v>
      </c>
      <c r="I254" s="130">
        <f t="shared" si="117"/>
        <v>0</v>
      </c>
      <c r="J254" s="130">
        <f t="shared" si="117"/>
        <v>40</v>
      </c>
      <c r="K254" s="130">
        <f t="shared" si="117"/>
        <v>0</v>
      </c>
      <c r="L254" s="130">
        <f t="shared" si="117"/>
        <v>40</v>
      </c>
      <c r="M254" s="130">
        <f t="shared" si="117"/>
        <v>0</v>
      </c>
      <c r="N254" s="130">
        <f t="shared" si="117"/>
        <v>40</v>
      </c>
      <c r="O254" s="11">
        <f t="shared" si="117"/>
        <v>0</v>
      </c>
      <c r="P254" s="11">
        <f t="shared" si="117"/>
        <v>40</v>
      </c>
      <c r="Q254" s="11">
        <f t="shared" si="117"/>
        <v>0</v>
      </c>
    </row>
    <row r="255" spans="1:17" s="12" customFormat="1" ht="20.25">
      <c r="A255" s="63" t="s">
        <v>310</v>
      </c>
      <c r="B255" s="16" t="s">
        <v>129</v>
      </c>
      <c r="C255" s="16" t="s">
        <v>125</v>
      </c>
      <c r="D255" s="33" t="s">
        <v>348</v>
      </c>
      <c r="E255" s="16"/>
      <c r="F255" s="130">
        <f>F256</f>
        <v>23</v>
      </c>
      <c r="G255" s="130">
        <f t="shared" si="117"/>
        <v>0</v>
      </c>
      <c r="H255" s="130">
        <f t="shared" si="117"/>
        <v>23</v>
      </c>
      <c r="I255" s="130">
        <f t="shared" si="117"/>
        <v>0</v>
      </c>
      <c r="J255" s="130">
        <f t="shared" si="117"/>
        <v>40</v>
      </c>
      <c r="K255" s="130">
        <f t="shared" si="117"/>
        <v>0</v>
      </c>
      <c r="L255" s="130">
        <f t="shared" si="117"/>
        <v>40</v>
      </c>
      <c r="M255" s="130">
        <f t="shared" si="117"/>
        <v>0</v>
      </c>
      <c r="N255" s="130">
        <f>N256</f>
        <v>40</v>
      </c>
      <c r="O255" s="11">
        <f t="shared" si="117"/>
        <v>0</v>
      </c>
      <c r="P255" s="11">
        <f t="shared" si="117"/>
        <v>40</v>
      </c>
      <c r="Q255" s="11">
        <f t="shared" si="117"/>
        <v>0</v>
      </c>
    </row>
    <row r="256" spans="1:21" s="12" customFormat="1" ht="37.5">
      <c r="A256" s="63" t="s">
        <v>92</v>
      </c>
      <c r="B256" s="16" t="s">
        <v>129</v>
      </c>
      <c r="C256" s="16" t="s">
        <v>125</v>
      </c>
      <c r="D256" s="33" t="s">
        <v>34</v>
      </c>
      <c r="E256" s="16" t="s">
        <v>178</v>
      </c>
      <c r="F256" s="130">
        <f>G256+H256+I256</f>
        <v>23</v>
      </c>
      <c r="G256" s="130"/>
      <c r="H256" s="130">
        <v>23</v>
      </c>
      <c r="I256" s="130"/>
      <c r="J256" s="130">
        <f>K256+L256+M256</f>
        <v>40</v>
      </c>
      <c r="K256" s="130"/>
      <c r="L256" s="130">
        <v>40</v>
      </c>
      <c r="M256" s="130"/>
      <c r="N256" s="130">
        <f>O256+P256+Q256</f>
        <v>40</v>
      </c>
      <c r="O256" s="11"/>
      <c r="P256" s="11">
        <v>40</v>
      </c>
      <c r="Q256" s="11"/>
      <c r="U256" s="12" t="s">
        <v>168</v>
      </c>
    </row>
    <row r="257" spans="1:17" s="12" customFormat="1" ht="20.25">
      <c r="A257" s="64" t="s">
        <v>429</v>
      </c>
      <c r="B257" s="13" t="s">
        <v>129</v>
      </c>
      <c r="C257" s="13" t="s">
        <v>124</v>
      </c>
      <c r="D257" s="137"/>
      <c r="E257" s="13"/>
      <c r="F257" s="129">
        <f>F258</f>
        <v>1775.3</v>
      </c>
      <c r="G257" s="129">
        <f aca="true" t="shared" si="118" ref="G257:Q258">G258</f>
        <v>1636.7</v>
      </c>
      <c r="H257" s="129">
        <f t="shared" si="118"/>
        <v>0</v>
      </c>
      <c r="I257" s="129">
        <f t="shared" si="118"/>
        <v>138.6</v>
      </c>
      <c r="J257" s="129">
        <f t="shared" si="118"/>
        <v>1760.6999999999998</v>
      </c>
      <c r="K257" s="129">
        <f t="shared" si="118"/>
        <v>1600.6</v>
      </c>
      <c r="L257" s="129">
        <f t="shared" si="118"/>
        <v>0</v>
      </c>
      <c r="M257" s="129">
        <f t="shared" si="118"/>
        <v>160.1</v>
      </c>
      <c r="N257" s="129">
        <f t="shared" si="118"/>
        <v>1398.5</v>
      </c>
      <c r="O257" s="14">
        <f t="shared" si="118"/>
        <v>1271.4</v>
      </c>
      <c r="P257" s="14">
        <f t="shared" si="118"/>
        <v>0</v>
      </c>
      <c r="Q257" s="14">
        <f t="shared" si="118"/>
        <v>127.1</v>
      </c>
    </row>
    <row r="258" spans="1:17" s="12" customFormat="1" ht="56.25">
      <c r="A258" s="63" t="s">
        <v>625</v>
      </c>
      <c r="B258" s="16" t="s">
        <v>129</v>
      </c>
      <c r="C258" s="16" t="s">
        <v>124</v>
      </c>
      <c r="D258" s="33" t="s">
        <v>430</v>
      </c>
      <c r="E258" s="16"/>
      <c r="F258" s="130">
        <f>F259</f>
        <v>1775.3</v>
      </c>
      <c r="G258" s="130">
        <f t="shared" si="118"/>
        <v>1636.7</v>
      </c>
      <c r="H258" s="130">
        <f t="shared" si="118"/>
        <v>0</v>
      </c>
      <c r="I258" s="130">
        <f t="shared" si="118"/>
        <v>138.6</v>
      </c>
      <c r="J258" s="130">
        <f t="shared" si="118"/>
        <v>1760.6999999999998</v>
      </c>
      <c r="K258" s="130">
        <f t="shared" si="118"/>
        <v>1600.6</v>
      </c>
      <c r="L258" s="130">
        <f t="shared" si="118"/>
        <v>0</v>
      </c>
      <c r="M258" s="130">
        <f t="shared" si="118"/>
        <v>160.1</v>
      </c>
      <c r="N258" s="130">
        <f t="shared" si="118"/>
        <v>1398.5</v>
      </c>
      <c r="O258" s="11">
        <f t="shared" si="118"/>
        <v>1271.4</v>
      </c>
      <c r="P258" s="11">
        <f t="shared" si="118"/>
        <v>0</v>
      </c>
      <c r="Q258" s="11">
        <f t="shared" si="118"/>
        <v>127.1</v>
      </c>
    </row>
    <row r="259" spans="1:17" s="12" customFormat="1" ht="37.5">
      <c r="A259" s="67" t="s">
        <v>548</v>
      </c>
      <c r="B259" s="16" t="s">
        <v>129</v>
      </c>
      <c r="C259" s="16" t="s">
        <v>124</v>
      </c>
      <c r="D259" s="33" t="s">
        <v>432</v>
      </c>
      <c r="E259" s="16"/>
      <c r="F259" s="130">
        <f>F260+F262</f>
        <v>1775.3</v>
      </c>
      <c r="G259" s="130">
        <f aca="true" t="shared" si="119" ref="G259:Q259">G260+G262</f>
        <v>1636.7</v>
      </c>
      <c r="H259" s="130">
        <f t="shared" si="119"/>
        <v>0</v>
      </c>
      <c r="I259" s="130">
        <f t="shared" si="119"/>
        <v>138.6</v>
      </c>
      <c r="J259" s="130">
        <f t="shared" si="119"/>
        <v>1760.6999999999998</v>
      </c>
      <c r="K259" s="130">
        <f t="shared" si="119"/>
        <v>1600.6</v>
      </c>
      <c r="L259" s="130">
        <f t="shared" si="119"/>
        <v>0</v>
      </c>
      <c r="M259" s="130">
        <f t="shared" si="119"/>
        <v>160.1</v>
      </c>
      <c r="N259" s="130">
        <f t="shared" si="119"/>
        <v>1398.5</v>
      </c>
      <c r="O259" s="11">
        <f t="shared" si="119"/>
        <v>1271.4</v>
      </c>
      <c r="P259" s="11">
        <f t="shared" si="119"/>
        <v>0</v>
      </c>
      <c r="Q259" s="11">
        <f t="shared" si="119"/>
        <v>127.1</v>
      </c>
    </row>
    <row r="260" spans="1:17" s="12" customFormat="1" ht="25.5" customHeight="1">
      <c r="A260" s="63" t="s">
        <v>519</v>
      </c>
      <c r="B260" s="16" t="s">
        <v>129</v>
      </c>
      <c r="C260" s="16" t="s">
        <v>124</v>
      </c>
      <c r="D260" s="33" t="s">
        <v>518</v>
      </c>
      <c r="E260" s="16"/>
      <c r="F260" s="130">
        <f>F261</f>
        <v>0</v>
      </c>
      <c r="G260" s="130">
        <f aca="true" t="shared" si="120" ref="G260:Q260">G261</f>
        <v>0</v>
      </c>
      <c r="H260" s="130">
        <f t="shared" si="120"/>
        <v>0</v>
      </c>
      <c r="I260" s="130">
        <f t="shared" si="120"/>
        <v>0</v>
      </c>
      <c r="J260" s="130">
        <f t="shared" si="120"/>
        <v>0</v>
      </c>
      <c r="K260" s="130">
        <f t="shared" si="120"/>
        <v>0</v>
      </c>
      <c r="L260" s="130">
        <f t="shared" si="120"/>
        <v>0</v>
      </c>
      <c r="M260" s="130">
        <f t="shared" si="120"/>
        <v>0</v>
      </c>
      <c r="N260" s="130">
        <f t="shared" si="120"/>
        <v>695.5</v>
      </c>
      <c r="O260" s="11">
        <f t="shared" si="120"/>
        <v>632.3</v>
      </c>
      <c r="P260" s="11">
        <f t="shared" si="120"/>
        <v>0</v>
      </c>
      <c r="Q260" s="11">
        <f t="shared" si="120"/>
        <v>63.2</v>
      </c>
    </row>
    <row r="261" spans="1:17" s="12" customFormat="1" ht="37.5">
      <c r="A261" s="63" t="s">
        <v>92</v>
      </c>
      <c r="B261" s="16" t="s">
        <v>129</v>
      </c>
      <c r="C261" s="16" t="s">
        <v>124</v>
      </c>
      <c r="D261" s="33" t="s">
        <v>518</v>
      </c>
      <c r="E261" s="16" t="s">
        <v>178</v>
      </c>
      <c r="F261" s="130">
        <f>G261+H261+I261</f>
        <v>0</v>
      </c>
      <c r="G261" s="130"/>
      <c r="H261" s="130"/>
      <c r="I261" s="130"/>
      <c r="J261" s="130">
        <f>K261+L261+M261</f>
        <v>0</v>
      </c>
      <c r="K261" s="130"/>
      <c r="L261" s="130"/>
      <c r="M261" s="130"/>
      <c r="N261" s="130">
        <f>O261+P261+Q261</f>
        <v>695.5</v>
      </c>
      <c r="O261" s="11">
        <v>632.3</v>
      </c>
      <c r="P261" s="11"/>
      <c r="Q261" s="11">
        <v>63.2</v>
      </c>
    </row>
    <row r="262" spans="1:17" s="12" customFormat="1" ht="37.5">
      <c r="A262" s="63" t="s">
        <v>431</v>
      </c>
      <c r="B262" s="16" t="s">
        <v>129</v>
      </c>
      <c r="C262" s="16" t="s">
        <v>124</v>
      </c>
      <c r="D262" s="33" t="s">
        <v>433</v>
      </c>
      <c r="E262" s="16"/>
      <c r="F262" s="130">
        <f>F263</f>
        <v>1775.3</v>
      </c>
      <c r="G262" s="130">
        <f aca="true" t="shared" si="121" ref="G262:M262">G263</f>
        <v>1636.7</v>
      </c>
      <c r="H262" s="130">
        <f t="shared" si="121"/>
        <v>0</v>
      </c>
      <c r="I262" s="130">
        <f t="shared" si="121"/>
        <v>138.6</v>
      </c>
      <c r="J262" s="130">
        <f t="shared" si="121"/>
        <v>1760.6999999999998</v>
      </c>
      <c r="K262" s="130">
        <f t="shared" si="121"/>
        <v>1600.6</v>
      </c>
      <c r="L262" s="130">
        <f t="shared" si="121"/>
        <v>0</v>
      </c>
      <c r="M262" s="130">
        <f t="shared" si="121"/>
        <v>160.1</v>
      </c>
      <c r="N262" s="130">
        <f>N263</f>
        <v>703</v>
      </c>
      <c r="O262" s="11">
        <f>O263</f>
        <v>639.1</v>
      </c>
      <c r="P262" s="11">
        <f>P263</f>
        <v>0</v>
      </c>
      <c r="Q262" s="11">
        <f>Q263</f>
        <v>63.9</v>
      </c>
    </row>
    <row r="263" spans="1:17" s="12" customFormat="1" ht="37.5">
      <c r="A263" s="63" t="s">
        <v>92</v>
      </c>
      <c r="B263" s="16" t="s">
        <v>129</v>
      </c>
      <c r="C263" s="16" t="s">
        <v>124</v>
      </c>
      <c r="D263" s="33" t="s">
        <v>433</v>
      </c>
      <c r="E263" s="16" t="s">
        <v>178</v>
      </c>
      <c r="F263" s="130">
        <f>G263+I263+H263</f>
        <v>1775.3</v>
      </c>
      <c r="G263" s="139">
        <v>1636.7</v>
      </c>
      <c r="H263" s="130"/>
      <c r="I263" s="139">
        <v>138.6</v>
      </c>
      <c r="J263" s="130">
        <f>K263+M263+L263</f>
        <v>1760.6999999999998</v>
      </c>
      <c r="K263" s="130">
        <v>1600.6</v>
      </c>
      <c r="L263" s="130"/>
      <c r="M263" s="130">
        <v>160.1</v>
      </c>
      <c r="N263" s="130">
        <f>O263+Q263+P263</f>
        <v>703</v>
      </c>
      <c r="O263" s="19">
        <v>639.1</v>
      </c>
      <c r="P263" s="19"/>
      <c r="Q263" s="19">
        <v>63.9</v>
      </c>
    </row>
    <row r="264" spans="1:17" s="12" customFormat="1" ht="20.25">
      <c r="A264" s="64" t="s">
        <v>141</v>
      </c>
      <c r="B264" s="13" t="s">
        <v>137</v>
      </c>
      <c r="C264" s="13" t="s">
        <v>413</v>
      </c>
      <c r="D264" s="13"/>
      <c r="E264" s="13"/>
      <c r="F264" s="129">
        <f>F265</f>
        <v>575.8</v>
      </c>
      <c r="G264" s="129">
        <f aca="true" t="shared" si="122" ref="G264:Q264">G265</f>
        <v>238.29999999999998</v>
      </c>
      <c r="H264" s="129">
        <f t="shared" si="122"/>
        <v>337.5</v>
      </c>
      <c r="I264" s="129">
        <f t="shared" si="122"/>
        <v>0</v>
      </c>
      <c r="J264" s="129">
        <f t="shared" si="122"/>
        <v>457.8</v>
      </c>
      <c r="K264" s="129">
        <f t="shared" si="122"/>
        <v>197.8</v>
      </c>
      <c r="L264" s="129">
        <f t="shared" si="122"/>
        <v>260</v>
      </c>
      <c r="M264" s="129">
        <f t="shared" si="122"/>
        <v>0</v>
      </c>
      <c r="N264" s="129">
        <f t="shared" si="122"/>
        <v>747.6</v>
      </c>
      <c r="O264" s="14">
        <f t="shared" si="122"/>
        <v>197.60000000000002</v>
      </c>
      <c r="P264" s="14">
        <f t="shared" si="122"/>
        <v>550</v>
      </c>
      <c r="Q264" s="14">
        <f t="shared" si="122"/>
        <v>0</v>
      </c>
    </row>
    <row r="265" spans="1:17" s="12" customFormat="1" ht="20.25">
      <c r="A265" s="64" t="s">
        <v>164</v>
      </c>
      <c r="B265" s="13" t="s">
        <v>137</v>
      </c>
      <c r="C265" s="13" t="s">
        <v>129</v>
      </c>
      <c r="D265" s="13"/>
      <c r="E265" s="13"/>
      <c r="F265" s="129">
        <f>F266</f>
        <v>575.8</v>
      </c>
      <c r="G265" s="129">
        <f aca="true" t="shared" si="123" ref="G265:Q266">G266</f>
        <v>238.29999999999998</v>
      </c>
      <c r="H265" s="129">
        <f t="shared" si="123"/>
        <v>337.5</v>
      </c>
      <c r="I265" s="129">
        <f t="shared" si="123"/>
        <v>0</v>
      </c>
      <c r="J265" s="129">
        <f t="shared" si="123"/>
        <v>457.8</v>
      </c>
      <c r="K265" s="129">
        <f t="shared" si="123"/>
        <v>197.8</v>
      </c>
      <c r="L265" s="129">
        <f t="shared" si="123"/>
        <v>260</v>
      </c>
      <c r="M265" s="129">
        <f t="shared" si="123"/>
        <v>0</v>
      </c>
      <c r="N265" s="129">
        <f t="shared" si="123"/>
        <v>747.6</v>
      </c>
      <c r="O265" s="14">
        <f t="shared" si="123"/>
        <v>197.60000000000002</v>
      </c>
      <c r="P265" s="14">
        <f t="shared" si="123"/>
        <v>550</v>
      </c>
      <c r="Q265" s="14">
        <f t="shared" si="123"/>
        <v>0</v>
      </c>
    </row>
    <row r="266" spans="1:17" s="12" customFormat="1" ht="56.25">
      <c r="A266" s="63" t="s">
        <v>487</v>
      </c>
      <c r="B266" s="16" t="s">
        <v>137</v>
      </c>
      <c r="C266" s="16" t="s">
        <v>129</v>
      </c>
      <c r="D266" s="16" t="s">
        <v>256</v>
      </c>
      <c r="E266" s="16"/>
      <c r="F266" s="130">
        <f>F267</f>
        <v>575.8</v>
      </c>
      <c r="G266" s="130">
        <f t="shared" si="123"/>
        <v>238.29999999999998</v>
      </c>
      <c r="H266" s="130">
        <f t="shared" si="123"/>
        <v>337.5</v>
      </c>
      <c r="I266" s="130">
        <f t="shared" si="123"/>
        <v>0</v>
      </c>
      <c r="J266" s="130">
        <f t="shared" si="123"/>
        <v>457.8</v>
      </c>
      <c r="K266" s="130">
        <f t="shared" si="123"/>
        <v>197.8</v>
      </c>
      <c r="L266" s="130">
        <f t="shared" si="123"/>
        <v>260</v>
      </c>
      <c r="M266" s="130">
        <f t="shared" si="123"/>
        <v>0</v>
      </c>
      <c r="N266" s="130">
        <f t="shared" si="123"/>
        <v>747.6</v>
      </c>
      <c r="O266" s="11">
        <f t="shared" si="123"/>
        <v>197.60000000000002</v>
      </c>
      <c r="P266" s="11">
        <f t="shared" si="123"/>
        <v>550</v>
      </c>
      <c r="Q266" s="11">
        <f t="shared" si="123"/>
        <v>0</v>
      </c>
    </row>
    <row r="267" spans="1:17" s="12" customFormat="1" ht="56.25">
      <c r="A267" s="63" t="s">
        <v>490</v>
      </c>
      <c r="B267" s="16" t="s">
        <v>137</v>
      </c>
      <c r="C267" s="16" t="s">
        <v>129</v>
      </c>
      <c r="D267" s="16" t="s">
        <v>12</v>
      </c>
      <c r="E267" s="16"/>
      <c r="F267" s="130">
        <f>F268+F271+F274</f>
        <v>575.8</v>
      </c>
      <c r="G267" s="130">
        <f aca="true" t="shared" si="124" ref="G267:Q267">G268+G271+G274</f>
        <v>238.29999999999998</v>
      </c>
      <c r="H267" s="130">
        <f t="shared" si="124"/>
        <v>337.5</v>
      </c>
      <c r="I267" s="130">
        <f t="shared" si="124"/>
        <v>0</v>
      </c>
      <c r="J267" s="130">
        <f t="shared" si="124"/>
        <v>457.8</v>
      </c>
      <c r="K267" s="130">
        <f t="shared" si="124"/>
        <v>197.8</v>
      </c>
      <c r="L267" s="130">
        <f t="shared" si="124"/>
        <v>260</v>
      </c>
      <c r="M267" s="130">
        <f t="shared" si="124"/>
        <v>0</v>
      </c>
      <c r="N267" s="130">
        <f t="shared" si="124"/>
        <v>747.6</v>
      </c>
      <c r="O267" s="11">
        <f t="shared" si="124"/>
        <v>197.60000000000002</v>
      </c>
      <c r="P267" s="11">
        <f t="shared" si="124"/>
        <v>550</v>
      </c>
      <c r="Q267" s="11">
        <f t="shared" si="124"/>
        <v>0</v>
      </c>
    </row>
    <row r="268" spans="1:17" s="12" customFormat="1" ht="37.5">
      <c r="A268" s="63" t="s">
        <v>85</v>
      </c>
      <c r="B268" s="16" t="s">
        <v>137</v>
      </c>
      <c r="C268" s="16" t="s">
        <v>129</v>
      </c>
      <c r="D268" s="16" t="s">
        <v>84</v>
      </c>
      <c r="E268" s="16"/>
      <c r="F268" s="130">
        <f>F269</f>
        <v>0</v>
      </c>
      <c r="G268" s="130">
        <f aca="true" t="shared" si="125" ref="G268:Q268">G269</f>
        <v>0</v>
      </c>
      <c r="H268" s="130">
        <f t="shared" si="125"/>
        <v>0</v>
      </c>
      <c r="I268" s="130">
        <f t="shared" si="125"/>
        <v>0</v>
      </c>
      <c r="J268" s="130">
        <f t="shared" si="125"/>
        <v>100</v>
      </c>
      <c r="K268" s="130">
        <f t="shared" si="125"/>
        <v>0</v>
      </c>
      <c r="L268" s="130">
        <f t="shared" si="125"/>
        <v>100</v>
      </c>
      <c r="M268" s="130">
        <f t="shared" si="125"/>
        <v>0</v>
      </c>
      <c r="N268" s="130">
        <f t="shared" si="125"/>
        <v>150</v>
      </c>
      <c r="O268" s="11">
        <f t="shared" si="125"/>
        <v>0</v>
      </c>
      <c r="P268" s="11">
        <f t="shared" si="125"/>
        <v>150</v>
      </c>
      <c r="Q268" s="11">
        <f t="shared" si="125"/>
        <v>0</v>
      </c>
    </row>
    <row r="269" spans="1:17" s="12" customFormat="1" ht="20.25">
      <c r="A269" s="63" t="s">
        <v>394</v>
      </c>
      <c r="B269" s="16" t="s">
        <v>137</v>
      </c>
      <c r="C269" s="16" t="s">
        <v>129</v>
      </c>
      <c r="D269" s="16" t="s">
        <v>396</v>
      </c>
      <c r="E269" s="16"/>
      <c r="F269" s="130">
        <f>F270</f>
        <v>0</v>
      </c>
      <c r="G269" s="130">
        <f aca="true" t="shared" si="126" ref="G269:Q269">G270</f>
        <v>0</v>
      </c>
      <c r="H269" s="130">
        <f t="shared" si="126"/>
        <v>0</v>
      </c>
      <c r="I269" s="130">
        <f t="shared" si="126"/>
        <v>0</v>
      </c>
      <c r="J269" s="130">
        <f t="shared" si="126"/>
        <v>100</v>
      </c>
      <c r="K269" s="130">
        <f t="shared" si="126"/>
        <v>0</v>
      </c>
      <c r="L269" s="130">
        <f t="shared" si="126"/>
        <v>100</v>
      </c>
      <c r="M269" s="130">
        <f t="shared" si="126"/>
        <v>0</v>
      </c>
      <c r="N269" s="130">
        <f t="shared" si="126"/>
        <v>150</v>
      </c>
      <c r="O269" s="11">
        <f t="shared" si="126"/>
        <v>0</v>
      </c>
      <c r="P269" s="11">
        <f t="shared" si="126"/>
        <v>150</v>
      </c>
      <c r="Q269" s="11">
        <f t="shared" si="126"/>
        <v>0</v>
      </c>
    </row>
    <row r="270" spans="1:17" s="12" customFormat="1" ht="20.25">
      <c r="A270" s="63" t="s">
        <v>359</v>
      </c>
      <c r="B270" s="16" t="s">
        <v>137</v>
      </c>
      <c r="C270" s="16" t="s">
        <v>129</v>
      </c>
      <c r="D270" s="16" t="s">
        <v>396</v>
      </c>
      <c r="E270" s="16" t="s">
        <v>185</v>
      </c>
      <c r="F270" s="130">
        <f>G270+H270+I270</f>
        <v>0</v>
      </c>
      <c r="G270" s="130"/>
      <c r="H270" s="130"/>
      <c r="I270" s="130"/>
      <c r="J270" s="130">
        <f>K270+L270+M270</f>
        <v>100</v>
      </c>
      <c r="K270" s="130"/>
      <c r="L270" s="130">
        <v>100</v>
      </c>
      <c r="M270" s="130"/>
      <c r="N270" s="130">
        <f>O270+P270+Q270</f>
        <v>150</v>
      </c>
      <c r="O270" s="11"/>
      <c r="P270" s="11">
        <v>150</v>
      </c>
      <c r="Q270" s="11"/>
    </row>
    <row r="271" spans="1:17" s="12" customFormat="1" ht="37.5" customHeight="1">
      <c r="A271" s="63" t="s">
        <v>14</v>
      </c>
      <c r="B271" s="16" t="s">
        <v>137</v>
      </c>
      <c r="C271" s="16" t="s">
        <v>129</v>
      </c>
      <c r="D271" s="16" t="s">
        <v>13</v>
      </c>
      <c r="E271" s="16"/>
      <c r="F271" s="130">
        <f>F272</f>
        <v>337.5</v>
      </c>
      <c r="G271" s="130">
        <f aca="true" t="shared" si="127" ref="G271:Q272">G272</f>
        <v>0</v>
      </c>
      <c r="H271" s="130">
        <f t="shared" si="127"/>
        <v>337.5</v>
      </c>
      <c r="I271" s="130">
        <f t="shared" si="127"/>
        <v>0</v>
      </c>
      <c r="J271" s="130">
        <f t="shared" si="127"/>
        <v>160</v>
      </c>
      <c r="K271" s="130">
        <f t="shared" si="127"/>
        <v>0</v>
      </c>
      <c r="L271" s="130">
        <f t="shared" si="127"/>
        <v>160</v>
      </c>
      <c r="M271" s="130">
        <f t="shared" si="127"/>
        <v>0</v>
      </c>
      <c r="N271" s="130">
        <f t="shared" si="127"/>
        <v>400</v>
      </c>
      <c r="O271" s="11">
        <f t="shared" si="127"/>
        <v>0</v>
      </c>
      <c r="P271" s="11">
        <f t="shared" si="127"/>
        <v>400</v>
      </c>
      <c r="Q271" s="11">
        <f t="shared" si="127"/>
        <v>0</v>
      </c>
    </row>
    <row r="272" spans="1:17" s="12" customFormat="1" ht="37.5">
      <c r="A272" s="63" t="s">
        <v>218</v>
      </c>
      <c r="B272" s="16" t="s">
        <v>137</v>
      </c>
      <c r="C272" s="16" t="s">
        <v>129</v>
      </c>
      <c r="D272" s="16" t="s">
        <v>30</v>
      </c>
      <c r="E272" s="16"/>
      <c r="F272" s="130">
        <f>F273</f>
        <v>337.5</v>
      </c>
      <c r="G272" s="130">
        <f t="shared" si="127"/>
        <v>0</v>
      </c>
      <c r="H272" s="130">
        <f t="shared" si="127"/>
        <v>337.5</v>
      </c>
      <c r="I272" s="130">
        <f t="shared" si="127"/>
        <v>0</v>
      </c>
      <c r="J272" s="130">
        <f t="shared" si="127"/>
        <v>160</v>
      </c>
      <c r="K272" s="130">
        <f t="shared" si="127"/>
        <v>0</v>
      </c>
      <c r="L272" s="130">
        <f t="shared" si="127"/>
        <v>160</v>
      </c>
      <c r="M272" s="130">
        <f t="shared" si="127"/>
        <v>0</v>
      </c>
      <c r="N272" s="130">
        <f t="shared" si="127"/>
        <v>400</v>
      </c>
      <c r="O272" s="11">
        <f t="shared" si="127"/>
        <v>0</v>
      </c>
      <c r="P272" s="11">
        <f t="shared" si="127"/>
        <v>400</v>
      </c>
      <c r="Q272" s="11">
        <f>Q273</f>
        <v>0</v>
      </c>
    </row>
    <row r="273" spans="1:17" s="12" customFormat="1" ht="37.5">
      <c r="A273" s="63" t="s">
        <v>92</v>
      </c>
      <c r="B273" s="16" t="s">
        <v>137</v>
      </c>
      <c r="C273" s="16" t="s">
        <v>129</v>
      </c>
      <c r="D273" s="16" t="s">
        <v>30</v>
      </c>
      <c r="E273" s="16" t="s">
        <v>178</v>
      </c>
      <c r="F273" s="130">
        <f>G273+H273+I273</f>
        <v>337.5</v>
      </c>
      <c r="G273" s="130"/>
      <c r="H273" s="130">
        <v>337.5</v>
      </c>
      <c r="I273" s="130"/>
      <c r="J273" s="130">
        <f>K273+L273+M273</f>
        <v>160</v>
      </c>
      <c r="K273" s="130"/>
      <c r="L273" s="130">
        <v>160</v>
      </c>
      <c r="M273" s="130"/>
      <c r="N273" s="130">
        <f>O273+P273+Q273</f>
        <v>400</v>
      </c>
      <c r="O273" s="49"/>
      <c r="P273" s="49">
        <v>400</v>
      </c>
      <c r="Q273" s="49"/>
    </row>
    <row r="274" spans="1:17" s="12" customFormat="1" ht="56.25">
      <c r="A274" s="63" t="s">
        <v>491</v>
      </c>
      <c r="B274" s="16" t="s">
        <v>137</v>
      </c>
      <c r="C274" s="16" t="s">
        <v>129</v>
      </c>
      <c r="D274" s="16" t="s">
        <v>15</v>
      </c>
      <c r="E274" s="16"/>
      <c r="F274" s="130">
        <f>F275</f>
        <v>238.29999999999998</v>
      </c>
      <c r="G274" s="130">
        <f aca="true" t="shared" si="128" ref="G274:Q274">G275</f>
        <v>238.29999999999998</v>
      </c>
      <c r="H274" s="130">
        <f t="shared" si="128"/>
        <v>0</v>
      </c>
      <c r="I274" s="130">
        <f t="shared" si="128"/>
        <v>0</v>
      </c>
      <c r="J274" s="130">
        <f t="shared" si="128"/>
        <v>197.8</v>
      </c>
      <c r="K274" s="130">
        <f t="shared" si="128"/>
        <v>197.8</v>
      </c>
      <c r="L274" s="130">
        <f t="shared" si="128"/>
        <v>0</v>
      </c>
      <c r="M274" s="130">
        <f t="shared" si="128"/>
        <v>0</v>
      </c>
      <c r="N274" s="130">
        <f t="shared" si="128"/>
        <v>197.60000000000002</v>
      </c>
      <c r="O274" s="11">
        <f t="shared" si="128"/>
        <v>197.60000000000002</v>
      </c>
      <c r="P274" s="11">
        <f t="shared" si="128"/>
        <v>0</v>
      </c>
      <c r="Q274" s="11">
        <f t="shared" si="128"/>
        <v>0</v>
      </c>
    </row>
    <row r="275" spans="1:17" s="12" customFormat="1" ht="96.75" customHeight="1">
      <c r="A275" s="63" t="s">
        <v>455</v>
      </c>
      <c r="B275" s="16" t="s">
        <v>137</v>
      </c>
      <c r="C275" s="16" t="s">
        <v>129</v>
      </c>
      <c r="D275" s="16" t="s">
        <v>456</v>
      </c>
      <c r="E275" s="16"/>
      <c r="F275" s="130">
        <f>F276+F277</f>
        <v>238.29999999999998</v>
      </c>
      <c r="G275" s="130">
        <f aca="true" t="shared" si="129" ref="G275:Q275">G276+G277</f>
        <v>238.29999999999998</v>
      </c>
      <c r="H275" s="130">
        <f t="shared" si="129"/>
        <v>0</v>
      </c>
      <c r="I275" s="130">
        <f t="shared" si="129"/>
        <v>0</v>
      </c>
      <c r="J275" s="130">
        <f t="shared" si="129"/>
        <v>197.8</v>
      </c>
      <c r="K275" s="130">
        <f t="shared" si="129"/>
        <v>197.8</v>
      </c>
      <c r="L275" s="130">
        <f t="shared" si="129"/>
        <v>0</v>
      </c>
      <c r="M275" s="130">
        <f t="shared" si="129"/>
        <v>0</v>
      </c>
      <c r="N275" s="130">
        <f t="shared" si="129"/>
        <v>197.60000000000002</v>
      </c>
      <c r="O275" s="11">
        <f t="shared" si="129"/>
        <v>197.60000000000002</v>
      </c>
      <c r="P275" s="11">
        <f t="shared" si="129"/>
        <v>0</v>
      </c>
      <c r="Q275" s="11">
        <f t="shared" si="129"/>
        <v>0</v>
      </c>
    </row>
    <row r="276" spans="1:17" s="12" customFormat="1" ht="37.5">
      <c r="A276" s="63" t="s">
        <v>174</v>
      </c>
      <c r="B276" s="16" t="s">
        <v>137</v>
      </c>
      <c r="C276" s="16" t="s">
        <v>129</v>
      </c>
      <c r="D276" s="16" t="s">
        <v>457</v>
      </c>
      <c r="E276" s="16" t="s">
        <v>175</v>
      </c>
      <c r="F276" s="130">
        <f>G276+H276+I276</f>
        <v>179.2</v>
      </c>
      <c r="G276" s="130">
        <v>179.2</v>
      </c>
      <c r="H276" s="130"/>
      <c r="I276" s="130"/>
      <c r="J276" s="130">
        <f>K276+L276+M276</f>
        <v>149.3</v>
      </c>
      <c r="K276" s="130">
        <v>149.3</v>
      </c>
      <c r="L276" s="130"/>
      <c r="M276" s="130"/>
      <c r="N276" s="130">
        <f>O276+P276+Q276</f>
        <v>149.3</v>
      </c>
      <c r="O276" s="11">
        <v>149.3</v>
      </c>
      <c r="P276" s="49"/>
      <c r="Q276" s="49"/>
    </row>
    <row r="277" spans="1:17" s="12" customFormat="1" ht="37.5">
      <c r="A277" s="63" t="s">
        <v>92</v>
      </c>
      <c r="B277" s="16" t="s">
        <v>137</v>
      </c>
      <c r="C277" s="16" t="s">
        <v>129</v>
      </c>
      <c r="D277" s="16" t="s">
        <v>457</v>
      </c>
      <c r="E277" s="16" t="s">
        <v>178</v>
      </c>
      <c r="F277" s="130">
        <f>G277+H277+I277</f>
        <v>59.1</v>
      </c>
      <c r="G277" s="130">
        <v>59.1</v>
      </c>
      <c r="H277" s="130"/>
      <c r="I277" s="130"/>
      <c r="J277" s="130">
        <f>K277+L277+M277</f>
        <v>48.5</v>
      </c>
      <c r="K277" s="130">
        <v>48.5</v>
      </c>
      <c r="L277" s="130"/>
      <c r="M277" s="130"/>
      <c r="N277" s="130">
        <f>O277+P277+Q277</f>
        <v>48.3</v>
      </c>
      <c r="O277" s="11">
        <v>48.3</v>
      </c>
      <c r="P277" s="49"/>
      <c r="Q277" s="49"/>
    </row>
    <row r="278" spans="1:17" s="12" customFormat="1" ht="20.25">
      <c r="A278" s="64" t="s">
        <v>131</v>
      </c>
      <c r="B278" s="13" t="s">
        <v>130</v>
      </c>
      <c r="C278" s="13" t="s">
        <v>413</v>
      </c>
      <c r="D278" s="13"/>
      <c r="E278" s="13"/>
      <c r="F278" s="129">
        <f aca="true" t="shared" si="130" ref="F278:Q278">F279+F304+F360+F390+F427</f>
        <v>614668.2000000002</v>
      </c>
      <c r="G278" s="129">
        <f t="shared" si="130"/>
        <v>415940.30000000005</v>
      </c>
      <c r="H278" s="129">
        <f t="shared" si="130"/>
        <v>198727.9</v>
      </c>
      <c r="I278" s="129">
        <f t="shared" si="130"/>
        <v>0</v>
      </c>
      <c r="J278" s="129">
        <f t="shared" si="130"/>
        <v>577534.2</v>
      </c>
      <c r="K278" s="129">
        <f t="shared" si="130"/>
        <v>377794.8</v>
      </c>
      <c r="L278" s="129">
        <f t="shared" si="130"/>
        <v>199739.4</v>
      </c>
      <c r="M278" s="129">
        <f t="shared" si="130"/>
        <v>0</v>
      </c>
      <c r="N278" s="129">
        <f t="shared" si="130"/>
        <v>556388.4</v>
      </c>
      <c r="O278" s="14">
        <f t="shared" si="130"/>
        <v>376228.00000000006</v>
      </c>
      <c r="P278" s="14">
        <f t="shared" si="130"/>
        <v>180160.40000000002</v>
      </c>
      <c r="Q278" s="14">
        <f t="shared" si="130"/>
        <v>0</v>
      </c>
    </row>
    <row r="279" spans="1:17" s="12" customFormat="1" ht="20.25">
      <c r="A279" s="64" t="s">
        <v>132</v>
      </c>
      <c r="B279" s="13" t="s">
        <v>130</v>
      </c>
      <c r="C279" s="13" t="s">
        <v>121</v>
      </c>
      <c r="D279" s="137"/>
      <c r="E279" s="13"/>
      <c r="F279" s="129">
        <f>F285+F280</f>
        <v>143278.1</v>
      </c>
      <c r="G279" s="129">
        <f>G285</f>
        <v>109507.6</v>
      </c>
      <c r="H279" s="129">
        <f aca="true" t="shared" si="131" ref="H279:N279">H285+H280</f>
        <v>33770.5</v>
      </c>
      <c r="I279" s="129">
        <f t="shared" si="131"/>
        <v>0</v>
      </c>
      <c r="J279" s="129">
        <f t="shared" si="131"/>
        <v>134026.1</v>
      </c>
      <c r="K279" s="129">
        <f t="shared" si="131"/>
        <v>101551</v>
      </c>
      <c r="L279" s="129">
        <f t="shared" si="131"/>
        <v>32475.1</v>
      </c>
      <c r="M279" s="129">
        <f t="shared" si="131"/>
        <v>0</v>
      </c>
      <c r="N279" s="129">
        <f t="shared" si="131"/>
        <v>138481.80000000002</v>
      </c>
      <c r="O279" s="14">
        <f>O285</f>
        <v>106006.70000000001</v>
      </c>
      <c r="P279" s="14">
        <f>P285</f>
        <v>32475.1</v>
      </c>
      <c r="Q279" s="14">
        <f>Q285</f>
        <v>0</v>
      </c>
    </row>
    <row r="280" spans="1:17" s="12" customFormat="1" ht="56.25">
      <c r="A280" s="63" t="s">
        <v>487</v>
      </c>
      <c r="B280" s="16" t="s">
        <v>130</v>
      </c>
      <c r="C280" s="16" t="s">
        <v>121</v>
      </c>
      <c r="D280" s="16" t="s">
        <v>256</v>
      </c>
      <c r="E280" s="13"/>
      <c r="F280" s="130">
        <f>F281</f>
        <v>108.5</v>
      </c>
      <c r="G280" s="129"/>
      <c r="H280" s="130">
        <f aca="true" t="shared" si="132" ref="H280:N283">H281</f>
        <v>108.5</v>
      </c>
      <c r="I280" s="130">
        <f t="shared" si="132"/>
        <v>0</v>
      </c>
      <c r="J280" s="130">
        <f t="shared" si="132"/>
        <v>0</v>
      </c>
      <c r="K280" s="130">
        <f t="shared" si="132"/>
        <v>0</v>
      </c>
      <c r="L280" s="130">
        <f t="shared" si="132"/>
        <v>0</v>
      </c>
      <c r="M280" s="130">
        <f t="shared" si="132"/>
        <v>0</v>
      </c>
      <c r="N280" s="130">
        <f t="shared" si="132"/>
        <v>0</v>
      </c>
      <c r="O280" s="14"/>
      <c r="P280" s="14"/>
      <c r="Q280" s="14"/>
    </row>
    <row r="281" spans="1:17" s="12" customFormat="1" ht="37.5">
      <c r="A281" s="63" t="s">
        <v>488</v>
      </c>
      <c r="B281" s="16" t="s">
        <v>130</v>
      </c>
      <c r="C281" s="16" t="s">
        <v>121</v>
      </c>
      <c r="D281" s="16" t="s">
        <v>257</v>
      </c>
      <c r="E281" s="13"/>
      <c r="F281" s="130">
        <f>F282</f>
        <v>108.5</v>
      </c>
      <c r="G281" s="129"/>
      <c r="H281" s="130">
        <f t="shared" si="132"/>
        <v>108.5</v>
      </c>
      <c r="I281" s="130">
        <f t="shared" si="132"/>
        <v>0</v>
      </c>
      <c r="J281" s="130">
        <f t="shared" si="132"/>
        <v>0</v>
      </c>
      <c r="K281" s="130">
        <f t="shared" si="132"/>
        <v>0</v>
      </c>
      <c r="L281" s="130">
        <f t="shared" si="132"/>
        <v>0</v>
      </c>
      <c r="M281" s="130">
        <f t="shared" si="132"/>
        <v>0</v>
      </c>
      <c r="N281" s="130">
        <f t="shared" si="132"/>
        <v>0</v>
      </c>
      <c r="O281" s="14"/>
      <c r="P281" s="14"/>
      <c r="Q281" s="14"/>
    </row>
    <row r="282" spans="1:17" s="12" customFormat="1" ht="45" customHeight="1">
      <c r="A282" s="63" t="s">
        <v>387</v>
      </c>
      <c r="B282" s="16" t="s">
        <v>130</v>
      </c>
      <c r="C282" s="16" t="s">
        <v>121</v>
      </c>
      <c r="D282" s="16" t="s">
        <v>388</v>
      </c>
      <c r="E282" s="13"/>
      <c r="F282" s="130">
        <f>F283</f>
        <v>108.5</v>
      </c>
      <c r="G282" s="129"/>
      <c r="H282" s="130">
        <f t="shared" si="132"/>
        <v>108.5</v>
      </c>
      <c r="I282" s="130">
        <f t="shared" si="132"/>
        <v>0</v>
      </c>
      <c r="J282" s="130">
        <f t="shared" si="132"/>
        <v>0</v>
      </c>
      <c r="K282" s="130">
        <f t="shared" si="132"/>
        <v>0</v>
      </c>
      <c r="L282" s="130">
        <f t="shared" si="132"/>
        <v>0</v>
      </c>
      <c r="M282" s="130">
        <f t="shared" si="132"/>
        <v>0</v>
      </c>
      <c r="N282" s="130">
        <f t="shared" si="132"/>
        <v>0</v>
      </c>
      <c r="O282" s="14"/>
      <c r="P282" s="14"/>
      <c r="Q282" s="14"/>
    </row>
    <row r="283" spans="1:17" s="12" customFormat="1" ht="20.25">
      <c r="A283" s="63" t="s">
        <v>225</v>
      </c>
      <c r="B283" s="16" t="s">
        <v>130</v>
      </c>
      <c r="C283" s="16" t="s">
        <v>121</v>
      </c>
      <c r="D283" s="16" t="s">
        <v>389</v>
      </c>
      <c r="E283" s="13"/>
      <c r="F283" s="130">
        <f>F284</f>
        <v>108.5</v>
      </c>
      <c r="G283" s="129"/>
      <c r="H283" s="130">
        <f t="shared" si="132"/>
        <v>108.5</v>
      </c>
      <c r="I283" s="130">
        <f t="shared" si="132"/>
        <v>0</v>
      </c>
      <c r="J283" s="130">
        <f t="shared" si="132"/>
        <v>0</v>
      </c>
      <c r="K283" s="130">
        <f t="shared" si="132"/>
        <v>0</v>
      </c>
      <c r="L283" s="130">
        <f t="shared" si="132"/>
        <v>0</v>
      </c>
      <c r="M283" s="130">
        <f t="shared" si="132"/>
        <v>0</v>
      </c>
      <c r="N283" s="130">
        <f t="shared" si="132"/>
        <v>0</v>
      </c>
      <c r="O283" s="14"/>
      <c r="P283" s="14"/>
      <c r="Q283" s="14"/>
    </row>
    <row r="284" spans="1:17" s="12" customFormat="1" ht="20.25">
      <c r="A284" s="63" t="s">
        <v>192</v>
      </c>
      <c r="B284" s="16" t="s">
        <v>130</v>
      </c>
      <c r="C284" s="16" t="s">
        <v>121</v>
      </c>
      <c r="D284" s="16" t="s">
        <v>389</v>
      </c>
      <c r="E284" s="16" t="s">
        <v>191</v>
      </c>
      <c r="F284" s="130">
        <f>G284+H284+I284</f>
        <v>108.5</v>
      </c>
      <c r="G284" s="129"/>
      <c r="H284" s="139">
        <v>108.5</v>
      </c>
      <c r="I284" s="129"/>
      <c r="J284" s="129"/>
      <c r="K284" s="129"/>
      <c r="L284" s="129"/>
      <c r="M284" s="129"/>
      <c r="N284" s="129"/>
      <c r="O284" s="14"/>
      <c r="P284" s="14"/>
      <c r="Q284" s="14"/>
    </row>
    <row r="285" spans="1:17" s="12" customFormat="1" ht="37.5">
      <c r="A285" s="63" t="s">
        <v>520</v>
      </c>
      <c r="B285" s="16" t="s">
        <v>130</v>
      </c>
      <c r="C285" s="16" t="s">
        <v>121</v>
      </c>
      <c r="D285" s="33" t="s">
        <v>287</v>
      </c>
      <c r="E285" s="16"/>
      <c r="F285" s="130">
        <f>F286</f>
        <v>143169.6</v>
      </c>
      <c r="G285" s="130">
        <f aca="true" t="shared" si="133" ref="G285:Q285">G286</f>
        <v>109507.6</v>
      </c>
      <c r="H285" s="130">
        <f t="shared" si="133"/>
        <v>33662</v>
      </c>
      <c r="I285" s="130">
        <f t="shared" si="133"/>
        <v>0</v>
      </c>
      <c r="J285" s="130">
        <f t="shared" si="133"/>
        <v>134026.1</v>
      </c>
      <c r="K285" s="130">
        <f t="shared" si="133"/>
        <v>101551</v>
      </c>
      <c r="L285" s="130">
        <f t="shared" si="133"/>
        <v>32475.1</v>
      </c>
      <c r="M285" s="130">
        <f t="shared" si="133"/>
        <v>0</v>
      </c>
      <c r="N285" s="130">
        <f t="shared" si="133"/>
        <v>138481.80000000002</v>
      </c>
      <c r="O285" s="11">
        <f t="shared" si="133"/>
        <v>106006.70000000001</v>
      </c>
      <c r="P285" s="11">
        <f t="shared" si="133"/>
        <v>32475.1</v>
      </c>
      <c r="Q285" s="11">
        <f t="shared" si="133"/>
        <v>0</v>
      </c>
    </row>
    <row r="286" spans="1:17" s="12" customFormat="1" ht="20.25">
      <c r="A286" s="63" t="s">
        <v>196</v>
      </c>
      <c r="B286" s="16" t="s">
        <v>130</v>
      </c>
      <c r="C286" s="16" t="s">
        <v>121</v>
      </c>
      <c r="D286" s="33" t="s">
        <v>293</v>
      </c>
      <c r="E286" s="16"/>
      <c r="F286" s="130">
        <f aca="true" t="shared" si="134" ref="F286:Q286">F287+F301+F294</f>
        <v>143169.6</v>
      </c>
      <c r="G286" s="130">
        <f t="shared" si="134"/>
        <v>109507.6</v>
      </c>
      <c r="H286" s="130">
        <f t="shared" si="134"/>
        <v>33662</v>
      </c>
      <c r="I286" s="130">
        <f t="shared" si="134"/>
        <v>0</v>
      </c>
      <c r="J286" s="130">
        <f t="shared" si="134"/>
        <v>134026.1</v>
      </c>
      <c r="K286" s="130">
        <f t="shared" si="134"/>
        <v>101551</v>
      </c>
      <c r="L286" s="130">
        <f t="shared" si="134"/>
        <v>32475.1</v>
      </c>
      <c r="M286" s="130">
        <f t="shared" si="134"/>
        <v>0</v>
      </c>
      <c r="N286" s="130">
        <f t="shared" si="134"/>
        <v>138481.80000000002</v>
      </c>
      <c r="O286" s="11">
        <f t="shared" si="134"/>
        <v>106006.70000000001</v>
      </c>
      <c r="P286" s="11">
        <f t="shared" si="134"/>
        <v>32475.1</v>
      </c>
      <c r="Q286" s="11">
        <f t="shared" si="134"/>
        <v>0</v>
      </c>
    </row>
    <row r="287" spans="1:17" s="12" customFormat="1" ht="56.25">
      <c r="A287" s="63" t="s">
        <v>298</v>
      </c>
      <c r="B287" s="16" t="s">
        <v>130</v>
      </c>
      <c r="C287" s="16" t="s">
        <v>121</v>
      </c>
      <c r="D287" s="33" t="s">
        <v>294</v>
      </c>
      <c r="E287" s="16"/>
      <c r="F287" s="130">
        <f>F288+F292+F290</f>
        <v>130639.90000000001</v>
      </c>
      <c r="G287" s="130">
        <f aca="true" t="shared" si="135" ref="G287:Q287">G288+G292+G290</f>
        <v>99567</v>
      </c>
      <c r="H287" s="130">
        <f t="shared" si="135"/>
        <v>31072.9</v>
      </c>
      <c r="I287" s="130">
        <f t="shared" si="135"/>
        <v>0</v>
      </c>
      <c r="J287" s="130">
        <f t="shared" si="135"/>
        <v>133882.5</v>
      </c>
      <c r="K287" s="130">
        <f t="shared" si="135"/>
        <v>101407.4</v>
      </c>
      <c r="L287" s="130">
        <f t="shared" si="135"/>
        <v>32475.1</v>
      </c>
      <c r="M287" s="130">
        <f t="shared" si="135"/>
        <v>0</v>
      </c>
      <c r="N287" s="130">
        <f t="shared" si="135"/>
        <v>138338.2</v>
      </c>
      <c r="O287" s="11">
        <f t="shared" si="135"/>
        <v>105863.1</v>
      </c>
      <c r="P287" s="11">
        <f t="shared" si="135"/>
        <v>32475.1</v>
      </c>
      <c r="Q287" s="11">
        <f t="shared" si="135"/>
        <v>0</v>
      </c>
    </row>
    <row r="288" spans="1:17" s="12" customFormat="1" ht="20.25">
      <c r="A288" s="63" t="s">
        <v>133</v>
      </c>
      <c r="B288" s="16" t="s">
        <v>130</v>
      </c>
      <c r="C288" s="16" t="s">
        <v>121</v>
      </c>
      <c r="D288" s="33" t="s">
        <v>16</v>
      </c>
      <c r="E288" s="16"/>
      <c r="F288" s="130">
        <f>F289</f>
        <v>24407.3</v>
      </c>
      <c r="G288" s="130">
        <f aca="true" t="shared" si="136" ref="G288:Q288">G289</f>
        <v>0</v>
      </c>
      <c r="H288" s="130">
        <f t="shared" si="136"/>
        <v>24407.3</v>
      </c>
      <c r="I288" s="130">
        <f t="shared" si="136"/>
        <v>0</v>
      </c>
      <c r="J288" s="130">
        <f t="shared" si="136"/>
        <v>27049</v>
      </c>
      <c r="K288" s="130">
        <f t="shared" si="136"/>
        <v>0</v>
      </c>
      <c r="L288" s="130">
        <f t="shared" si="136"/>
        <v>27049</v>
      </c>
      <c r="M288" s="130">
        <f t="shared" si="136"/>
        <v>0</v>
      </c>
      <c r="N288" s="130">
        <f t="shared" si="136"/>
        <v>27049</v>
      </c>
      <c r="O288" s="11">
        <f t="shared" si="136"/>
        <v>0</v>
      </c>
      <c r="P288" s="11">
        <f t="shared" si="136"/>
        <v>27049</v>
      </c>
      <c r="Q288" s="11">
        <f t="shared" si="136"/>
        <v>0</v>
      </c>
    </row>
    <row r="289" spans="1:17" s="12" customFormat="1" ht="20.25">
      <c r="A289" s="63" t="s">
        <v>192</v>
      </c>
      <c r="B289" s="16" t="s">
        <v>130</v>
      </c>
      <c r="C289" s="16" t="s">
        <v>121</v>
      </c>
      <c r="D289" s="33" t="s">
        <v>16</v>
      </c>
      <c r="E289" s="16" t="s">
        <v>191</v>
      </c>
      <c r="F289" s="130">
        <f>G289+H289+I289</f>
        <v>24407.3</v>
      </c>
      <c r="G289" s="130"/>
      <c r="H289" s="139">
        <v>24407.3</v>
      </c>
      <c r="I289" s="130"/>
      <c r="J289" s="130">
        <f>K289+L289+M289</f>
        <v>27049</v>
      </c>
      <c r="K289" s="130"/>
      <c r="L289" s="130">
        <v>27049</v>
      </c>
      <c r="M289" s="130"/>
      <c r="N289" s="130">
        <f>O289+P289+Q289</f>
        <v>27049</v>
      </c>
      <c r="O289" s="49"/>
      <c r="P289" s="11">
        <v>27049</v>
      </c>
      <c r="Q289" s="49"/>
    </row>
    <row r="290" spans="1:17" s="12" customFormat="1" ht="56.25">
      <c r="A290" s="75" t="s">
        <v>473</v>
      </c>
      <c r="B290" s="16" t="s">
        <v>130</v>
      </c>
      <c r="C290" s="16" t="s">
        <v>121</v>
      </c>
      <c r="D290" s="16" t="s">
        <v>469</v>
      </c>
      <c r="E290" s="16"/>
      <c r="F290" s="130">
        <f>F291</f>
        <v>6665.6</v>
      </c>
      <c r="G290" s="130">
        <f aca="true" t="shared" si="137" ref="G290:Q290">G291</f>
        <v>0</v>
      </c>
      <c r="H290" s="130">
        <f t="shared" si="137"/>
        <v>6665.6</v>
      </c>
      <c r="I290" s="130">
        <f t="shared" si="137"/>
        <v>0</v>
      </c>
      <c r="J290" s="130">
        <f t="shared" si="137"/>
        <v>5426.1</v>
      </c>
      <c r="K290" s="130">
        <f t="shared" si="137"/>
        <v>0</v>
      </c>
      <c r="L290" s="130">
        <f t="shared" si="137"/>
        <v>5426.1</v>
      </c>
      <c r="M290" s="130">
        <f t="shared" si="137"/>
        <v>0</v>
      </c>
      <c r="N290" s="130">
        <f t="shared" si="137"/>
        <v>5426.1</v>
      </c>
      <c r="O290" s="11">
        <f t="shared" si="137"/>
        <v>0</v>
      </c>
      <c r="P290" s="11">
        <f t="shared" si="137"/>
        <v>5426.1</v>
      </c>
      <c r="Q290" s="11">
        <f t="shared" si="137"/>
        <v>0</v>
      </c>
    </row>
    <row r="291" spans="1:17" s="12" customFormat="1" ht="20.25">
      <c r="A291" s="63" t="s">
        <v>192</v>
      </c>
      <c r="B291" s="16" t="s">
        <v>130</v>
      </c>
      <c r="C291" s="16" t="s">
        <v>121</v>
      </c>
      <c r="D291" s="16" t="s">
        <v>469</v>
      </c>
      <c r="E291" s="16" t="s">
        <v>191</v>
      </c>
      <c r="F291" s="130">
        <f>G291+H291+I291</f>
        <v>6665.6</v>
      </c>
      <c r="G291" s="130"/>
      <c r="H291" s="130">
        <v>6665.6</v>
      </c>
      <c r="I291" s="130"/>
      <c r="J291" s="130">
        <f>K291+L291+M291</f>
        <v>5426.1</v>
      </c>
      <c r="K291" s="130"/>
      <c r="L291" s="130">
        <v>5426.1</v>
      </c>
      <c r="M291" s="130"/>
      <c r="N291" s="130">
        <f>O291+P291+Q291</f>
        <v>5426.1</v>
      </c>
      <c r="O291" s="49"/>
      <c r="P291" s="49">
        <v>5426.1</v>
      </c>
      <c r="Q291" s="49"/>
    </row>
    <row r="292" spans="1:17" s="12" customFormat="1" ht="115.5" customHeight="1">
      <c r="A292" s="67" t="s">
        <v>331</v>
      </c>
      <c r="B292" s="16" t="s">
        <v>130</v>
      </c>
      <c r="C292" s="16" t="s">
        <v>121</v>
      </c>
      <c r="D292" s="33" t="s">
        <v>70</v>
      </c>
      <c r="E292" s="16"/>
      <c r="F292" s="130">
        <f>F293</f>
        <v>99567</v>
      </c>
      <c r="G292" s="130">
        <f aca="true" t="shared" si="138" ref="G292:Q292">G293</f>
        <v>99567</v>
      </c>
      <c r="H292" s="130">
        <f t="shared" si="138"/>
        <v>0</v>
      </c>
      <c r="I292" s="130">
        <f t="shared" si="138"/>
        <v>0</v>
      </c>
      <c r="J292" s="130">
        <f t="shared" si="138"/>
        <v>101407.4</v>
      </c>
      <c r="K292" s="130">
        <f t="shared" si="138"/>
        <v>101407.4</v>
      </c>
      <c r="L292" s="130">
        <f t="shared" si="138"/>
        <v>0</v>
      </c>
      <c r="M292" s="130">
        <f t="shared" si="138"/>
        <v>0</v>
      </c>
      <c r="N292" s="130">
        <f t="shared" si="138"/>
        <v>105863.1</v>
      </c>
      <c r="O292" s="11">
        <f t="shared" si="138"/>
        <v>105863.1</v>
      </c>
      <c r="P292" s="11">
        <f t="shared" si="138"/>
        <v>0</v>
      </c>
      <c r="Q292" s="11">
        <f t="shared" si="138"/>
        <v>0</v>
      </c>
    </row>
    <row r="293" spans="1:17" s="12" customFormat="1" ht="20.25">
      <c r="A293" s="63" t="s">
        <v>192</v>
      </c>
      <c r="B293" s="16" t="s">
        <v>130</v>
      </c>
      <c r="C293" s="16" t="s">
        <v>121</v>
      </c>
      <c r="D293" s="33" t="s">
        <v>70</v>
      </c>
      <c r="E293" s="16" t="s">
        <v>191</v>
      </c>
      <c r="F293" s="130">
        <f>G293+H293+I293</f>
        <v>99567</v>
      </c>
      <c r="G293" s="130">
        <v>99567</v>
      </c>
      <c r="H293" s="130"/>
      <c r="I293" s="130"/>
      <c r="J293" s="130">
        <f>K293+L293+M293</f>
        <v>101407.4</v>
      </c>
      <c r="K293" s="130">
        <v>101407.4</v>
      </c>
      <c r="L293" s="130"/>
      <c r="M293" s="130"/>
      <c r="N293" s="130">
        <f>O293+P293+Q293</f>
        <v>105863.1</v>
      </c>
      <c r="O293" s="49">
        <v>105863.1</v>
      </c>
      <c r="P293" s="49"/>
      <c r="Q293" s="49"/>
    </row>
    <row r="294" spans="1:17" s="12" customFormat="1" ht="37.5">
      <c r="A294" s="63" t="s">
        <v>581</v>
      </c>
      <c r="B294" s="16" t="s">
        <v>130</v>
      </c>
      <c r="C294" s="16" t="s">
        <v>121</v>
      </c>
      <c r="D294" s="33" t="s">
        <v>363</v>
      </c>
      <c r="E294" s="16"/>
      <c r="F294" s="130">
        <f>F299+F297+F295</f>
        <v>12386.1</v>
      </c>
      <c r="G294" s="130">
        <f>G299+G297+G295</f>
        <v>9797</v>
      </c>
      <c r="H294" s="130">
        <f>H299+H297+H295</f>
        <v>2589.1</v>
      </c>
      <c r="I294" s="130">
        <f aca="true" t="shared" si="139" ref="I294:Q294">I299+I297</f>
        <v>0</v>
      </c>
      <c r="J294" s="130">
        <f t="shared" si="139"/>
        <v>0</v>
      </c>
      <c r="K294" s="130">
        <f t="shared" si="139"/>
        <v>0</v>
      </c>
      <c r="L294" s="130">
        <f t="shared" si="139"/>
        <v>0</v>
      </c>
      <c r="M294" s="130">
        <f t="shared" si="139"/>
        <v>0</v>
      </c>
      <c r="N294" s="130">
        <f t="shared" si="139"/>
        <v>0</v>
      </c>
      <c r="O294" s="11">
        <f t="shared" si="139"/>
        <v>0</v>
      </c>
      <c r="P294" s="11">
        <f t="shared" si="139"/>
        <v>0</v>
      </c>
      <c r="Q294" s="11">
        <f t="shared" si="139"/>
        <v>0</v>
      </c>
    </row>
    <row r="295" spans="1:17" s="12" customFormat="1" ht="46.5" customHeight="1">
      <c r="A295" s="63" t="s">
        <v>690</v>
      </c>
      <c r="B295" s="16" t="s">
        <v>130</v>
      </c>
      <c r="C295" s="16" t="s">
        <v>121</v>
      </c>
      <c r="D295" s="33" t="s">
        <v>691</v>
      </c>
      <c r="E295" s="16"/>
      <c r="F295" s="130">
        <f>F296</f>
        <v>1372.1</v>
      </c>
      <c r="G295" s="130">
        <f>G296</f>
        <v>0</v>
      </c>
      <c r="H295" s="130">
        <f>H296</f>
        <v>1372.1</v>
      </c>
      <c r="I295" s="130"/>
      <c r="J295" s="130"/>
      <c r="K295" s="130"/>
      <c r="L295" s="130"/>
      <c r="M295" s="130"/>
      <c r="N295" s="130"/>
      <c r="O295" s="11"/>
      <c r="P295" s="11"/>
      <c r="Q295" s="11"/>
    </row>
    <row r="296" spans="1:17" s="12" customFormat="1" ht="20.25">
      <c r="A296" s="63" t="s">
        <v>192</v>
      </c>
      <c r="B296" s="16" t="s">
        <v>130</v>
      </c>
      <c r="C296" s="16" t="s">
        <v>121</v>
      </c>
      <c r="D296" s="33" t="s">
        <v>691</v>
      </c>
      <c r="E296" s="16" t="s">
        <v>191</v>
      </c>
      <c r="F296" s="130">
        <f>G296+H296+I296</f>
        <v>1372.1</v>
      </c>
      <c r="G296" s="130"/>
      <c r="H296" s="130">
        <v>1372.1</v>
      </c>
      <c r="I296" s="130"/>
      <c r="J296" s="130"/>
      <c r="K296" s="130"/>
      <c r="L296" s="130"/>
      <c r="M296" s="130"/>
      <c r="N296" s="130"/>
      <c r="O296" s="11"/>
      <c r="P296" s="11"/>
      <c r="Q296" s="11"/>
    </row>
    <row r="297" spans="1:17" s="12" customFormat="1" ht="62.25" customHeight="1">
      <c r="A297" s="63" t="s">
        <v>641</v>
      </c>
      <c r="B297" s="16" t="s">
        <v>130</v>
      </c>
      <c r="C297" s="16" t="s">
        <v>121</v>
      </c>
      <c r="D297" s="33" t="s">
        <v>640</v>
      </c>
      <c r="E297" s="16"/>
      <c r="F297" s="130">
        <f>F298</f>
        <v>598</v>
      </c>
      <c r="G297" s="130">
        <f aca="true" t="shared" si="140" ref="G297:Q297">G298</f>
        <v>0</v>
      </c>
      <c r="H297" s="130">
        <f t="shared" si="140"/>
        <v>598</v>
      </c>
      <c r="I297" s="130">
        <f t="shared" si="140"/>
        <v>0</v>
      </c>
      <c r="J297" s="130">
        <f t="shared" si="140"/>
        <v>0</v>
      </c>
      <c r="K297" s="130">
        <f t="shared" si="140"/>
        <v>0</v>
      </c>
      <c r="L297" s="130">
        <f t="shared" si="140"/>
        <v>0</v>
      </c>
      <c r="M297" s="130">
        <f t="shared" si="140"/>
        <v>0</v>
      </c>
      <c r="N297" s="130">
        <f t="shared" si="140"/>
        <v>0</v>
      </c>
      <c r="O297" s="11">
        <f t="shared" si="140"/>
        <v>0</v>
      </c>
      <c r="P297" s="11">
        <f t="shared" si="140"/>
        <v>0</v>
      </c>
      <c r="Q297" s="11">
        <f t="shared" si="140"/>
        <v>0</v>
      </c>
    </row>
    <row r="298" spans="1:17" s="12" customFormat="1" ht="20.25">
      <c r="A298" s="63" t="s">
        <v>192</v>
      </c>
      <c r="B298" s="16" t="s">
        <v>130</v>
      </c>
      <c r="C298" s="16" t="s">
        <v>121</v>
      </c>
      <c r="D298" s="33" t="s">
        <v>640</v>
      </c>
      <c r="E298" s="16" t="s">
        <v>191</v>
      </c>
      <c r="F298" s="130">
        <f>G298+H298+I298</f>
        <v>598</v>
      </c>
      <c r="G298" s="130"/>
      <c r="H298" s="130">
        <v>598</v>
      </c>
      <c r="I298" s="130"/>
      <c r="J298" s="130">
        <f>K298+M298+L298</f>
        <v>0</v>
      </c>
      <c r="K298" s="130"/>
      <c r="L298" s="130"/>
      <c r="M298" s="130"/>
      <c r="N298" s="130">
        <f>O298+Q298</f>
        <v>0</v>
      </c>
      <c r="O298" s="11"/>
      <c r="P298" s="11"/>
      <c r="Q298" s="11"/>
    </row>
    <row r="299" spans="1:17" s="12" customFormat="1" ht="37.5">
      <c r="A299" s="63" t="s">
        <v>401</v>
      </c>
      <c r="B299" s="16" t="s">
        <v>130</v>
      </c>
      <c r="C299" s="16" t="s">
        <v>121</v>
      </c>
      <c r="D299" s="48" t="s">
        <v>707</v>
      </c>
      <c r="E299" s="16"/>
      <c r="F299" s="130">
        <f>F300</f>
        <v>10416</v>
      </c>
      <c r="G299" s="130">
        <f aca="true" t="shared" si="141" ref="G299:Q299">G300</f>
        <v>9797</v>
      </c>
      <c r="H299" s="130">
        <f t="shared" si="141"/>
        <v>619</v>
      </c>
      <c r="I299" s="130">
        <f t="shared" si="141"/>
        <v>0</v>
      </c>
      <c r="J299" s="130">
        <f t="shared" si="141"/>
        <v>0</v>
      </c>
      <c r="K299" s="130">
        <f t="shared" si="141"/>
        <v>0</v>
      </c>
      <c r="L299" s="130">
        <f t="shared" si="141"/>
        <v>0</v>
      </c>
      <c r="M299" s="130">
        <f t="shared" si="141"/>
        <v>0</v>
      </c>
      <c r="N299" s="130">
        <f t="shared" si="141"/>
        <v>0</v>
      </c>
      <c r="O299" s="11">
        <f t="shared" si="141"/>
        <v>0</v>
      </c>
      <c r="P299" s="11">
        <f t="shared" si="141"/>
        <v>0</v>
      </c>
      <c r="Q299" s="11">
        <f t="shared" si="141"/>
        <v>0</v>
      </c>
    </row>
    <row r="300" spans="1:17" s="12" customFormat="1" ht="20.25">
      <c r="A300" s="63" t="s">
        <v>192</v>
      </c>
      <c r="B300" s="16" t="s">
        <v>130</v>
      </c>
      <c r="C300" s="16" t="s">
        <v>121</v>
      </c>
      <c r="D300" s="48" t="s">
        <v>707</v>
      </c>
      <c r="E300" s="16" t="s">
        <v>191</v>
      </c>
      <c r="F300" s="130">
        <f>G300+H300+I300</f>
        <v>10416</v>
      </c>
      <c r="G300" s="130">
        <v>9797</v>
      </c>
      <c r="H300" s="130">
        <v>619</v>
      </c>
      <c r="I300" s="130"/>
      <c r="J300" s="130">
        <f>K300+L300+M300</f>
        <v>0</v>
      </c>
      <c r="K300" s="130"/>
      <c r="L300" s="130"/>
      <c r="M300" s="130"/>
      <c r="N300" s="130">
        <f>O300+P300+Q300</f>
        <v>0</v>
      </c>
      <c r="O300" s="49"/>
      <c r="P300" s="49"/>
      <c r="Q300" s="49"/>
    </row>
    <row r="301" spans="1:17" s="12" customFormat="1" ht="75">
      <c r="A301" s="63" t="s">
        <v>295</v>
      </c>
      <c r="B301" s="16" t="s">
        <v>130</v>
      </c>
      <c r="C301" s="16" t="s">
        <v>121</v>
      </c>
      <c r="D301" s="33" t="s">
        <v>87</v>
      </c>
      <c r="E301" s="16"/>
      <c r="F301" s="130">
        <f>F302</f>
        <v>143.6</v>
      </c>
      <c r="G301" s="130">
        <f aca="true" t="shared" si="142" ref="G301:Q301">G302</f>
        <v>143.6</v>
      </c>
      <c r="H301" s="130">
        <f t="shared" si="142"/>
        <v>0</v>
      </c>
      <c r="I301" s="130">
        <f t="shared" si="142"/>
        <v>0</v>
      </c>
      <c r="J301" s="130">
        <f t="shared" si="142"/>
        <v>143.6</v>
      </c>
      <c r="K301" s="130">
        <f t="shared" si="142"/>
        <v>143.6</v>
      </c>
      <c r="L301" s="130">
        <f t="shared" si="142"/>
        <v>0</v>
      </c>
      <c r="M301" s="130">
        <f t="shared" si="142"/>
        <v>0</v>
      </c>
      <c r="N301" s="130">
        <f t="shared" si="142"/>
        <v>143.6</v>
      </c>
      <c r="O301" s="11">
        <f t="shared" si="142"/>
        <v>143.6</v>
      </c>
      <c r="P301" s="11">
        <f t="shared" si="142"/>
        <v>0</v>
      </c>
      <c r="Q301" s="11">
        <f t="shared" si="142"/>
        <v>0</v>
      </c>
    </row>
    <row r="302" spans="1:17" s="12" customFormat="1" ht="75">
      <c r="A302" s="63" t="s">
        <v>98</v>
      </c>
      <c r="B302" s="16" t="s">
        <v>130</v>
      </c>
      <c r="C302" s="16" t="s">
        <v>121</v>
      </c>
      <c r="D302" s="33" t="s">
        <v>78</v>
      </c>
      <c r="E302" s="16"/>
      <c r="F302" s="130">
        <f>F303</f>
        <v>143.6</v>
      </c>
      <c r="G302" s="130">
        <f aca="true" t="shared" si="143" ref="G302:Q302">G303</f>
        <v>143.6</v>
      </c>
      <c r="H302" s="130">
        <f t="shared" si="143"/>
        <v>0</v>
      </c>
      <c r="I302" s="130">
        <f t="shared" si="143"/>
        <v>0</v>
      </c>
      <c r="J302" s="130">
        <f t="shared" si="143"/>
        <v>143.6</v>
      </c>
      <c r="K302" s="130">
        <f t="shared" si="143"/>
        <v>143.6</v>
      </c>
      <c r="L302" s="130">
        <f t="shared" si="143"/>
        <v>0</v>
      </c>
      <c r="M302" s="130">
        <f t="shared" si="143"/>
        <v>0</v>
      </c>
      <c r="N302" s="130">
        <f t="shared" si="143"/>
        <v>143.6</v>
      </c>
      <c r="O302" s="11">
        <f t="shared" si="143"/>
        <v>143.6</v>
      </c>
      <c r="P302" s="11">
        <f t="shared" si="143"/>
        <v>0</v>
      </c>
      <c r="Q302" s="11">
        <f t="shared" si="143"/>
        <v>0</v>
      </c>
    </row>
    <row r="303" spans="1:17" s="12" customFormat="1" ht="20.25">
      <c r="A303" s="63" t="s">
        <v>192</v>
      </c>
      <c r="B303" s="16" t="s">
        <v>130</v>
      </c>
      <c r="C303" s="16" t="s">
        <v>121</v>
      </c>
      <c r="D303" s="33" t="s">
        <v>78</v>
      </c>
      <c r="E303" s="16" t="s">
        <v>191</v>
      </c>
      <c r="F303" s="130">
        <f>G303+H303+I303</f>
        <v>143.6</v>
      </c>
      <c r="G303" s="139">
        <v>143.6</v>
      </c>
      <c r="H303" s="130"/>
      <c r="I303" s="130"/>
      <c r="J303" s="130">
        <f>K303+L303+M303</f>
        <v>143.6</v>
      </c>
      <c r="K303" s="130">
        <v>143.6</v>
      </c>
      <c r="L303" s="130"/>
      <c r="M303" s="130"/>
      <c r="N303" s="130">
        <f>O303+P303+Q303</f>
        <v>143.6</v>
      </c>
      <c r="O303" s="49">
        <v>143.6</v>
      </c>
      <c r="P303" s="49"/>
      <c r="Q303" s="49"/>
    </row>
    <row r="304" spans="1:17" s="12" customFormat="1" ht="20.25">
      <c r="A304" s="64" t="s">
        <v>110</v>
      </c>
      <c r="B304" s="13" t="s">
        <v>130</v>
      </c>
      <c r="C304" s="13" t="s">
        <v>125</v>
      </c>
      <c r="D304" s="13"/>
      <c r="E304" s="13"/>
      <c r="F304" s="129">
        <f aca="true" t="shared" si="144" ref="F304:Q304">F305+F313+F356</f>
        <v>319469.3000000001</v>
      </c>
      <c r="G304" s="129">
        <f t="shared" si="144"/>
        <v>240502.80000000002</v>
      </c>
      <c r="H304" s="129">
        <f t="shared" si="144"/>
        <v>78966.49999999999</v>
      </c>
      <c r="I304" s="129">
        <f t="shared" si="144"/>
        <v>0</v>
      </c>
      <c r="J304" s="129">
        <f t="shared" si="144"/>
        <v>297769.5</v>
      </c>
      <c r="K304" s="129">
        <f t="shared" si="144"/>
        <v>225632.6</v>
      </c>
      <c r="L304" s="129">
        <f t="shared" si="144"/>
        <v>72136.90000000001</v>
      </c>
      <c r="M304" s="129">
        <f t="shared" si="144"/>
        <v>0</v>
      </c>
      <c r="N304" s="129">
        <f t="shared" si="144"/>
        <v>340610.2</v>
      </c>
      <c r="O304" s="14">
        <f t="shared" si="144"/>
        <v>268110.10000000003</v>
      </c>
      <c r="P304" s="14">
        <f t="shared" si="144"/>
        <v>72500.1</v>
      </c>
      <c r="Q304" s="14">
        <f t="shared" si="144"/>
        <v>0</v>
      </c>
    </row>
    <row r="305" spans="1:17" s="12" customFormat="1" ht="56.25">
      <c r="A305" s="63" t="s">
        <v>487</v>
      </c>
      <c r="B305" s="16" t="s">
        <v>130</v>
      </c>
      <c r="C305" s="16" t="s">
        <v>125</v>
      </c>
      <c r="D305" s="16" t="s">
        <v>256</v>
      </c>
      <c r="E305" s="16"/>
      <c r="F305" s="130">
        <f>F306</f>
        <v>190.5</v>
      </c>
      <c r="G305" s="130">
        <f aca="true" t="shared" si="145" ref="G305:Q305">G306</f>
        <v>0</v>
      </c>
      <c r="H305" s="130">
        <f t="shared" si="145"/>
        <v>190.5</v>
      </c>
      <c r="I305" s="130">
        <f t="shared" si="145"/>
        <v>0</v>
      </c>
      <c r="J305" s="130">
        <f t="shared" si="145"/>
        <v>240</v>
      </c>
      <c r="K305" s="130">
        <f t="shared" si="145"/>
        <v>0</v>
      </c>
      <c r="L305" s="130">
        <f t="shared" si="145"/>
        <v>240</v>
      </c>
      <c r="M305" s="130">
        <f t="shared" si="145"/>
        <v>0</v>
      </c>
      <c r="N305" s="130">
        <f t="shared" si="145"/>
        <v>280</v>
      </c>
      <c r="O305" s="11">
        <f t="shared" si="145"/>
        <v>0</v>
      </c>
      <c r="P305" s="11">
        <f t="shared" si="145"/>
        <v>280</v>
      </c>
      <c r="Q305" s="11">
        <f t="shared" si="145"/>
        <v>0</v>
      </c>
    </row>
    <row r="306" spans="1:17" s="12" customFormat="1" ht="37.5">
      <c r="A306" s="63" t="s">
        <v>488</v>
      </c>
      <c r="B306" s="16" t="s">
        <v>130</v>
      </c>
      <c r="C306" s="16" t="s">
        <v>125</v>
      </c>
      <c r="D306" s="16" t="s">
        <v>257</v>
      </c>
      <c r="E306" s="16"/>
      <c r="F306" s="130">
        <f>F307+F310</f>
        <v>190.5</v>
      </c>
      <c r="G306" s="130">
        <f aca="true" t="shared" si="146" ref="G306:Q306">G307+G310</f>
        <v>0</v>
      </c>
      <c r="H306" s="130">
        <f t="shared" si="146"/>
        <v>190.5</v>
      </c>
      <c r="I306" s="130">
        <f t="shared" si="146"/>
        <v>0</v>
      </c>
      <c r="J306" s="130">
        <f t="shared" si="146"/>
        <v>240</v>
      </c>
      <c r="K306" s="130">
        <f t="shared" si="146"/>
        <v>0</v>
      </c>
      <c r="L306" s="130">
        <f t="shared" si="146"/>
        <v>240</v>
      </c>
      <c r="M306" s="130">
        <f t="shared" si="146"/>
        <v>0</v>
      </c>
      <c r="N306" s="130">
        <f t="shared" si="146"/>
        <v>280</v>
      </c>
      <c r="O306" s="11">
        <f t="shared" si="146"/>
        <v>0</v>
      </c>
      <c r="P306" s="11">
        <f t="shared" si="146"/>
        <v>280</v>
      </c>
      <c r="Q306" s="11">
        <f t="shared" si="146"/>
        <v>0</v>
      </c>
    </row>
    <row r="307" spans="1:17" s="12" customFormat="1" ht="37.5">
      <c r="A307" s="63" t="s">
        <v>387</v>
      </c>
      <c r="B307" s="16" t="s">
        <v>130</v>
      </c>
      <c r="C307" s="16" t="s">
        <v>125</v>
      </c>
      <c r="D307" s="16" t="s">
        <v>388</v>
      </c>
      <c r="E307" s="16"/>
      <c r="F307" s="130">
        <f>F308</f>
        <v>190.5</v>
      </c>
      <c r="G307" s="130">
        <f aca="true" t="shared" si="147" ref="G307:Q307">G308</f>
        <v>0</v>
      </c>
      <c r="H307" s="130">
        <f t="shared" si="147"/>
        <v>190.5</v>
      </c>
      <c r="I307" s="130">
        <f t="shared" si="147"/>
        <v>0</v>
      </c>
      <c r="J307" s="130">
        <f t="shared" si="147"/>
        <v>40</v>
      </c>
      <c r="K307" s="130">
        <f t="shared" si="147"/>
        <v>0</v>
      </c>
      <c r="L307" s="130">
        <f t="shared" si="147"/>
        <v>40</v>
      </c>
      <c r="M307" s="130">
        <f t="shared" si="147"/>
        <v>0</v>
      </c>
      <c r="N307" s="130">
        <f t="shared" si="147"/>
        <v>80</v>
      </c>
      <c r="O307" s="11">
        <f t="shared" si="147"/>
        <v>0</v>
      </c>
      <c r="P307" s="11">
        <f t="shared" si="147"/>
        <v>80</v>
      </c>
      <c r="Q307" s="11">
        <f t="shared" si="147"/>
        <v>0</v>
      </c>
    </row>
    <row r="308" spans="1:17" s="12" customFormat="1" ht="20.25">
      <c r="A308" s="63" t="s">
        <v>225</v>
      </c>
      <c r="B308" s="16" t="s">
        <v>130</v>
      </c>
      <c r="C308" s="16" t="s">
        <v>125</v>
      </c>
      <c r="D308" s="16" t="s">
        <v>389</v>
      </c>
      <c r="E308" s="16"/>
      <c r="F308" s="130">
        <f>F309</f>
        <v>190.5</v>
      </c>
      <c r="G308" s="130">
        <f aca="true" t="shared" si="148" ref="G308:Q308">G309</f>
        <v>0</v>
      </c>
      <c r="H308" s="130">
        <f t="shared" si="148"/>
        <v>190.5</v>
      </c>
      <c r="I308" s="130">
        <f t="shared" si="148"/>
        <v>0</v>
      </c>
      <c r="J308" s="130">
        <f t="shared" si="148"/>
        <v>40</v>
      </c>
      <c r="K308" s="130">
        <f t="shared" si="148"/>
        <v>0</v>
      </c>
      <c r="L308" s="130">
        <f t="shared" si="148"/>
        <v>40</v>
      </c>
      <c r="M308" s="130">
        <f t="shared" si="148"/>
        <v>0</v>
      </c>
      <c r="N308" s="130">
        <f t="shared" si="148"/>
        <v>80</v>
      </c>
      <c r="O308" s="11">
        <f t="shared" si="148"/>
        <v>0</v>
      </c>
      <c r="P308" s="11">
        <f t="shared" si="148"/>
        <v>80</v>
      </c>
      <c r="Q308" s="11">
        <f t="shared" si="148"/>
        <v>0</v>
      </c>
    </row>
    <row r="309" spans="1:17" s="12" customFormat="1" ht="20.25">
      <c r="A309" s="63" t="s">
        <v>192</v>
      </c>
      <c r="B309" s="16" t="s">
        <v>130</v>
      </c>
      <c r="C309" s="16" t="s">
        <v>125</v>
      </c>
      <c r="D309" s="16" t="s">
        <v>389</v>
      </c>
      <c r="E309" s="16" t="s">
        <v>191</v>
      </c>
      <c r="F309" s="130">
        <f>G309+H309+I309</f>
        <v>190.5</v>
      </c>
      <c r="G309" s="130"/>
      <c r="H309" s="139">
        <v>190.5</v>
      </c>
      <c r="I309" s="130"/>
      <c r="J309" s="130">
        <f>K309+L309+M309</f>
        <v>40</v>
      </c>
      <c r="K309" s="130"/>
      <c r="L309" s="130">
        <v>40</v>
      </c>
      <c r="M309" s="130"/>
      <c r="N309" s="130">
        <f>O309+P309+Q309</f>
        <v>80</v>
      </c>
      <c r="O309" s="11"/>
      <c r="P309" s="11">
        <v>80</v>
      </c>
      <c r="Q309" s="11"/>
    </row>
    <row r="310" spans="1:17" s="12" customFormat="1" ht="41.25" customHeight="1">
      <c r="A310" s="63" t="s">
        <v>425</v>
      </c>
      <c r="B310" s="16" t="s">
        <v>130</v>
      </c>
      <c r="C310" s="16" t="s">
        <v>125</v>
      </c>
      <c r="D310" s="16" t="s">
        <v>385</v>
      </c>
      <c r="E310" s="16"/>
      <c r="F310" s="130">
        <f>F311</f>
        <v>0</v>
      </c>
      <c r="G310" s="130">
        <f aca="true" t="shared" si="149" ref="G310:Q310">G311</f>
        <v>0</v>
      </c>
      <c r="H310" s="130">
        <f t="shared" si="149"/>
        <v>0</v>
      </c>
      <c r="I310" s="130">
        <f t="shared" si="149"/>
        <v>0</v>
      </c>
      <c r="J310" s="130">
        <f t="shared" si="149"/>
        <v>200</v>
      </c>
      <c r="K310" s="130">
        <f t="shared" si="149"/>
        <v>0</v>
      </c>
      <c r="L310" s="130">
        <f t="shared" si="149"/>
        <v>200</v>
      </c>
      <c r="M310" s="130">
        <f t="shared" si="149"/>
        <v>0</v>
      </c>
      <c r="N310" s="130">
        <f t="shared" si="149"/>
        <v>200</v>
      </c>
      <c r="O310" s="11">
        <f t="shared" si="149"/>
        <v>0</v>
      </c>
      <c r="P310" s="11">
        <f t="shared" si="149"/>
        <v>200</v>
      </c>
      <c r="Q310" s="11">
        <f t="shared" si="149"/>
        <v>0</v>
      </c>
    </row>
    <row r="311" spans="1:17" s="12" customFormat="1" ht="20.25">
      <c r="A311" s="63" t="s">
        <v>225</v>
      </c>
      <c r="B311" s="16" t="s">
        <v>130</v>
      </c>
      <c r="C311" s="16" t="s">
        <v>125</v>
      </c>
      <c r="D311" s="16" t="s">
        <v>386</v>
      </c>
      <c r="E311" s="16"/>
      <c r="F311" s="130">
        <f>F312</f>
        <v>0</v>
      </c>
      <c r="G311" s="130">
        <f aca="true" t="shared" si="150" ref="G311:Q311">G312</f>
        <v>0</v>
      </c>
      <c r="H311" s="130">
        <f t="shared" si="150"/>
        <v>0</v>
      </c>
      <c r="I311" s="130">
        <f t="shared" si="150"/>
        <v>0</v>
      </c>
      <c r="J311" s="130">
        <f t="shared" si="150"/>
        <v>200</v>
      </c>
      <c r="K311" s="130">
        <f t="shared" si="150"/>
        <v>0</v>
      </c>
      <c r="L311" s="130">
        <f t="shared" si="150"/>
        <v>200</v>
      </c>
      <c r="M311" s="130">
        <f t="shared" si="150"/>
        <v>0</v>
      </c>
      <c r="N311" s="130">
        <f t="shared" si="150"/>
        <v>200</v>
      </c>
      <c r="O311" s="11">
        <f t="shared" si="150"/>
        <v>0</v>
      </c>
      <c r="P311" s="11">
        <f t="shared" si="150"/>
        <v>200</v>
      </c>
      <c r="Q311" s="11">
        <f t="shared" si="150"/>
        <v>0</v>
      </c>
    </row>
    <row r="312" spans="1:17" s="12" customFormat="1" ht="20.25">
      <c r="A312" s="63" t="s">
        <v>192</v>
      </c>
      <c r="B312" s="16" t="s">
        <v>130</v>
      </c>
      <c r="C312" s="16" t="s">
        <v>125</v>
      </c>
      <c r="D312" s="16" t="s">
        <v>386</v>
      </c>
      <c r="E312" s="16" t="s">
        <v>191</v>
      </c>
      <c r="F312" s="130">
        <f>G312+H312+I312</f>
        <v>0</v>
      </c>
      <c r="G312" s="130"/>
      <c r="H312" s="130"/>
      <c r="I312" s="130"/>
      <c r="J312" s="130">
        <f>K312+L312+M312</f>
        <v>200</v>
      </c>
      <c r="K312" s="130"/>
      <c r="L312" s="130">
        <v>200</v>
      </c>
      <c r="M312" s="130"/>
      <c r="N312" s="130">
        <f>O312+P312+Q312</f>
        <v>200</v>
      </c>
      <c r="O312" s="11"/>
      <c r="P312" s="11">
        <v>200</v>
      </c>
      <c r="Q312" s="11"/>
    </row>
    <row r="313" spans="1:17" s="12" customFormat="1" ht="37.5">
      <c r="A313" s="63" t="s">
        <v>520</v>
      </c>
      <c r="B313" s="16" t="s">
        <v>130</v>
      </c>
      <c r="C313" s="16" t="s">
        <v>125</v>
      </c>
      <c r="D313" s="33" t="s">
        <v>287</v>
      </c>
      <c r="E313" s="16"/>
      <c r="F313" s="130">
        <f>F314</f>
        <v>301858.8000000001</v>
      </c>
      <c r="G313" s="130">
        <f aca="true" t="shared" si="151" ref="G313:Q313">G314</f>
        <v>223645.7</v>
      </c>
      <c r="H313" s="130">
        <f t="shared" si="151"/>
        <v>78213.09999999999</v>
      </c>
      <c r="I313" s="130">
        <f t="shared" si="151"/>
        <v>0</v>
      </c>
      <c r="J313" s="130">
        <f t="shared" si="151"/>
        <v>297529.5</v>
      </c>
      <c r="K313" s="130">
        <f t="shared" si="151"/>
        <v>225632.6</v>
      </c>
      <c r="L313" s="130">
        <f t="shared" si="151"/>
        <v>71896.90000000001</v>
      </c>
      <c r="M313" s="130">
        <f t="shared" si="151"/>
        <v>0</v>
      </c>
      <c r="N313" s="130">
        <f t="shared" si="151"/>
        <v>340330.2</v>
      </c>
      <c r="O313" s="11">
        <f t="shared" si="151"/>
        <v>268110.10000000003</v>
      </c>
      <c r="P313" s="11">
        <f t="shared" si="151"/>
        <v>72220.1</v>
      </c>
      <c r="Q313" s="11">
        <f t="shared" si="151"/>
        <v>0</v>
      </c>
    </row>
    <row r="314" spans="1:17" s="12" customFormat="1" ht="37.5">
      <c r="A314" s="43" t="s">
        <v>18</v>
      </c>
      <c r="B314" s="16" t="s">
        <v>130</v>
      </c>
      <c r="C314" s="16" t="s">
        <v>125</v>
      </c>
      <c r="D314" s="33" t="s">
        <v>288</v>
      </c>
      <c r="E314" s="16"/>
      <c r="F314" s="130">
        <f aca="true" t="shared" si="152" ref="F314:N314">F315+F324+F327+F330+F335+F338+F341+F350+F353</f>
        <v>301858.8000000001</v>
      </c>
      <c r="G314" s="130">
        <f t="shared" si="152"/>
        <v>223645.7</v>
      </c>
      <c r="H314" s="130">
        <f t="shared" si="152"/>
        <v>78213.09999999999</v>
      </c>
      <c r="I314" s="130">
        <f t="shared" si="152"/>
        <v>0</v>
      </c>
      <c r="J314" s="130">
        <f t="shared" si="152"/>
        <v>297529.5</v>
      </c>
      <c r="K314" s="130">
        <f t="shared" si="152"/>
        <v>225632.6</v>
      </c>
      <c r="L314" s="130">
        <f t="shared" si="152"/>
        <v>71896.90000000001</v>
      </c>
      <c r="M314" s="130">
        <f t="shared" si="152"/>
        <v>0</v>
      </c>
      <c r="N314" s="130">
        <f t="shared" si="152"/>
        <v>340330.2</v>
      </c>
      <c r="O314" s="11">
        <f>O315+O324+O327+O330+O335+O338+O341</f>
        <v>268110.10000000003</v>
      </c>
      <c r="P314" s="11">
        <f>P315+P324+P327+P330+P335+P338+P341</f>
        <v>72220.1</v>
      </c>
      <c r="Q314" s="11">
        <f>Q315+Q324+Q327+Q330+Q335+Q338+Q341</f>
        <v>0</v>
      </c>
    </row>
    <row r="315" spans="1:17" s="12" customFormat="1" ht="75">
      <c r="A315" s="43" t="s">
        <v>597</v>
      </c>
      <c r="B315" s="16" t="s">
        <v>130</v>
      </c>
      <c r="C315" s="16" t="s">
        <v>125</v>
      </c>
      <c r="D315" s="33" t="s">
        <v>289</v>
      </c>
      <c r="E315" s="16"/>
      <c r="F315" s="130">
        <f>F316+F322+F320+F318</f>
        <v>256386</v>
      </c>
      <c r="G315" s="130">
        <f aca="true" t="shared" si="153" ref="G315:Q315">G316+G322+G320+G318</f>
        <v>189087.9</v>
      </c>
      <c r="H315" s="130">
        <f t="shared" si="153"/>
        <v>67298.1</v>
      </c>
      <c r="I315" s="130">
        <f t="shared" si="153"/>
        <v>0</v>
      </c>
      <c r="J315" s="130">
        <f t="shared" si="153"/>
        <v>275397.5</v>
      </c>
      <c r="K315" s="130">
        <f t="shared" si="153"/>
        <v>207296.5</v>
      </c>
      <c r="L315" s="130">
        <f t="shared" si="153"/>
        <v>68101</v>
      </c>
      <c r="M315" s="130">
        <f t="shared" si="153"/>
        <v>0</v>
      </c>
      <c r="N315" s="130">
        <f t="shared" si="153"/>
        <v>286060.8</v>
      </c>
      <c r="O315" s="11">
        <f t="shared" si="153"/>
        <v>218529.30000000002</v>
      </c>
      <c r="P315" s="11">
        <f t="shared" si="153"/>
        <v>67531.5</v>
      </c>
      <c r="Q315" s="11">
        <f t="shared" si="153"/>
        <v>0</v>
      </c>
    </row>
    <row r="316" spans="1:17" s="12" customFormat="1" ht="21.75" customHeight="1">
      <c r="A316" s="63" t="s">
        <v>214</v>
      </c>
      <c r="B316" s="16" t="s">
        <v>130</v>
      </c>
      <c r="C316" s="16" t="s">
        <v>125</v>
      </c>
      <c r="D316" s="33" t="s">
        <v>19</v>
      </c>
      <c r="E316" s="16"/>
      <c r="F316" s="130">
        <f>F317</f>
        <v>52662.5</v>
      </c>
      <c r="G316" s="130">
        <f aca="true" t="shared" si="154" ref="G316:Q316">G317</f>
        <v>0</v>
      </c>
      <c r="H316" s="130">
        <f t="shared" si="154"/>
        <v>52662.5</v>
      </c>
      <c r="I316" s="130">
        <f t="shared" si="154"/>
        <v>0</v>
      </c>
      <c r="J316" s="130">
        <f t="shared" si="154"/>
        <v>56187</v>
      </c>
      <c r="K316" s="130">
        <f t="shared" si="154"/>
        <v>0</v>
      </c>
      <c r="L316" s="130">
        <f t="shared" si="154"/>
        <v>56187</v>
      </c>
      <c r="M316" s="130">
        <f t="shared" si="154"/>
        <v>0</v>
      </c>
      <c r="N316" s="130">
        <f t="shared" si="154"/>
        <v>55257.7</v>
      </c>
      <c r="O316" s="11">
        <f t="shared" si="154"/>
        <v>0</v>
      </c>
      <c r="P316" s="11">
        <f t="shared" si="154"/>
        <v>55257.7</v>
      </c>
      <c r="Q316" s="11">
        <f t="shared" si="154"/>
        <v>0</v>
      </c>
    </row>
    <row r="317" spans="1:17" s="12" customFormat="1" ht="20.25">
      <c r="A317" s="63" t="s">
        <v>192</v>
      </c>
      <c r="B317" s="16" t="s">
        <v>130</v>
      </c>
      <c r="C317" s="16" t="s">
        <v>125</v>
      </c>
      <c r="D317" s="33" t="s">
        <v>19</v>
      </c>
      <c r="E317" s="16" t="s">
        <v>191</v>
      </c>
      <c r="F317" s="130">
        <f>G317+H317+I317</f>
        <v>52662.5</v>
      </c>
      <c r="G317" s="130"/>
      <c r="H317" s="11">
        <v>52662.5</v>
      </c>
      <c r="I317" s="130"/>
      <c r="J317" s="130">
        <f>K317+L317+M317</f>
        <v>56187</v>
      </c>
      <c r="K317" s="130"/>
      <c r="L317" s="130">
        <v>56187</v>
      </c>
      <c r="M317" s="130"/>
      <c r="N317" s="130">
        <f>O317+P317+Q317</f>
        <v>55257.7</v>
      </c>
      <c r="O317" s="49"/>
      <c r="P317" s="49">
        <v>55257.7</v>
      </c>
      <c r="Q317" s="49"/>
    </row>
    <row r="318" spans="1:17" s="12" customFormat="1" ht="168.75">
      <c r="A318" s="29" t="s">
        <v>661</v>
      </c>
      <c r="B318" s="16" t="s">
        <v>130</v>
      </c>
      <c r="C318" s="16" t="s">
        <v>125</v>
      </c>
      <c r="D318" s="33" t="s">
        <v>662</v>
      </c>
      <c r="E318" s="16"/>
      <c r="F318" s="130">
        <f>F319</f>
        <v>5510.1</v>
      </c>
      <c r="G318" s="130">
        <f aca="true" t="shared" si="155" ref="G318:O318">G319</f>
        <v>5510.1</v>
      </c>
      <c r="H318" s="130">
        <f t="shared" si="155"/>
        <v>0</v>
      </c>
      <c r="I318" s="130">
        <f t="shared" si="155"/>
        <v>0</v>
      </c>
      <c r="J318" s="130">
        <f t="shared" si="155"/>
        <v>16530.2</v>
      </c>
      <c r="K318" s="130">
        <f t="shared" si="155"/>
        <v>16530.2</v>
      </c>
      <c r="L318" s="130">
        <f t="shared" si="155"/>
        <v>0</v>
      </c>
      <c r="M318" s="130">
        <f t="shared" si="155"/>
        <v>0</v>
      </c>
      <c r="N318" s="130">
        <f t="shared" si="155"/>
        <v>16530.2</v>
      </c>
      <c r="O318" s="56">
        <f t="shared" si="155"/>
        <v>16530.2</v>
      </c>
      <c r="P318" s="49"/>
      <c r="Q318" s="49"/>
    </row>
    <row r="319" spans="1:17" s="12" customFormat="1" ht="20.25">
      <c r="A319" s="63" t="s">
        <v>192</v>
      </c>
      <c r="B319" s="16" t="s">
        <v>130</v>
      </c>
      <c r="C319" s="16" t="s">
        <v>125</v>
      </c>
      <c r="D319" s="33" t="s">
        <v>662</v>
      </c>
      <c r="E319" s="16" t="s">
        <v>191</v>
      </c>
      <c r="F319" s="130">
        <f>G319+H319+I319</f>
        <v>5510.1</v>
      </c>
      <c r="G319" s="130">
        <v>5510.1</v>
      </c>
      <c r="H319" s="130"/>
      <c r="I319" s="130"/>
      <c r="J319" s="130">
        <f>K319+L319+M319</f>
        <v>16530.2</v>
      </c>
      <c r="K319" s="130">
        <v>16530.2</v>
      </c>
      <c r="L319" s="130"/>
      <c r="M319" s="130"/>
      <c r="N319" s="130">
        <f>O319+P319+Q319</f>
        <v>16530.2</v>
      </c>
      <c r="O319" s="49">
        <v>16530.2</v>
      </c>
      <c r="P319" s="49"/>
      <c r="Q319" s="49"/>
    </row>
    <row r="320" spans="1:17" s="12" customFormat="1" ht="56.25">
      <c r="A320" s="75" t="s">
        <v>473</v>
      </c>
      <c r="B320" s="16" t="s">
        <v>130</v>
      </c>
      <c r="C320" s="16" t="s">
        <v>125</v>
      </c>
      <c r="D320" s="16" t="s">
        <v>470</v>
      </c>
      <c r="E320" s="16"/>
      <c r="F320" s="130">
        <f>F321</f>
        <v>14635.6</v>
      </c>
      <c r="G320" s="130">
        <f aca="true" t="shared" si="156" ref="G320:Q320">G321</f>
        <v>0</v>
      </c>
      <c r="H320" s="130">
        <f t="shared" si="156"/>
        <v>14635.6</v>
      </c>
      <c r="I320" s="130">
        <f t="shared" si="156"/>
        <v>0</v>
      </c>
      <c r="J320" s="130">
        <f t="shared" si="156"/>
        <v>11914</v>
      </c>
      <c r="K320" s="130">
        <f t="shared" si="156"/>
        <v>0</v>
      </c>
      <c r="L320" s="130">
        <f t="shared" si="156"/>
        <v>11914</v>
      </c>
      <c r="M320" s="130">
        <f t="shared" si="156"/>
        <v>0</v>
      </c>
      <c r="N320" s="130">
        <f t="shared" si="156"/>
        <v>12273.8</v>
      </c>
      <c r="O320" s="11">
        <f t="shared" si="156"/>
        <v>0</v>
      </c>
      <c r="P320" s="11">
        <f t="shared" si="156"/>
        <v>12273.8</v>
      </c>
      <c r="Q320" s="11">
        <f t="shared" si="156"/>
        <v>0</v>
      </c>
    </row>
    <row r="321" spans="1:17" s="12" customFormat="1" ht="20.25">
      <c r="A321" s="63" t="s">
        <v>192</v>
      </c>
      <c r="B321" s="16" t="s">
        <v>130</v>
      </c>
      <c r="C321" s="16" t="s">
        <v>125</v>
      </c>
      <c r="D321" s="16" t="s">
        <v>470</v>
      </c>
      <c r="E321" s="16" t="s">
        <v>191</v>
      </c>
      <c r="F321" s="130">
        <f>G321+H321+I321</f>
        <v>14635.6</v>
      </c>
      <c r="G321" s="130"/>
      <c r="H321" s="130">
        <v>14635.6</v>
      </c>
      <c r="I321" s="130"/>
      <c r="J321" s="130">
        <f>K321+L321+M321</f>
        <v>11914</v>
      </c>
      <c r="K321" s="130"/>
      <c r="L321" s="130">
        <v>11914</v>
      </c>
      <c r="M321" s="130"/>
      <c r="N321" s="130">
        <f>O321+P321+Q321</f>
        <v>12273.8</v>
      </c>
      <c r="O321" s="49"/>
      <c r="P321" s="49">
        <v>12273.8</v>
      </c>
      <c r="Q321" s="49"/>
    </row>
    <row r="322" spans="1:17" s="12" customFormat="1" ht="117.75" customHeight="1">
      <c r="A322" s="67" t="s">
        <v>331</v>
      </c>
      <c r="B322" s="16" t="s">
        <v>130</v>
      </c>
      <c r="C322" s="16" t="s">
        <v>125</v>
      </c>
      <c r="D322" s="33" t="s">
        <v>47</v>
      </c>
      <c r="E322" s="16"/>
      <c r="F322" s="130">
        <f>F323</f>
        <v>183577.8</v>
      </c>
      <c r="G322" s="130">
        <f aca="true" t="shared" si="157" ref="G322:Q322">G323</f>
        <v>183577.8</v>
      </c>
      <c r="H322" s="130">
        <f t="shared" si="157"/>
        <v>0</v>
      </c>
      <c r="I322" s="130">
        <f t="shared" si="157"/>
        <v>0</v>
      </c>
      <c r="J322" s="130">
        <f t="shared" si="157"/>
        <v>190766.3</v>
      </c>
      <c r="K322" s="130">
        <f t="shared" si="157"/>
        <v>190766.3</v>
      </c>
      <c r="L322" s="130">
        <f t="shared" si="157"/>
        <v>0</v>
      </c>
      <c r="M322" s="130">
        <f t="shared" si="157"/>
        <v>0</v>
      </c>
      <c r="N322" s="130">
        <f t="shared" si="157"/>
        <v>201999.1</v>
      </c>
      <c r="O322" s="11">
        <f t="shared" si="157"/>
        <v>201999.1</v>
      </c>
      <c r="P322" s="11">
        <f t="shared" si="157"/>
        <v>0</v>
      </c>
      <c r="Q322" s="11">
        <f t="shared" si="157"/>
        <v>0</v>
      </c>
    </row>
    <row r="323" spans="1:17" s="12" customFormat="1" ht="20.25">
      <c r="A323" s="63" t="s">
        <v>192</v>
      </c>
      <c r="B323" s="16" t="s">
        <v>130</v>
      </c>
      <c r="C323" s="16" t="s">
        <v>125</v>
      </c>
      <c r="D323" s="33" t="s">
        <v>47</v>
      </c>
      <c r="E323" s="33">
        <v>610</v>
      </c>
      <c r="F323" s="130">
        <f>G323+H323+I323</f>
        <v>183577.8</v>
      </c>
      <c r="G323" s="130">
        <v>183577.8</v>
      </c>
      <c r="H323" s="130"/>
      <c r="I323" s="130"/>
      <c r="J323" s="130">
        <f>K323+L323+M323</f>
        <v>190766.3</v>
      </c>
      <c r="K323" s="130">
        <v>190766.3</v>
      </c>
      <c r="L323" s="130"/>
      <c r="M323" s="130"/>
      <c r="N323" s="130">
        <f>Q323+P323+O323</f>
        <v>201999.1</v>
      </c>
      <c r="O323" s="11">
        <v>201999.1</v>
      </c>
      <c r="P323" s="11"/>
      <c r="Q323" s="11"/>
    </row>
    <row r="324" spans="1:17" s="12" customFormat="1" ht="37.5">
      <c r="A324" s="43" t="s">
        <v>296</v>
      </c>
      <c r="B324" s="16" t="s">
        <v>130</v>
      </c>
      <c r="C324" s="16" t="s">
        <v>125</v>
      </c>
      <c r="D324" s="33" t="s">
        <v>290</v>
      </c>
      <c r="E324" s="33"/>
      <c r="F324" s="130">
        <f>F325</f>
        <v>15070</v>
      </c>
      <c r="G324" s="130">
        <f aca="true" t="shared" si="158" ref="G324:N324">G325</f>
        <v>15070</v>
      </c>
      <c r="H324" s="130">
        <f t="shared" si="158"/>
        <v>0</v>
      </c>
      <c r="I324" s="130">
        <f t="shared" si="158"/>
        <v>0</v>
      </c>
      <c r="J324" s="130">
        <f t="shared" si="158"/>
        <v>16262.9</v>
      </c>
      <c r="K324" s="130">
        <f t="shared" si="158"/>
        <v>16262.9</v>
      </c>
      <c r="L324" s="130">
        <f t="shared" si="158"/>
        <v>0</v>
      </c>
      <c r="M324" s="130">
        <f t="shared" si="158"/>
        <v>0</v>
      </c>
      <c r="N324" s="130">
        <f t="shared" si="158"/>
        <v>16262.9</v>
      </c>
      <c r="O324" s="11">
        <f>O325</f>
        <v>16262.9</v>
      </c>
      <c r="P324" s="11">
        <f>P325</f>
        <v>0</v>
      </c>
      <c r="Q324" s="11">
        <f>Q325</f>
        <v>0</v>
      </c>
    </row>
    <row r="325" spans="1:17" s="12" customFormat="1" ht="75">
      <c r="A325" s="63" t="s">
        <v>98</v>
      </c>
      <c r="B325" s="16" t="s">
        <v>130</v>
      </c>
      <c r="C325" s="16" t="s">
        <v>125</v>
      </c>
      <c r="D325" s="33" t="s">
        <v>17</v>
      </c>
      <c r="E325" s="16"/>
      <c r="F325" s="130">
        <f>F326</f>
        <v>15070</v>
      </c>
      <c r="G325" s="130">
        <f aca="true" t="shared" si="159" ref="G325:Q325">G326</f>
        <v>15070</v>
      </c>
      <c r="H325" s="130">
        <f t="shared" si="159"/>
        <v>0</v>
      </c>
      <c r="I325" s="130">
        <f t="shared" si="159"/>
        <v>0</v>
      </c>
      <c r="J325" s="130">
        <f t="shared" si="159"/>
        <v>16262.9</v>
      </c>
      <c r="K325" s="130">
        <f t="shared" si="159"/>
        <v>16262.9</v>
      </c>
      <c r="L325" s="130">
        <f t="shared" si="159"/>
        <v>0</v>
      </c>
      <c r="M325" s="130">
        <f t="shared" si="159"/>
        <v>0</v>
      </c>
      <c r="N325" s="130">
        <f t="shared" si="159"/>
        <v>16262.9</v>
      </c>
      <c r="O325" s="11">
        <f t="shared" si="159"/>
        <v>16262.9</v>
      </c>
      <c r="P325" s="11">
        <f t="shared" si="159"/>
        <v>0</v>
      </c>
      <c r="Q325" s="11">
        <f t="shared" si="159"/>
        <v>0</v>
      </c>
    </row>
    <row r="326" spans="1:17" s="12" customFormat="1" ht="20.25">
      <c r="A326" s="63" t="s">
        <v>192</v>
      </c>
      <c r="B326" s="16" t="s">
        <v>130</v>
      </c>
      <c r="C326" s="16" t="s">
        <v>125</v>
      </c>
      <c r="D326" s="33" t="s">
        <v>17</v>
      </c>
      <c r="E326" s="16" t="s">
        <v>191</v>
      </c>
      <c r="F326" s="130">
        <f>G326+H326+I326</f>
        <v>15070</v>
      </c>
      <c r="G326" s="139">
        <v>15070</v>
      </c>
      <c r="H326" s="130"/>
      <c r="I326" s="130"/>
      <c r="J326" s="130">
        <f>K326+L326+M326</f>
        <v>16262.9</v>
      </c>
      <c r="K326" s="130">
        <v>16262.9</v>
      </c>
      <c r="L326" s="130"/>
      <c r="M326" s="130"/>
      <c r="N326" s="130">
        <f>O326+P326+Q326</f>
        <v>16262.9</v>
      </c>
      <c r="O326" s="49">
        <v>16262.9</v>
      </c>
      <c r="P326" s="49"/>
      <c r="Q326" s="49"/>
    </row>
    <row r="327" spans="1:17" s="12" customFormat="1" ht="75">
      <c r="A327" s="43" t="s">
        <v>295</v>
      </c>
      <c r="B327" s="16" t="s">
        <v>130</v>
      </c>
      <c r="C327" s="16" t="s">
        <v>125</v>
      </c>
      <c r="D327" s="33" t="s">
        <v>48</v>
      </c>
      <c r="E327" s="16"/>
      <c r="F327" s="130">
        <f>F328</f>
        <v>2259</v>
      </c>
      <c r="G327" s="130">
        <f aca="true" t="shared" si="160" ref="G327:Q327">G328</f>
        <v>2259</v>
      </c>
      <c r="H327" s="130">
        <f t="shared" si="160"/>
        <v>0</v>
      </c>
      <c r="I327" s="130">
        <f t="shared" si="160"/>
        <v>0</v>
      </c>
      <c r="J327" s="130">
        <f t="shared" si="160"/>
        <v>946.2</v>
      </c>
      <c r="K327" s="130">
        <f t="shared" si="160"/>
        <v>946.2</v>
      </c>
      <c r="L327" s="130">
        <f t="shared" si="160"/>
        <v>0</v>
      </c>
      <c r="M327" s="130">
        <f t="shared" si="160"/>
        <v>0</v>
      </c>
      <c r="N327" s="130">
        <f t="shared" si="160"/>
        <v>946.2</v>
      </c>
      <c r="O327" s="11">
        <f t="shared" si="160"/>
        <v>946.2</v>
      </c>
      <c r="P327" s="11">
        <f t="shared" si="160"/>
        <v>0</v>
      </c>
      <c r="Q327" s="11">
        <f t="shared" si="160"/>
        <v>0</v>
      </c>
    </row>
    <row r="328" spans="1:17" s="12" customFormat="1" ht="75">
      <c r="A328" s="63" t="s">
        <v>98</v>
      </c>
      <c r="B328" s="16" t="s">
        <v>130</v>
      </c>
      <c r="C328" s="16" t="s">
        <v>125</v>
      </c>
      <c r="D328" s="33" t="s">
        <v>49</v>
      </c>
      <c r="E328" s="16"/>
      <c r="F328" s="130">
        <f>F329</f>
        <v>2259</v>
      </c>
      <c r="G328" s="130">
        <f aca="true" t="shared" si="161" ref="G328:Q328">G329</f>
        <v>2259</v>
      </c>
      <c r="H328" s="130">
        <f t="shared" si="161"/>
        <v>0</v>
      </c>
      <c r="I328" s="130">
        <f t="shared" si="161"/>
        <v>0</v>
      </c>
      <c r="J328" s="130">
        <f t="shared" si="161"/>
        <v>946.2</v>
      </c>
      <c r="K328" s="130">
        <f t="shared" si="161"/>
        <v>946.2</v>
      </c>
      <c r="L328" s="130">
        <f t="shared" si="161"/>
        <v>0</v>
      </c>
      <c r="M328" s="130">
        <f t="shared" si="161"/>
        <v>0</v>
      </c>
      <c r="N328" s="130">
        <f t="shared" si="161"/>
        <v>946.2</v>
      </c>
      <c r="O328" s="11">
        <f t="shared" si="161"/>
        <v>946.2</v>
      </c>
      <c r="P328" s="11">
        <f t="shared" si="161"/>
        <v>0</v>
      </c>
      <c r="Q328" s="11">
        <f t="shared" si="161"/>
        <v>0</v>
      </c>
    </row>
    <row r="329" spans="1:17" s="12" customFormat="1" ht="20.25">
      <c r="A329" s="63" t="s">
        <v>192</v>
      </c>
      <c r="B329" s="16" t="s">
        <v>130</v>
      </c>
      <c r="C329" s="16" t="s">
        <v>125</v>
      </c>
      <c r="D329" s="33" t="s">
        <v>49</v>
      </c>
      <c r="E329" s="16" t="s">
        <v>191</v>
      </c>
      <c r="F329" s="130">
        <f>G329+H329+I329</f>
        <v>2259</v>
      </c>
      <c r="G329" s="139">
        <v>2259</v>
      </c>
      <c r="H329" s="130"/>
      <c r="I329" s="130"/>
      <c r="J329" s="130">
        <f>K329+L329+M329</f>
        <v>946.2</v>
      </c>
      <c r="K329" s="130">
        <v>946.2</v>
      </c>
      <c r="L329" s="130"/>
      <c r="M329" s="130"/>
      <c r="N329" s="130">
        <f>O329+P329+Q329</f>
        <v>946.2</v>
      </c>
      <c r="O329" s="49">
        <v>946.2</v>
      </c>
      <c r="P329" s="49"/>
      <c r="Q329" s="49"/>
    </row>
    <row r="330" spans="1:17" s="12" customFormat="1" ht="75">
      <c r="A330" s="43" t="s">
        <v>300</v>
      </c>
      <c r="B330" s="16" t="s">
        <v>130</v>
      </c>
      <c r="C330" s="16" t="s">
        <v>125</v>
      </c>
      <c r="D330" s="33" t="s">
        <v>291</v>
      </c>
      <c r="E330" s="16"/>
      <c r="F330" s="130">
        <f>F331+F333</f>
        <v>3795.8</v>
      </c>
      <c r="G330" s="130">
        <f aca="true" t="shared" si="162" ref="G330:N330">G331+G333</f>
        <v>0</v>
      </c>
      <c r="H330" s="130">
        <f t="shared" si="162"/>
        <v>3795.8</v>
      </c>
      <c r="I330" s="130">
        <f t="shared" si="162"/>
        <v>0</v>
      </c>
      <c r="J330" s="130">
        <f t="shared" si="162"/>
        <v>3795.8</v>
      </c>
      <c r="K330" s="130">
        <f t="shared" si="162"/>
        <v>0</v>
      </c>
      <c r="L330" s="130">
        <f t="shared" si="162"/>
        <v>3795.8</v>
      </c>
      <c r="M330" s="130">
        <f t="shared" si="162"/>
        <v>0</v>
      </c>
      <c r="N330" s="130">
        <f t="shared" si="162"/>
        <v>3795.8</v>
      </c>
      <c r="O330" s="11">
        <f>O331+O333</f>
        <v>0</v>
      </c>
      <c r="P330" s="11">
        <f>P331+P333</f>
        <v>3795.8</v>
      </c>
      <c r="Q330" s="11">
        <f>Q331+Q333</f>
        <v>0</v>
      </c>
    </row>
    <row r="331" spans="1:17" s="12" customFormat="1" ht="56.25">
      <c r="A331" s="63" t="s">
        <v>301</v>
      </c>
      <c r="B331" s="16" t="s">
        <v>130</v>
      </c>
      <c r="C331" s="16" t="s">
        <v>125</v>
      </c>
      <c r="D331" s="33" t="s">
        <v>50</v>
      </c>
      <c r="E331" s="16"/>
      <c r="F331" s="130">
        <f>F332</f>
        <v>2615.5</v>
      </c>
      <c r="G331" s="130">
        <f aca="true" t="shared" si="163" ref="G331:Q331">G332</f>
        <v>0</v>
      </c>
      <c r="H331" s="130">
        <f t="shared" si="163"/>
        <v>2615.5</v>
      </c>
      <c r="I331" s="130">
        <f t="shared" si="163"/>
        <v>0</v>
      </c>
      <c r="J331" s="130">
        <f t="shared" si="163"/>
        <v>2835</v>
      </c>
      <c r="K331" s="130">
        <f t="shared" si="163"/>
        <v>0</v>
      </c>
      <c r="L331" s="130">
        <f t="shared" si="163"/>
        <v>2835</v>
      </c>
      <c r="M331" s="130">
        <f t="shared" si="163"/>
        <v>0</v>
      </c>
      <c r="N331" s="130">
        <f t="shared" si="163"/>
        <v>2835</v>
      </c>
      <c r="O331" s="11">
        <f t="shared" si="163"/>
        <v>0</v>
      </c>
      <c r="P331" s="11">
        <f t="shared" si="163"/>
        <v>2835</v>
      </c>
      <c r="Q331" s="11">
        <f t="shared" si="163"/>
        <v>0</v>
      </c>
    </row>
    <row r="332" spans="1:17" s="12" customFormat="1" ht="20.25">
      <c r="A332" s="63" t="s">
        <v>192</v>
      </c>
      <c r="B332" s="16" t="s">
        <v>130</v>
      </c>
      <c r="C332" s="16" t="s">
        <v>125</v>
      </c>
      <c r="D332" s="33" t="s">
        <v>50</v>
      </c>
      <c r="E332" s="16" t="s">
        <v>191</v>
      </c>
      <c r="F332" s="130">
        <f>G332+H332+I332</f>
        <v>2615.5</v>
      </c>
      <c r="G332" s="130"/>
      <c r="H332" s="130">
        <v>2615.5</v>
      </c>
      <c r="I332" s="130"/>
      <c r="J332" s="130">
        <f>K332+L332+M332</f>
        <v>2835</v>
      </c>
      <c r="K332" s="130"/>
      <c r="L332" s="130">
        <v>2835</v>
      </c>
      <c r="M332" s="130"/>
      <c r="N332" s="130">
        <f>O332+P332+Q332</f>
        <v>2835</v>
      </c>
      <c r="O332" s="49"/>
      <c r="P332" s="49">
        <v>2835</v>
      </c>
      <c r="Q332" s="49"/>
    </row>
    <row r="333" spans="1:17" s="12" customFormat="1" ht="56.25">
      <c r="A333" s="63" t="s">
        <v>468</v>
      </c>
      <c r="B333" s="16" t="s">
        <v>130</v>
      </c>
      <c r="C333" s="16" t="s">
        <v>125</v>
      </c>
      <c r="D333" s="16" t="s">
        <v>471</v>
      </c>
      <c r="E333" s="16"/>
      <c r="F333" s="130">
        <f>F334</f>
        <v>1180.3</v>
      </c>
      <c r="G333" s="130">
        <f aca="true" t="shared" si="164" ref="G333:Q333">G334</f>
        <v>0</v>
      </c>
      <c r="H333" s="130">
        <f t="shared" si="164"/>
        <v>1180.3</v>
      </c>
      <c r="I333" s="130">
        <f t="shared" si="164"/>
        <v>0</v>
      </c>
      <c r="J333" s="130">
        <f t="shared" si="164"/>
        <v>960.8</v>
      </c>
      <c r="K333" s="130">
        <f t="shared" si="164"/>
        <v>0</v>
      </c>
      <c r="L333" s="130">
        <f t="shared" si="164"/>
        <v>960.8</v>
      </c>
      <c r="M333" s="130">
        <f t="shared" si="164"/>
        <v>0</v>
      </c>
      <c r="N333" s="130">
        <f t="shared" si="164"/>
        <v>960.8</v>
      </c>
      <c r="O333" s="11">
        <f t="shared" si="164"/>
        <v>0</v>
      </c>
      <c r="P333" s="11">
        <f t="shared" si="164"/>
        <v>960.8</v>
      </c>
      <c r="Q333" s="11">
        <f t="shared" si="164"/>
        <v>0</v>
      </c>
    </row>
    <row r="334" spans="1:17" s="12" customFormat="1" ht="20.25">
      <c r="A334" s="63" t="s">
        <v>192</v>
      </c>
      <c r="B334" s="16" t="s">
        <v>130</v>
      </c>
      <c r="C334" s="16" t="s">
        <v>125</v>
      </c>
      <c r="D334" s="16" t="s">
        <v>471</v>
      </c>
      <c r="E334" s="16" t="s">
        <v>191</v>
      </c>
      <c r="F334" s="130">
        <f>G334+H334+I334</f>
        <v>1180.3</v>
      </c>
      <c r="G334" s="130"/>
      <c r="H334" s="130">
        <v>1180.3</v>
      </c>
      <c r="I334" s="130"/>
      <c r="J334" s="130">
        <f>K334+L334+M334</f>
        <v>960.8</v>
      </c>
      <c r="K334" s="130"/>
      <c r="L334" s="130">
        <v>960.8</v>
      </c>
      <c r="M334" s="130"/>
      <c r="N334" s="130">
        <f>O334+P334+Q334</f>
        <v>960.8</v>
      </c>
      <c r="O334" s="49"/>
      <c r="P334" s="49">
        <v>960.8</v>
      </c>
      <c r="Q334" s="49"/>
    </row>
    <row r="335" spans="1:17" s="12" customFormat="1" ht="37.5">
      <c r="A335" s="43" t="s">
        <v>642</v>
      </c>
      <c r="B335" s="16" t="s">
        <v>130</v>
      </c>
      <c r="C335" s="16" t="s">
        <v>125</v>
      </c>
      <c r="D335" s="48" t="s">
        <v>531</v>
      </c>
      <c r="E335" s="16"/>
      <c r="F335" s="130">
        <f>F336</f>
        <v>2234.3999999999996</v>
      </c>
      <c r="G335" s="130">
        <f aca="true" t="shared" si="165" ref="G335:Q336">G336</f>
        <v>2234.2</v>
      </c>
      <c r="H335" s="130">
        <f t="shared" si="165"/>
        <v>0.2</v>
      </c>
      <c r="I335" s="130">
        <f t="shared" si="165"/>
        <v>0</v>
      </c>
      <c r="J335" s="130">
        <f t="shared" si="165"/>
        <v>1127.1</v>
      </c>
      <c r="K335" s="130">
        <f t="shared" si="165"/>
        <v>1127</v>
      </c>
      <c r="L335" s="130">
        <f t="shared" si="165"/>
        <v>0.1</v>
      </c>
      <c r="M335" s="130">
        <f t="shared" si="165"/>
        <v>0</v>
      </c>
      <c r="N335" s="130">
        <f t="shared" si="165"/>
        <v>12383</v>
      </c>
      <c r="O335" s="11">
        <f t="shared" si="165"/>
        <v>12381.8</v>
      </c>
      <c r="P335" s="11">
        <f t="shared" si="165"/>
        <v>1.2</v>
      </c>
      <c r="Q335" s="11">
        <f t="shared" si="165"/>
        <v>0</v>
      </c>
    </row>
    <row r="336" spans="1:17" s="12" customFormat="1" ht="78" customHeight="1">
      <c r="A336" s="43" t="s">
        <v>532</v>
      </c>
      <c r="B336" s="16" t="s">
        <v>130</v>
      </c>
      <c r="C336" s="16" t="s">
        <v>125</v>
      </c>
      <c r="D336" s="33" t="s">
        <v>530</v>
      </c>
      <c r="E336" s="16"/>
      <c r="F336" s="130">
        <f>F337</f>
        <v>2234.3999999999996</v>
      </c>
      <c r="G336" s="130">
        <f t="shared" si="165"/>
        <v>2234.2</v>
      </c>
      <c r="H336" s="130">
        <f t="shared" si="165"/>
        <v>0.2</v>
      </c>
      <c r="I336" s="130">
        <f t="shared" si="165"/>
        <v>0</v>
      </c>
      <c r="J336" s="130">
        <f t="shared" si="165"/>
        <v>1127.1</v>
      </c>
      <c r="K336" s="130">
        <f t="shared" si="165"/>
        <v>1127</v>
      </c>
      <c r="L336" s="130">
        <f t="shared" si="165"/>
        <v>0.1</v>
      </c>
      <c r="M336" s="130">
        <f t="shared" si="165"/>
        <v>0</v>
      </c>
      <c r="N336" s="130">
        <f t="shared" si="165"/>
        <v>12383</v>
      </c>
      <c r="O336" s="11">
        <f t="shared" si="165"/>
        <v>12381.8</v>
      </c>
      <c r="P336" s="11">
        <f t="shared" si="165"/>
        <v>1.2</v>
      </c>
      <c r="Q336" s="11">
        <f t="shared" si="165"/>
        <v>0</v>
      </c>
    </row>
    <row r="337" spans="1:17" s="12" customFormat="1" ht="20.25">
      <c r="A337" s="63" t="s">
        <v>192</v>
      </c>
      <c r="B337" s="16" t="s">
        <v>130</v>
      </c>
      <c r="C337" s="16" t="s">
        <v>125</v>
      </c>
      <c r="D337" s="33" t="s">
        <v>530</v>
      </c>
      <c r="E337" s="16" t="s">
        <v>191</v>
      </c>
      <c r="F337" s="130">
        <f>G337+H337+I337</f>
        <v>2234.3999999999996</v>
      </c>
      <c r="G337" s="130">
        <v>2234.2</v>
      </c>
      <c r="H337" s="130">
        <v>0.2</v>
      </c>
      <c r="I337" s="130"/>
      <c r="J337" s="130">
        <f>K337+L337+M337</f>
        <v>1127.1</v>
      </c>
      <c r="K337" s="130">
        <v>1127</v>
      </c>
      <c r="L337" s="130">
        <v>0.1</v>
      </c>
      <c r="M337" s="130"/>
      <c r="N337" s="130">
        <f>O337+P337+Q337</f>
        <v>12383</v>
      </c>
      <c r="O337" s="11">
        <v>12381.8</v>
      </c>
      <c r="P337" s="11">
        <v>1.2</v>
      </c>
      <c r="Q337" s="11"/>
    </row>
    <row r="338" spans="1:17" s="12" customFormat="1" ht="44.25" customHeight="1">
      <c r="A338" s="63" t="s">
        <v>643</v>
      </c>
      <c r="B338" s="16" t="s">
        <v>130</v>
      </c>
      <c r="C338" s="16" t="s">
        <v>125</v>
      </c>
      <c r="D338" s="33" t="s">
        <v>533</v>
      </c>
      <c r="E338" s="16"/>
      <c r="F338" s="130">
        <f>F339</f>
        <v>2359.9</v>
      </c>
      <c r="G338" s="130">
        <f aca="true" t="shared" si="166" ref="G338:Q339">G339</f>
        <v>2259.1</v>
      </c>
      <c r="H338" s="130">
        <f t="shared" si="166"/>
        <v>100.8</v>
      </c>
      <c r="I338" s="130">
        <f t="shared" si="166"/>
        <v>0</v>
      </c>
      <c r="J338" s="130">
        <f t="shared" si="166"/>
        <v>0</v>
      </c>
      <c r="K338" s="130">
        <f t="shared" si="166"/>
        <v>0</v>
      </c>
      <c r="L338" s="130">
        <f t="shared" si="166"/>
        <v>0</v>
      </c>
      <c r="M338" s="130">
        <f t="shared" si="166"/>
        <v>0</v>
      </c>
      <c r="N338" s="130">
        <f t="shared" si="166"/>
        <v>20881.5</v>
      </c>
      <c r="O338" s="11">
        <f t="shared" si="166"/>
        <v>19989.9</v>
      </c>
      <c r="P338" s="11">
        <f t="shared" si="166"/>
        <v>891.6</v>
      </c>
      <c r="Q338" s="11">
        <f t="shared" si="166"/>
        <v>0</v>
      </c>
    </row>
    <row r="339" spans="1:17" s="12" customFormat="1" ht="56.25">
      <c r="A339" s="63" t="s">
        <v>535</v>
      </c>
      <c r="B339" s="16" t="s">
        <v>130</v>
      </c>
      <c r="C339" s="16" t="s">
        <v>125</v>
      </c>
      <c r="D339" s="33" t="s">
        <v>534</v>
      </c>
      <c r="E339" s="16"/>
      <c r="F339" s="130">
        <f>F340</f>
        <v>2359.9</v>
      </c>
      <c r="G339" s="130">
        <f t="shared" si="166"/>
        <v>2259.1</v>
      </c>
      <c r="H339" s="130">
        <f t="shared" si="166"/>
        <v>100.8</v>
      </c>
      <c r="I339" s="130">
        <f t="shared" si="166"/>
        <v>0</v>
      </c>
      <c r="J339" s="130">
        <f t="shared" si="166"/>
        <v>0</v>
      </c>
      <c r="K339" s="130">
        <f t="shared" si="166"/>
        <v>0</v>
      </c>
      <c r="L339" s="130">
        <f t="shared" si="166"/>
        <v>0</v>
      </c>
      <c r="M339" s="130">
        <f t="shared" si="166"/>
        <v>0</v>
      </c>
      <c r="N339" s="130">
        <f t="shared" si="166"/>
        <v>20881.5</v>
      </c>
      <c r="O339" s="11">
        <f t="shared" si="166"/>
        <v>19989.9</v>
      </c>
      <c r="P339" s="11">
        <f t="shared" si="166"/>
        <v>891.6</v>
      </c>
      <c r="Q339" s="11">
        <f t="shared" si="166"/>
        <v>0</v>
      </c>
    </row>
    <row r="340" spans="1:17" s="12" customFormat="1" ht="20.25">
      <c r="A340" s="63" t="s">
        <v>192</v>
      </c>
      <c r="B340" s="16" t="s">
        <v>130</v>
      </c>
      <c r="C340" s="16" t="s">
        <v>125</v>
      </c>
      <c r="D340" s="33" t="s">
        <v>534</v>
      </c>
      <c r="E340" s="16" t="s">
        <v>191</v>
      </c>
      <c r="F340" s="130">
        <f>G340+H340+I340</f>
        <v>2359.9</v>
      </c>
      <c r="G340" s="130">
        <v>2259.1</v>
      </c>
      <c r="H340" s="130">
        <v>100.8</v>
      </c>
      <c r="I340" s="130"/>
      <c r="J340" s="130">
        <f>K340+L340+M340</f>
        <v>0</v>
      </c>
      <c r="K340" s="130"/>
      <c r="L340" s="130"/>
      <c r="M340" s="130"/>
      <c r="N340" s="130">
        <f>O340+P340+Q340</f>
        <v>20881.5</v>
      </c>
      <c r="O340" s="11">
        <v>19989.9</v>
      </c>
      <c r="P340" s="11">
        <v>891.6</v>
      </c>
      <c r="Q340" s="11"/>
    </row>
    <row r="341" spans="1:17" s="12" customFormat="1" ht="56.25">
      <c r="A341" s="63" t="s">
        <v>600</v>
      </c>
      <c r="B341" s="16" t="s">
        <v>130</v>
      </c>
      <c r="C341" s="16" t="s">
        <v>125</v>
      </c>
      <c r="D341" s="33" t="s">
        <v>440</v>
      </c>
      <c r="E341" s="16"/>
      <c r="F341" s="130">
        <f>F344+F346+F348+F342</f>
        <v>11929.9</v>
      </c>
      <c r="G341" s="130">
        <f aca="true" t="shared" si="167" ref="G341:N341">G344+G346+G348+G342</f>
        <v>5000</v>
      </c>
      <c r="H341" s="130">
        <f t="shared" si="167"/>
        <v>6929.9</v>
      </c>
      <c r="I341" s="130">
        <f t="shared" si="167"/>
        <v>0</v>
      </c>
      <c r="J341" s="130">
        <f t="shared" si="167"/>
        <v>0</v>
      </c>
      <c r="K341" s="130">
        <f t="shared" si="167"/>
        <v>0</v>
      </c>
      <c r="L341" s="130">
        <f t="shared" si="167"/>
        <v>0</v>
      </c>
      <c r="M341" s="130">
        <f t="shared" si="167"/>
        <v>0</v>
      </c>
      <c r="N341" s="130">
        <f t="shared" si="167"/>
        <v>0</v>
      </c>
      <c r="O341" s="11">
        <f>O344+O346+O348</f>
        <v>0</v>
      </c>
      <c r="P341" s="11">
        <f>P344+P346+P348</f>
        <v>0</v>
      </c>
      <c r="Q341" s="11">
        <f>Q344+Q346+Q348</f>
        <v>0</v>
      </c>
    </row>
    <row r="342" spans="1:17" s="12" customFormat="1" ht="56.25">
      <c r="A342" s="63" t="s">
        <v>637</v>
      </c>
      <c r="B342" s="16" t="s">
        <v>130</v>
      </c>
      <c r="C342" s="16" t="s">
        <v>125</v>
      </c>
      <c r="D342" s="33" t="s">
        <v>582</v>
      </c>
      <c r="E342" s="16"/>
      <c r="F342" s="130">
        <f>F343</f>
        <v>2173</v>
      </c>
      <c r="G342" s="130">
        <f aca="true" t="shared" si="168" ref="G342:N342">G343</f>
        <v>0</v>
      </c>
      <c r="H342" s="130">
        <f t="shared" si="168"/>
        <v>2173</v>
      </c>
      <c r="I342" s="130">
        <f t="shared" si="168"/>
        <v>0</v>
      </c>
      <c r="J342" s="130">
        <f t="shared" si="168"/>
        <v>0</v>
      </c>
      <c r="K342" s="130">
        <f t="shared" si="168"/>
        <v>0</v>
      </c>
      <c r="L342" s="130">
        <f t="shared" si="168"/>
        <v>0</v>
      </c>
      <c r="M342" s="130">
        <f t="shared" si="168"/>
        <v>0</v>
      </c>
      <c r="N342" s="130">
        <f t="shared" si="168"/>
        <v>0</v>
      </c>
      <c r="O342" s="11">
        <f>O343</f>
        <v>0</v>
      </c>
      <c r="P342" s="11">
        <f>P343</f>
        <v>0</v>
      </c>
      <c r="Q342" s="11">
        <f>Q343</f>
        <v>0</v>
      </c>
    </row>
    <row r="343" spans="1:17" s="12" customFormat="1" ht="20.25">
      <c r="A343" s="63" t="s">
        <v>192</v>
      </c>
      <c r="B343" s="16" t="s">
        <v>130</v>
      </c>
      <c r="C343" s="16" t="s">
        <v>125</v>
      </c>
      <c r="D343" s="33" t="s">
        <v>582</v>
      </c>
      <c r="E343" s="16" t="s">
        <v>191</v>
      </c>
      <c r="F343" s="130">
        <f>G343+H343+I343</f>
        <v>2173</v>
      </c>
      <c r="G343" s="130">
        <v>0</v>
      </c>
      <c r="H343" s="130">
        <v>2173</v>
      </c>
      <c r="I343" s="130"/>
      <c r="J343" s="130">
        <f>K343+L343+M343</f>
        <v>0</v>
      </c>
      <c r="K343" s="130"/>
      <c r="L343" s="130"/>
      <c r="M343" s="130"/>
      <c r="N343" s="130">
        <f>O343+P343+Q343</f>
        <v>0</v>
      </c>
      <c r="O343" s="11"/>
      <c r="P343" s="11"/>
      <c r="Q343" s="11"/>
    </row>
    <row r="344" spans="1:17" s="12" customFormat="1" ht="37.5">
      <c r="A344" s="63" t="s">
        <v>401</v>
      </c>
      <c r="B344" s="16" t="s">
        <v>130</v>
      </c>
      <c r="C344" s="16" t="s">
        <v>125</v>
      </c>
      <c r="D344" s="33" t="s">
        <v>441</v>
      </c>
      <c r="E344" s="16"/>
      <c r="F344" s="130">
        <f>F345</f>
        <v>4746.9</v>
      </c>
      <c r="G344" s="130">
        <f aca="true" t="shared" si="169" ref="G344:Q344">G345</f>
        <v>0</v>
      </c>
      <c r="H344" s="130">
        <f t="shared" si="169"/>
        <v>4746.9</v>
      </c>
      <c r="I344" s="130">
        <f t="shared" si="169"/>
        <v>0</v>
      </c>
      <c r="J344" s="130">
        <f t="shared" si="169"/>
        <v>0</v>
      </c>
      <c r="K344" s="130">
        <f t="shared" si="169"/>
        <v>0</v>
      </c>
      <c r="L344" s="130">
        <f t="shared" si="169"/>
        <v>0</v>
      </c>
      <c r="M344" s="130">
        <f t="shared" si="169"/>
        <v>0</v>
      </c>
      <c r="N344" s="130">
        <f t="shared" si="169"/>
        <v>0</v>
      </c>
      <c r="O344" s="11">
        <f t="shared" si="169"/>
        <v>0</v>
      </c>
      <c r="P344" s="11">
        <f t="shared" si="169"/>
        <v>0</v>
      </c>
      <c r="Q344" s="11">
        <f t="shared" si="169"/>
        <v>0</v>
      </c>
    </row>
    <row r="345" spans="1:17" s="12" customFormat="1" ht="20.25">
      <c r="A345" s="63" t="s">
        <v>192</v>
      </c>
      <c r="B345" s="16" t="s">
        <v>130</v>
      </c>
      <c r="C345" s="16" t="s">
        <v>125</v>
      </c>
      <c r="D345" s="33" t="s">
        <v>441</v>
      </c>
      <c r="E345" s="16" t="s">
        <v>191</v>
      </c>
      <c r="F345" s="130">
        <f>G345+H345+I345</f>
        <v>4746.9</v>
      </c>
      <c r="G345" s="130"/>
      <c r="H345" s="130">
        <v>4746.9</v>
      </c>
      <c r="I345" s="130"/>
      <c r="J345" s="130">
        <f>K345+L345+M345</f>
        <v>0</v>
      </c>
      <c r="K345" s="130"/>
      <c r="L345" s="130"/>
      <c r="M345" s="130"/>
      <c r="N345" s="130">
        <f>O345+P345+Q345</f>
        <v>0</v>
      </c>
      <c r="O345" s="49"/>
      <c r="P345" s="49"/>
      <c r="Q345" s="49"/>
    </row>
    <row r="346" spans="1:17" s="12" customFormat="1" ht="43.5" customHeight="1">
      <c r="A346" s="63" t="s">
        <v>542</v>
      </c>
      <c r="B346" s="16" t="s">
        <v>130</v>
      </c>
      <c r="C346" s="16" t="s">
        <v>125</v>
      </c>
      <c r="D346" s="33" t="s">
        <v>541</v>
      </c>
      <c r="E346" s="16"/>
      <c r="F346" s="130">
        <f>F347</f>
        <v>0</v>
      </c>
      <c r="G346" s="130">
        <f aca="true" t="shared" si="170" ref="G346:Q346">G347</f>
        <v>0</v>
      </c>
      <c r="H346" s="130">
        <f t="shared" si="170"/>
        <v>0</v>
      </c>
      <c r="I346" s="130">
        <f t="shared" si="170"/>
        <v>0</v>
      </c>
      <c r="J346" s="130">
        <f t="shared" si="170"/>
        <v>0</v>
      </c>
      <c r="K346" s="130">
        <f t="shared" si="170"/>
        <v>0</v>
      </c>
      <c r="L346" s="130">
        <f t="shared" si="170"/>
        <v>0</v>
      </c>
      <c r="M346" s="130">
        <f t="shared" si="170"/>
        <v>0</v>
      </c>
      <c r="N346" s="130">
        <f t="shared" si="170"/>
        <v>0</v>
      </c>
      <c r="O346" s="11">
        <f t="shared" si="170"/>
        <v>0</v>
      </c>
      <c r="P346" s="11">
        <f t="shared" si="170"/>
        <v>0</v>
      </c>
      <c r="Q346" s="11">
        <f t="shared" si="170"/>
        <v>0</v>
      </c>
    </row>
    <row r="347" spans="1:17" s="12" customFormat="1" ht="20.25">
      <c r="A347" s="63" t="s">
        <v>192</v>
      </c>
      <c r="B347" s="16" t="s">
        <v>130</v>
      </c>
      <c r="C347" s="16" t="s">
        <v>125</v>
      </c>
      <c r="D347" s="33" t="s">
        <v>541</v>
      </c>
      <c r="E347" s="16" t="s">
        <v>191</v>
      </c>
      <c r="F347" s="130">
        <f>G347+H347+I347</f>
        <v>0</v>
      </c>
      <c r="G347" s="130">
        <v>0</v>
      </c>
      <c r="H347" s="130">
        <v>0</v>
      </c>
      <c r="I347" s="130">
        <f>I360</f>
        <v>0</v>
      </c>
      <c r="J347" s="130">
        <f>K347+L347+M347</f>
        <v>0</v>
      </c>
      <c r="K347" s="130"/>
      <c r="L347" s="130"/>
      <c r="M347" s="130">
        <f>M360</f>
        <v>0</v>
      </c>
      <c r="N347" s="130">
        <f>O347+P347+Q347</f>
        <v>0</v>
      </c>
      <c r="O347" s="11">
        <f>O360</f>
        <v>0</v>
      </c>
      <c r="P347" s="11"/>
      <c r="Q347" s="11">
        <f>Q360</f>
        <v>0</v>
      </c>
    </row>
    <row r="348" spans="1:17" s="12" customFormat="1" ht="67.5" customHeight="1">
      <c r="A348" s="63" t="s">
        <v>612</v>
      </c>
      <c r="B348" s="16" t="s">
        <v>130</v>
      </c>
      <c r="C348" s="16" t="s">
        <v>125</v>
      </c>
      <c r="D348" s="33" t="s">
        <v>611</v>
      </c>
      <c r="E348" s="16"/>
      <c r="F348" s="130">
        <f>F349</f>
        <v>5010</v>
      </c>
      <c r="G348" s="130">
        <f aca="true" t="shared" si="171" ref="G348:Q348">G349</f>
        <v>5000</v>
      </c>
      <c r="H348" s="130">
        <f t="shared" si="171"/>
        <v>10</v>
      </c>
      <c r="I348" s="130">
        <f t="shared" si="171"/>
        <v>0</v>
      </c>
      <c r="J348" s="130">
        <f t="shared" si="171"/>
        <v>0</v>
      </c>
      <c r="K348" s="130">
        <f t="shared" si="171"/>
        <v>0</v>
      </c>
      <c r="L348" s="130">
        <f t="shared" si="171"/>
        <v>0</v>
      </c>
      <c r="M348" s="130">
        <f t="shared" si="171"/>
        <v>0</v>
      </c>
      <c r="N348" s="130">
        <f t="shared" si="171"/>
        <v>0</v>
      </c>
      <c r="O348" s="11">
        <f t="shared" si="171"/>
        <v>0</v>
      </c>
      <c r="P348" s="11">
        <f t="shared" si="171"/>
        <v>0</v>
      </c>
      <c r="Q348" s="11">
        <f t="shared" si="171"/>
        <v>0</v>
      </c>
    </row>
    <row r="349" spans="1:17" s="12" customFormat="1" ht="20.25">
      <c r="A349" s="63" t="s">
        <v>192</v>
      </c>
      <c r="B349" s="16" t="s">
        <v>130</v>
      </c>
      <c r="C349" s="16" t="s">
        <v>125</v>
      </c>
      <c r="D349" s="33" t="s">
        <v>611</v>
      </c>
      <c r="E349" s="16" t="s">
        <v>191</v>
      </c>
      <c r="F349" s="130">
        <f>G349+H349+I349</f>
        <v>5010</v>
      </c>
      <c r="G349" s="130">
        <v>5000</v>
      </c>
      <c r="H349" s="130">
        <v>10</v>
      </c>
      <c r="I349" s="130"/>
      <c r="J349" s="130">
        <f>K349+L349+M349</f>
        <v>0</v>
      </c>
      <c r="K349" s="130"/>
      <c r="L349" s="130"/>
      <c r="M349" s="130"/>
      <c r="N349" s="130">
        <f>O349+Q349</f>
        <v>0</v>
      </c>
      <c r="O349" s="11"/>
      <c r="P349" s="11"/>
      <c r="Q349" s="11"/>
    </row>
    <row r="350" spans="1:17" s="12" customFormat="1" ht="56.25">
      <c r="A350" s="63" t="s">
        <v>702</v>
      </c>
      <c r="B350" s="16" t="s">
        <v>130</v>
      </c>
      <c r="C350" s="16" t="s">
        <v>125</v>
      </c>
      <c r="D350" s="33" t="s">
        <v>701</v>
      </c>
      <c r="E350" s="16"/>
      <c r="F350" s="130">
        <f>F351</f>
        <v>4396.4</v>
      </c>
      <c r="G350" s="130">
        <f aca="true" t="shared" si="172" ref="G350:N350">G351</f>
        <v>4308.5</v>
      </c>
      <c r="H350" s="130">
        <f t="shared" si="172"/>
        <v>87.9</v>
      </c>
      <c r="I350" s="130">
        <f t="shared" si="172"/>
        <v>0</v>
      </c>
      <c r="J350" s="130">
        <f t="shared" si="172"/>
        <v>0</v>
      </c>
      <c r="K350" s="130">
        <f t="shared" si="172"/>
        <v>0</v>
      </c>
      <c r="L350" s="130">
        <f t="shared" si="172"/>
        <v>0</v>
      </c>
      <c r="M350" s="130">
        <f t="shared" si="172"/>
        <v>0</v>
      </c>
      <c r="N350" s="130">
        <f t="shared" si="172"/>
        <v>0</v>
      </c>
      <c r="O350" s="11"/>
      <c r="P350" s="11"/>
      <c r="Q350" s="11"/>
    </row>
    <row r="351" spans="1:17" s="12" customFormat="1" ht="69.75" customHeight="1">
      <c r="A351" s="63" t="s">
        <v>663</v>
      </c>
      <c r="B351" s="16" t="s">
        <v>130</v>
      </c>
      <c r="C351" s="16" t="s">
        <v>125</v>
      </c>
      <c r="D351" s="33" t="s">
        <v>703</v>
      </c>
      <c r="E351" s="16"/>
      <c r="F351" s="130">
        <f>F352</f>
        <v>4396.4</v>
      </c>
      <c r="G351" s="130">
        <f aca="true" t="shared" si="173" ref="G351:N351">G352</f>
        <v>4308.5</v>
      </c>
      <c r="H351" s="130">
        <f t="shared" si="173"/>
        <v>87.9</v>
      </c>
      <c r="I351" s="130">
        <f t="shared" si="173"/>
        <v>0</v>
      </c>
      <c r="J351" s="130">
        <f t="shared" si="173"/>
        <v>0</v>
      </c>
      <c r="K351" s="130">
        <f t="shared" si="173"/>
        <v>0</v>
      </c>
      <c r="L351" s="130">
        <f t="shared" si="173"/>
        <v>0</v>
      </c>
      <c r="M351" s="130">
        <f t="shared" si="173"/>
        <v>0</v>
      </c>
      <c r="N351" s="130">
        <f t="shared" si="173"/>
        <v>0</v>
      </c>
      <c r="O351" s="11"/>
      <c r="P351" s="11"/>
      <c r="Q351" s="11"/>
    </row>
    <row r="352" spans="1:17" s="12" customFormat="1" ht="20.25">
      <c r="A352" s="63" t="s">
        <v>192</v>
      </c>
      <c r="B352" s="16" t="s">
        <v>130</v>
      </c>
      <c r="C352" s="16" t="s">
        <v>125</v>
      </c>
      <c r="D352" s="33" t="s">
        <v>703</v>
      </c>
      <c r="E352" s="16" t="s">
        <v>191</v>
      </c>
      <c r="F352" s="130">
        <f>G352+H352+I352</f>
        <v>4396.4</v>
      </c>
      <c r="G352" s="139">
        <v>4308.5</v>
      </c>
      <c r="H352" s="130">
        <v>87.9</v>
      </c>
      <c r="I352" s="130"/>
      <c r="J352" s="130"/>
      <c r="K352" s="130"/>
      <c r="L352" s="130"/>
      <c r="M352" s="130"/>
      <c r="N352" s="130"/>
      <c r="O352" s="11"/>
      <c r="P352" s="11"/>
      <c r="Q352" s="11"/>
    </row>
    <row r="353" spans="1:17" s="12" customFormat="1" ht="66" customHeight="1">
      <c r="A353" s="63" t="s">
        <v>704</v>
      </c>
      <c r="B353" s="16" t="s">
        <v>130</v>
      </c>
      <c r="C353" s="16" t="s">
        <v>125</v>
      </c>
      <c r="D353" s="33" t="s">
        <v>700</v>
      </c>
      <c r="E353" s="16"/>
      <c r="F353" s="130">
        <f aca="true" t="shared" si="174" ref="F353:N354">F354</f>
        <v>3427.4</v>
      </c>
      <c r="G353" s="130">
        <f t="shared" si="174"/>
        <v>3427</v>
      </c>
      <c r="H353" s="130">
        <f t="shared" si="174"/>
        <v>0.4</v>
      </c>
      <c r="I353" s="130">
        <f t="shared" si="174"/>
        <v>0</v>
      </c>
      <c r="J353" s="130">
        <f t="shared" si="174"/>
        <v>0</v>
      </c>
      <c r="K353" s="130">
        <f t="shared" si="174"/>
        <v>0</v>
      </c>
      <c r="L353" s="130">
        <f t="shared" si="174"/>
        <v>0</v>
      </c>
      <c r="M353" s="130">
        <f t="shared" si="174"/>
        <v>0</v>
      </c>
      <c r="N353" s="130">
        <f t="shared" si="174"/>
        <v>0</v>
      </c>
      <c r="O353" s="11"/>
      <c r="P353" s="11"/>
      <c r="Q353" s="11"/>
    </row>
    <row r="354" spans="1:17" s="12" customFormat="1" ht="75">
      <c r="A354" s="63" t="s">
        <v>698</v>
      </c>
      <c r="B354" s="16" t="s">
        <v>130</v>
      </c>
      <c r="C354" s="16" t="s">
        <v>125</v>
      </c>
      <c r="D354" s="33" t="s">
        <v>699</v>
      </c>
      <c r="E354" s="16"/>
      <c r="F354" s="130">
        <f t="shared" si="174"/>
        <v>3427.4</v>
      </c>
      <c r="G354" s="130">
        <f t="shared" si="174"/>
        <v>3427</v>
      </c>
      <c r="H354" s="130">
        <f t="shared" si="174"/>
        <v>0.4</v>
      </c>
      <c r="I354" s="130">
        <f t="shared" si="174"/>
        <v>0</v>
      </c>
      <c r="J354" s="130">
        <f t="shared" si="174"/>
        <v>0</v>
      </c>
      <c r="K354" s="130">
        <f t="shared" si="174"/>
        <v>0</v>
      </c>
      <c r="L354" s="130">
        <f t="shared" si="174"/>
        <v>0</v>
      </c>
      <c r="M354" s="130">
        <f t="shared" si="174"/>
        <v>0</v>
      </c>
      <c r="N354" s="130">
        <f t="shared" si="174"/>
        <v>0</v>
      </c>
      <c r="O354" s="11"/>
      <c r="P354" s="11"/>
      <c r="Q354" s="11"/>
    </row>
    <row r="355" spans="1:17" s="12" customFormat="1" ht="20.25">
      <c r="A355" s="63" t="s">
        <v>192</v>
      </c>
      <c r="B355" s="16" t="s">
        <v>130</v>
      </c>
      <c r="C355" s="16" t="s">
        <v>125</v>
      </c>
      <c r="D355" s="33" t="s">
        <v>699</v>
      </c>
      <c r="E355" s="16" t="s">
        <v>191</v>
      </c>
      <c r="F355" s="130">
        <f>G355+H355+I355</f>
        <v>3427.4</v>
      </c>
      <c r="G355" s="130">
        <v>3427</v>
      </c>
      <c r="H355" s="141">
        <v>0.4</v>
      </c>
      <c r="I355" s="130"/>
      <c r="J355" s="130"/>
      <c r="K355" s="130"/>
      <c r="L355" s="130"/>
      <c r="M355" s="130"/>
      <c r="N355" s="130"/>
      <c r="O355" s="11"/>
      <c r="P355" s="11"/>
      <c r="Q355" s="11"/>
    </row>
    <row r="356" spans="1:17" s="12" customFormat="1" ht="56.25">
      <c r="A356" s="63" t="s">
        <v>706</v>
      </c>
      <c r="B356" s="16" t="s">
        <v>130</v>
      </c>
      <c r="C356" s="16" t="s">
        <v>125</v>
      </c>
      <c r="D356" s="33" t="s">
        <v>102</v>
      </c>
      <c r="E356" s="16"/>
      <c r="F356" s="130">
        <f>F357</f>
        <v>17420</v>
      </c>
      <c r="G356" s="130">
        <f aca="true" t="shared" si="175" ref="G356:Q357">G357</f>
        <v>16857.1</v>
      </c>
      <c r="H356" s="130">
        <f t="shared" si="175"/>
        <v>562.9</v>
      </c>
      <c r="I356" s="130">
        <f t="shared" si="175"/>
        <v>0</v>
      </c>
      <c r="J356" s="130">
        <f t="shared" si="175"/>
        <v>0</v>
      </c>
      <c r="K356" s="130">
        <f t="shared" si="175"/>
        <v>0</v>
      </c>
      <c r="L356" s="130">
        <f t="shared" si="175"/>
        <v>0</v>
      </c>
      <c r="M356" s="130">
        <f t="shared" si="175"/>
        <v>0</v>
      </c>
      <c r="N356" s="130">
        <f t="shared" si="175"/>
        <v>0</v>
      </c>
      <c r="O356" s="11">
        <f t="shared" si="175"/>
        <v>0</v>
      </c>
      <c r="P356" s="11">
        <f t="shared" si="175"/>
        <v>0</v>
      </c>
      <c r="Q356" s="11">
        <f t="shared" si="175"/>
        <v>0</v>
      </c>
    </row>
    <row r="357" spans="1:17" s="12" customFormat="1" ht="37.5">
      <c r="A357" s="63" t="s">
        <v>613</v>
      </c>
      <c r="B357" s="16" t="s">
        <v>130</v>
      </c>
      <c r="C357" s="16" t="s">
        <v>125</v>
      </c>
      <c r="D357" s="78" t="s">
        <v>616</v>
      </c>
      <c r="E357" s="16"/>
      <c r="F357" s="130">
        <f>F358</f>
        <v>17420</v>
      </c>
      <c r="G357" s="130">
        <f t="shared" si="175"/>
        <v>16857.1</v>
      </c>
      <c r="H357" s="130">
        <f t="shared" si="175"/>
        <v>562.9</v>
      </c>
      <c r="I357" s="130">
        <f t="shared" si="175"/>
        <v>0</v>
      </c>
      <c r="J357" s="130">
        <f t="shared" si="175"/>
        <v>0</v>
      </c>
      <c r="K357" s="130">
        <f t="shared" si="175"/>
        <v>0</v>
      </c>
      <c r="L357" s="130">
        <f t="shared" si="175"/>
        <v>0</v>
      </c>
      <c r="M357" s="130">
        <f t="shared" si="175"/>
        <v>0</v>
      </c>
      <c r="N357" s="130">
        <f t="shared" si="175"/>
        <v>0</v>
      </c>
      <c r="O357" s="11">
        <f t="shared" si="175"/>
        <v>0</v>
      </c>
      <c r="P357" s="11">
        <f t="shared" si="175"/>
        <v>0</v>
      </c>
      <c r="Q357" s="11">
        <f t="shared" si="175"/>
        <v>0</v>
      </c>
    </row>
    <row r="358" spans="1:17" s="12" customFormat="1" ht="20.25">
      <c r="A358" s="97" t="s">
        <v>614</v>
      </c>
      <c r="B358" s="16" t="s">
        <v>130</v>
      </c>
      <c r="C358" s="16" t="s">
        <v>125</v>
      </c>
      <c r="D358" s="33" t="s">
        <v>615</v>
      </c>
      <c r="E358" s="16"/>
      <c r="F358" s="130">
        <f>F359</f>
        <v>17420</v>
      </c>
      <c r="G358" s="130">
        <f aca="true" t="shared" si="176" ref="G358:Q358">G359</f>
        <v>16857.1</v>
      </c>
      <c r="H358" s="130">
        <f t="shared" si="176"/>
        <v>562.9</v>
      </c>
      <c r="I358" s="130">
        <f t="shared" si="176"/>
        <v>0</v>
      </c>
      <c r="J358" s="130">
        <f t="shared" si="176"/>
        <v>0</v>
      </c>
      <c r="K358" s="130">
        <f t="shared" si="176"/>
        <v>0</v>
      </c>
      <c r="L358" s="130">
        <f t="shared" si="176"/>
        <v>0</v>
      </c>
      <c r="M358" s="130">
        <f t="shared" si="176"/>
        <v>0</v>
      </c>
      <c r="N358" s="130">
        <f t="shared" si="176"/>
        <v>0</v>
      </c>
      <c r="O358" s="11">
        <f t="shared" si="176"/>
        <v>0</v>
      </c>
      <c r="P358" s="11">
        <f t="shared" si="176"/>
        <v>0</v>
      </c>
      <c r="Q358" s="11">
        <f t="shared" si="176"/>
        <v>0</v>
      </c>
    </row>
    <row r="359" spans="1:17" s="12" customFormat="1" ht="20.25">
      <c r="A359" s="63" t="s">
        <v>192</v>
      </c>
      <c r="B359" s="16" t="s">
        <v>130</v>
      </c>
      <c r="C359" s="16" t="s">
        <v>125</v>
      </c>
      <c r="D359" s="33" t="s">
        <v>615</v>
      </c>
      <c r="E359" s="16" t="s">
        <v>191</v>
      </c>
      <c r="F359" s="130">
        <f>G359+H359+I359</f>
        <v>17420</v>
      </c>
      <c r="G359" s="139">
        <v>16857.1</v>
      </c>
      <c r="H359" s="130">
        <v>562.9</v>
      </c>
      <c r="I359" s="130"/>
      <c r="J359" s="130">
        <f>K359+L359+M359</f>
        <v>0</v>
      </c>
      <c r="K359" s="130"/>
      <c r="L359" s="130"/>
      <c r="M359" s="130"/>
      <c r="N359" s="130">
        <f>O359+P359+Q359</f>
        <v>0</v>
      </c>
      <c r="O359" s="11"/>
      <c r="P359" s="11"/>
      <c r="Q359" s="11"/>
    </row>
    <row r="360" spans="1:17" s="12" customFormat="1" ht="20.25">
      <c r="A360" s="64" t="s">
        <v>107</v>
      </c>
      <c r="B360" s="13" t="s">
        <v>130</v>
      </c>
      <c r="C360" s="13" t="s">
        <v>124</v>
      </c>
      <c r="D360" s="137"/>
      <c r="E360" s="13"/>
      <c r="F360" s="129">
        <f>F366+F373+F361</f>
        <v>25942.8</v>
      </c>
      <c r="G360" s="129">
        <f>G366+G373</f>
        <v>798.7</v>
      </c>
      <c r="H360" s="129">
        <f aca="true" t="shared" si="177" ref="H360:N360">H366+H373+H361</f>
        <v>25144.1</v>
      </c>
      <c r="I360" s="129">
        <f t="shared" si="177"/>
        <v>0</v>
      </c>
      <c r="J360" s="129">
        <f t="shared" si="177"/>
        <v>25378.4</v>
      </c>
      <c r="K360" s="129">
        <f t="shared" si="177"/>
        <v>0</v>
      </c>
      <c r="L360" s="129">
        <f t="shared" si="177"/>
        <v>25378.4</v>
      </c>
      <c r="M360" s="129">
        <f t="shared" si="177"/>
        <v>0</v>
      </c>
      <c r="N360" s="129">
        <f t="shared" si="177"/>
        <v>25982.9</v>
      </c>
      <c r="O360" s="14">
        <f>O366+O373</f>
        <v>0</v>
      </c>
      <c r="P360" s="14">
        <f>P366+P373</f>
        <v>25982.9</v>
      </c>
      <c r="Q360" s="14">
        <f>Q366+Q373</f>
        <v>0</v>
      </c>
    </row>
    <row r="361" spans="1:17" s="12" customFormat="1" ht="56.25">
      <c r="A361" s="63" t="s">
        <v>487</v>
      </c>
      <c r="B361" s="16" t="s">
        <v>130</v>
      </c>
      <c r="C361" s="16" t="s">
        <v>124</v>
      </c>
      <c r="D361" s="16" t="s">
        <v>256</v>
      </c>
      <c r="E361" s="13"/>
      <c r="F361" s="130">
        <f>F362</f>
        <v>11</v>
      </c>
      <c r="G361" s="129"/>
      <c r="H361" s="130">
        <f aca="true" t="shared" si="178" ref="H361:N364">H362</f>
        <v>11</v>
      </c>
      <c r="I361" s="130">
        <f t="shared" si="178"/>
        <v>0</v>
      </c>
      <c r="J361" s="130">
        <f t="shared" si="178"/>
        <v>0</v>
      </c>
      <c r="K361" s="130">
        <f t="shared" si="178"/>
        <v>0</v>
      </c>
      <c r="L361" s="130">
        <f t="shared" si="178"/>
        <v>0</v>
      </c>
      <c r="M361" s="130">
        <f t="shared" si="178"/>
        <v>0</v>
      </c>
      <c r="N361" s="130">
        <f t="shared" si="178"/>
        <v>0</v>
      </c>
      <c r="O361" s="14"/>
      <c r="P361" s="14"/>
      <c r="Q361" s="14"/>
    </row>
    <row r="362" spans="1:17" s="12" customFormat="1" ht="37.5">
      <c r="A362" s="63" t="s">
        <v>488</v>
      </c>
      <c r="B362" s="16" t="s">
        <v>130</v>
      </c>
      <c r="C362" s="16" t="s">
        <v>124</v>
      </c>
      <c r="D362" s="16" t="s">
        <v>257</v>
      </c>
      <c r="E362" s="13"/>
      <c r="F362" s="130">
        <f>F363</f>
        <v>11</v>
      </c>
      <c r="G362" s="129"/>
      <c r="H362" s="130">
        <f t="shared" si="178"/>
        <v>11</v>
      </c>
      <c r="I362" s="130">
        <f t="shared" si="178"/>
        <v>0</v>
      </c>
      <c r="J362" s="130">
        <f t="shared" si="178"/>
        <v>0</v>
      </c>
      <c r="K362" s="130">
        <f t="shared" si="178"/>
        <v>0</v>
      </c>
      <c r="L362" s="130">
        <f t="shared" si="178"/>
        <v>0</v>
      </c>
      <c r="M362" s="130">
        <f t="shared" si="178"/>
        <v>0</v>
      </c>
      <c r="N362" s="130">
        <f t="shared" si="178"/>
        <v>0</v>
      </c>
      <c r="O362" s="14"/>
      <c r="P362" s="14"/>
      <c r="Q362" s="14"/>
    </row>
    <row r="363" spans="1:17" s="12" customFormat="1" ht="37.5">
      <c r="A363" s="63" t="s">
        <v>387</v>
      </c>
      <c r="B363" s="16" t="s">
        <v>130</v>
      </c>
      <c r="C363" s="16" t="s">
        <v>124</v>
      </c>
      <c r="D363" s="16" t="s">
        <v>388</v>
      </c>
      <c r="E363" s="13"/>
      <c r="F363" s="130">
        <f>F364</f>
        <v>11</v>
      </c>
      <c r="G363" s="129"/>
      <c r="H363" s="130">
        <f t="shared" si="178"/>
        <v>11</v>
      </c>
      <c r="I363" s="130">
        <f t="shared" si="178"/>
        <v>0</v>
      </c>
      <c r="J363" s="130">
        <f t="shared" si="178"/>
        <v>0</v>
      </c>
      <c r="K363" s="130">
        <f t="shared" si="178"/>
        <v>0</v>
      </c>
      <c r="L363" s="130">
        <f t="shared" si="178"/>
        <v>0</v>
      </c>
      <c r="M363" s="130">
        <f t="shared" si="178"/>
        <v>0</v>
      </c>
      <c r="N363" s="130">
        <f t="shared" si="178"/>
        <v>0</v>
      </c>
      <c r="O363" s="14"/>
      <c r="P363" s="14"/>
      <c r="Q363" s="14"/>
    </row>
    <row r="364" spans="1:17" s="12" customFormat="1" ht="20.25">
      <c r="A364" s="63" t="s">
        <v>225</v>
      </c>
      <c r="B364" s="16" t="s">
        <v>130</v>
      </c>
      <c r="C364" s="16" t="s">
        <v>124</v>
      </c>
      <c r="D364" s="16" t="s">
        <v>389</v>
      </c>
      <c r="E364" s="13"/>
      <c r="F364" s="130">
        <f>F365</f>
        <v>11</v>
      </c>
      <c r="G364" s="129"/>
      <c r="H364" s="130">
        <f t="shared" si="178"/>
        <v>11</v>
      </c>
      <c r="I364" s="130">
        <f t="shared" si="178"/>
        <v>0</v>
      </c>
      <c r="J364" s="130">
        <f t="shared" si="178"/>
        <v>0</v>
      </c>
      <c r="K364" s="130">
        <f t="shared" si="178"/>
        <v>0</v>
      </c>
      <c r="L364" s="130">
        <f t="shared" si="178"/>
        <v>0</v>
      </c>
      <c r="M364" s="130">
        <f t="shared" si="178"/>
        <v>0</v>
      </c>
      <c r="N364" s="130">
        <f t="shared" si="178"/>
        <v>0</v>
      </c>
      <c r="O364" s="14"/>
      <c r="P364" s="14"/>
      <c r="Q364" s="14"/>
    </row>
    <row r="365" spans="1:17" s="12" customFormat="1" ht="20.25">
      <c r="A365" s="63" t="s">
        <v>192</v>
      </c>
      <c r="B365" s="16" t="s">
        <v>130</v>
      </c>
      <c r="C365" s="16" t="s">
        <v>124</v>
      </c>
      <c r="D365" s="16" t="s">
        <v>389</v>
      </c>
      <c r="E365" s="16" t="s">
        <v>191</v>
      </c>
      <c r="F365" s="130">
        <f>G365+H365+I365</f>
        <v>11</v>
      </c>
      <c r="G365" s="129"/>
      <c r="H365" s="139">
        <v>11</v>
      </c>
      <c r="I365" s="129"/>
      <c r="J365" s="129"/>
      <c r="K365" s="129"/>
      <c r="L365" s="129"/>
      <c r="M365" s="129"/>
      <c r="N365" s="129"/>
      <c r="O365" s="14"/>
      <c r="P365" s="14"/>
      <c r="Q365" s="14"/>
    </row>
    <row r="366" spans="1:17" s="12" customFormat="1" ht="37.5">
      <c r="A366" s="63" t="s">
        <v>517</v>
      </c>
      <c r="B366" s="16" t="s">
        <v>130</v>
      </c>
      <c r="C366" s="16" t="s">
        <v>124</v>
      </c>
      <c r="D366" s="16" t="s">
        <v>267</v>
      </c>
      <c r="E366" s="16"/>
      <c r="F366" s="130">
        <f>F367</f>
        <v>9907.5</v>
      </c>
      <c r="G366" s="130">
        <f aca="true" t="shared" si="179" ref="G366:Q366">G367</f>
        <v>0</v>
      </c>
      <c r="H366" s="130">
        <f t="shared" si="179"/>
        <v>9907.5</v>
      </c>
      <c r="I366" s="130">
        <f t="shared" si="179"/>
        <v>0</v>
      </c>
      <c r="J366" s="130">
        <f t="shared" si="179"/>
        <v>9711.7</v>
      </c>
      <c r="K366" s="130">
        <f t="shared" si="179"/>
        <v>0</v>
      </c>
      <c r="L366" s="130">
        <f t="shared" si="179"/>
        <v>9711.7</v>
      </c>
      <c r="M366" s="130">
        <f t="shared" si="179"/>
        <v>0</v>
      </c>
      <c r="N366" s="130">
        <f t="shared" si="179"/>
        <v>9743.7</v>
      </c>
      <c r="O366" s="11">
        <f t="shared" si="179"/>
        <v>0</v>
      </c>
      <c r="P366" s="11">
        <f t="shared" si="179"/>
        <v>9743.7</v>
      </c>
      <c r="Q366" s="11">
        <f t="shared" si="179"/>
        <v>0</v>
      </c>
    </row>
    <row r="367" spans="1:17" s="12" customFormat="1" ht="37.5">
      <c r="A367" s="63" t="s">
        <v>95</v>
      </c>
      <c r="B367" s="16" t="s">
        <v>130</v>
      </c>
      <c r="C367" s="16" t="s">
        <v>124</v>
      </c>
      <c r="D367" s="16" t="s">
        <v>35</v>
      </c>
      <c r="E367" s="16"/>
      <c r="F367" s="130">
        <f>F368</f>
        <v>9907.5</v>
      </c>
      <c r="G367" s="130">
        <f aca="true" t="shared" si="180" ref="G367:Q367">G368</f>
        <v>0</v>
      </c>
      <c r="H367" s="130">
        <f t="shared" si="180"/>
        <v>9907.5</v>
      </c>
      <c r="I367" s="130">
        <f t="shared" si="180"/>
        <v>0</v>
      </c>
      <c r="J367" s="130">
        <f t="shared" si="180"/>
        <v>9711.7</v>
      </c>
      <c r="K367" s="130">
        <f t="shared" si="180"/>
        <v>0</v>
      </c>
      <c r="L367" s="130">
        <f t="shared" si="180"/>
        <v>9711.7</v>
      </c>
      <c r="M367" s="130">
        <f t="shared" si="180"/>
        <v>0</v>
      </c>
      <c r="N367" s="130">
        <f t="shared" si="180"/>
        <v>9743.7</v>
      </c>
      <c r="O367" s="11">
        <f t="shared" si="180"/>
        <v>0</v>
      </c>
      <c r="P367" s="11">
        <f t="shared" si="180"/>
        <v>9743.7</v>
      </c>
      <c r="Q367" s="11">
        <f t="shared" si="180"/>
        <v>0</v>
      </c>
    </row>
    <row r="368" spans="1:17" s="12" customFormat="1" ht="60" customHeight="1">
      <c r="A368" s="63" t="s">
        <v>356</v>
      </c>
      <c r="B368" s="16" t="s">
        <v>130</v>
      </c>
      <c r="C368" s="16" t="s">
        <v>124</v>
      </c>
      <c r="D368" s="16" t="s">
        <v>56</v>
      </c>
      <c r="E368" s="16"/>
      <c r="F368" s="130">
        <f>F369+F371</f>
        <v>9907.5</v>
      </c>
      <c r="G368" s="130">
        <f aca="true" t="shared" si="181" ref="G368:N368">G369+G371</f>
        <v>0</v>
      </c>
      <c r="H368" s="130">
        <f t="shared" si="181"/>
        <v>9907.5</v>
      </c>
      <c r="I368" s="130">
        <f t="shared" si="181"/>
        <v>0</v>
      </c>
      <c r="J368" s="130">
        <f t="shared" si="181"/>
        <v>9711.7</v>
      </c>
      <c r="K368" s="130">
        <f t="shared" si="181"/>
        <v>0</v>
      </c>
      <c r="L368" s="130">
        <f t="shared" si="181"/>
        <v>9711.7</v>
      </c>
      <c r="M368" s="130">
        <f t="shared" si="181"/>
        <v>0</v>
      </c>
      <c r="N368" s="130">
        <f t="shared" si="181"/>
        <v>9743.7</v>
      </c>
      <c r="O368" s="11">
        <f>O369+O371</f>
        <v>0</v>
      </c>
      <c r="P368" s="11">
        <f>P369+P371</f>
        <v>9743.7</v>
      </c>
      <c r="Q368" s="11">
        <f>Q369+Q371</f>
        <v>0</v>
      </c>
    </row>
    <row r="369" spans="1:17" s="12" customFormat="1" ht="20.25">
      <c r="A369" s="63" t="s">
        <v>99</v>
      </c>
      <c r="B369" s="16" t="s">
        <v>130</v>
      </c>
      <c r="C369" s="16" t="s">
        <v>124</v>
      </c>
      <c r="D369" s="16" t="s">
        <v>57</v>
      </c>
      <c r="E369" s="32"/>
      <c r="F369" s="132">
        <f>F370</f>
        <v>7666</v>
      </c>
      <c r="G369" s="132">
        <f aca="true" t="shared" si="182" ref="G369:Q369">G370</f>
        <v>0</v>
      </c>
      <c r="H369" s="132">
        <f t="shared" si="182"/>
        <v>7666</v>
      </c>
      <c r="I369" s="132">
        <f t="shared" si="182"/>
        <v>0</v>
      </c>
      <c r="J369" s="132">
        <f t="shared" si="182"/>
        <v>7570.4</v>
      </c>
      <c r="K369" s="132">
        <f t="shared" si="182"/>
        <v>0</v>
      </c>
      <c r="L369" s="132">
        <f t="shared" si="182"/>
        <v>7570.4</v>
      </c>
      <c r="M369" s="132">
        <f t="shared" si="182"/>
        <v>0</v>
      </c>
      <c r="N369" s="132">
        <f t="shared" si="182"/>
        <v>7111.7</v>
      </c>
      <c r="O369" s="51">
        <f t="shared" si="182"/>
        <v>0</v>
      </c>
      <c r="P369" s="51">
        <f t="shared" si="182"/>
        <v>7111.7</v>
      </c>
      <c r="Q369" s="51">
        <f t="shared" si="182"/>
        <v>0</v>
      </c>
    </row>
    <row r="370" spans="1:17" s="12" customFormat="1" ht="20.25">
      <c r="A370" s="63" t="s">
        <v>192</v>
      </c>
      <c r="B370" s="16" t="s">
        <v>130</v>
      </c>
      <c r="C370" s="16" t="s">
        <v>124</v>
      </c>
      <c r="D370" s="16" t="s">
        <v>57</v>
      </c>
      <c r="E370" s="16" t="s">
        <v>191</v>
      </c>
      <c r="F370" s="130">
        <f>G370+H370+I370</f>
        <v>7666</v>
      </c>
      <c r="G370" s="130"/>
      <c r="H370" s="130">
        <v>7666</v>
      </c>
      <c r="I370" s="130"/>
      <c r="J370" s="130">
        <f>K370+L370+M370</f>
        <v>7570.4</v>
      </c>
      <c r="K370" s="130"/>
      <c r="L370" s="130">
        <v>7570.4</v>
      </c>
      <c r="M370" s="130"/>
      <c r="N370" s="130">
        <f>O370+P370+Q370</f>
        <v>7111.7</v>
      </c>
      <c r="O370" s="49"/>
      <c r="P370" s="49">
        <v>7111.7</v>
      </c>
      <c r="Q370" s="49"/>
    </row>
    <row r="371" spans="1:17" s="12" customFormat="1" ht="56.25">
      <c r="A371" s="75" t="s">
        <v>473</v>
      </c>
      <c r="B371" s="16" t="s">
        <v>130</v>
      </c>
      <c r="C371" s="16" t="s">
        <v>124</v>
      </c>
      <c r="D371" s="16" t="s">
        <v>472</v>
      </c>
      <c r="E371" s="16"/>
      <c r="F371" s="130">
        <f>F372</f>
        <v>2241.5</v>
      </c>
      <c r="G371" s="130">
        <f aca="true" t="shared" si="183" ref="G371:Q371">G372</f>
        <v>0</v>
      </c>
      <c r="H371" s="130">
        <f t="shared" si="183"/>
        <v>2241.5</v>
      </c>
      <c r="I371" s="130">
        <f t="shared" si="183"/>
        <v>0</v>
      </c>
      <c r="J371" s="130">
        <f t="shared" si="183"/>
        <v>2141.3</v>
      </c>
      <c r="K371" s="130">
        <f t="shared" si="183"/>
        <v>0</v>
      </c>
      <c r="L371" s="130">
        <f t="shared" si="183"/>
        <v>2141.3</v>
      </c>
      <c r="M371" s="130">
        <f t="shared" si="183"/>
        <v>0</v>
      </c>
      <c r="N371" s="130">
        <f t="shared" si="183"/>
        <v>2632</v>
      </c>
      <c r="O371" s="11">
        <f t="shared" si="183"/>
        <v>0</v>
      </c>
      <c r="P371" s="11">
        <f t="shared" si="183"/>
        <v>2632</v>
      </c>
      <c r="Q371" s="11">
        <f t="shared" si="183"/>
        <v>0</v>
      </c>
    </row>
    <row r="372" spans="1:17" s="12" customFormat="1" ht="20.25">
      <c r="A372" s="63" t="s">
        <v>192</v>
      </c>
      <c r="B372" s="16" t="s">
        <v>130</v>
      </c>
      <c r="C372" s="16" t="s">
        <v>124</v>
      </c>
      <c r="D372" s="16" t="s">
        <v>472</v>
      </c>
      <c r="E372" s="16" t="s">
        <v>191</v>
      </c>
      <c r="F372" s="130">
        <f>G372+H372+I372</f>
        <v>2241.5</v>
      </c>
      <c r="G372" s="130"/>
      <c r="H372" s="130">
        <v>2241.5</v>
      </c>
      <c r="I372" s="130"/>
      <c r="J372" s="130">
        <f>K372+L372+M372</f>
        <v>2141.3</v>
      </c>
      <c r="K372" s="130"/>
      <c r="L372" s="130">
        <v>2141.3</v>
      </c>
      <c r="M372" s="130"/>
      <c r="N372" s="130">
        <f>O372+P372+Q372</f>
        <v>2632</v>
      </c>
      <c r="O372" s="11"/>
      <c r="P372" s="11">
        <v>2632</v>
      </c>
      <c r="Q372" s="11"/>
    </row>
    <row r="373" spans="1:17" s="12" customFormat="1" ht="37.5">
      <c r="A373" s="63" t="s">
        <v>520</v>
      </c>
      <c r="B373" s="16" t="s">
        <v>130</v>
      </c>
      <c r="C373" s="16" t="s">
        <v>124</v>
      </c>
      <c r="D373" s="33" t="s">
        <v>287</v>
      </c>
      <c r="E373" s="16"/>
      <c r="F373" s="130">
        <f>F374</f>
        <v>16024.3</v>
      </c>
      <c r="G373" s="130">
        <f aca="true" t="shared" si="184" ref="G373:Q373">G374</f>
        <v>798.7</v>
      </c>
      <c r="H373" s="130">
        <f t="shared" si="184"/>
        <v>15225.6</v>
      </c>
      <c r="I373" s="130">
        <f t="shared" si="184"/>
        <v>0</v>
      </c>
      <c r="J373" s="130">
        <f t="shared" si="184"/>
        <v>15666.7</v>
      </c>
      <c r="K373" s="130">
        <f t="shared" si="184"/>
        <v>0</v>
      </c>
      <c r="L373" s="130">
        <f t="shared" si="184"/>
        <v>15666.7</v>
      </c>
      <c r="M373" s="130">
        <f t="shared" si="184"/>
        <v>0</v>
      </c>
      <c r="N373" s="130">
        <f t="shared" si="184"/>
        <v>16239.2</v>
      </c>
      <c r="O373" s="11">
        <f t="shared" si="184"/>
        <v>0</v>
      </c>
      <c r="P373" s="11">
        <f t="shared" si="184"/>
        <v>16239.2</v>
      </c>
      <c r="Q373" s="11">
        <f t="shared" si="184"/>
        <v>0</v>
      </c>
    </row>
    <row r="374" spans="1:17" s="12" customFormat="1" ht="37.5">
      <c r="A374" s="43" t="s">
        <v>18</v>
      </c>
      <c r="B374" s="16" t="s">
        <v>130</v>
      </c>
      <c r="C374" s="16" t="s">
        <v>124</v>
      </c>
      <c r="D374" s="33" t="s">
        <v>288</v>
      </c>
      <c r="E374" s="16"/>
      <c r="F374" s="130">
        <f aca="true" t="shared" si="185" ref="F374:Q374">F375+F385+F382</f>
        <v>16024.3</v>
      </c>
      <c r="G374" s="130">
        <f t="shared" si="185"/>
        <v>798.7</v>
      </c>
      <c r="H374" s="130">
        <f t="shared" si="185"/>
        <v>15225.6</v>
      </c>
      <c r="I374" s="130">
        <f t="shared" si="185"/>
        <v>0</v>
      </c>
      <c r="J374" s="130">
        <f t="shared" si="185"/>
        <v>15666.7</v>
      </c>
      <c r="K374" s="130">
        <f t="shared" si="185"/>
        <v>0</v>
      </c>
      <c r="L374" s="130">
        <f t="shared" si="185"/>
        <v>15666.7</v>
      </c>
      <c r="M374" s="130">
        <f t="shared" si="185"/>
        <v>0</v>
      </c>
      <c r="N374" s="130">
        <f t="shared" si="185"/>
        <v>16239.2</v>
      </c>
      <c r="O374" s="11">
        <f t="shared" si="185"/>
        <v>0</v>
      </c>
      <c r="P374" s="11">
        <f t="shared" si="185"/>
        <v>16239.2</v>
      </c>
      <c r="Q374" s="11">
        <f t="shared" si="185"/>
        <v>0</v>
      </c>
    </row>
    <row r="375" spans="1:17" s="12" customFormat="1" ht="42.75" customHeight="1">
      <c r="A375" s="63" t="s">
        <v>52</v>
      </c>
      <c r="B375" s="16" t="s">
        <v>130</v>
      </c>
      <c r="C375" s="16" t="s">
        <v>124</v>
      </c>
      <c r="D375" s="16" t="s">
        <v>53</v>
      </c>
      <c r="E375" s="16"/>
      <c r="F375" s="130">
        <f>F376+F378+F380</f>
        <v>11632.5</v>
      </c>
      <c r="G375" s="130">
        <f aca="true" t="shared" si="186" ref="G375:Q375">G376+G378+G380</f>
        <v>70</v>
      </c>
      <c r="H375" s="130">
        <f t="shared" si="186"/>
        <v>11562.5</v>
      </c>
      <c r="I375" s="130">
        <f t="shared" si="186"/>
        <v>0</v>
      </c>
      <c r="J375" s="130">
        <f t="shared" si="186"/>
        <v>8166.700000000001</v>
      </c>
      <c r="K375" s="130">
        <f t="shared" si="186"/>
        <v>0</v>
      </c>
      <c r="L375" s="130">
        <f t="shared" si="186"/>
        <v>8166.700000000001</v>
      </c>
      <c r="M375" s="130">
        <f t="shared" si="186"/>
        <v>0</v>
      </c>
      <c r="N375" s="130">
        <f t="shared" si="186"/>
        <v>8739.2</v>
      </c>
      <c r="O375" s="11">
        <f t="shared" si="186"/>
        <v>0</v>
      </c>
      <c r="P375" s="11">
        <f t="shared" si="186"/>
        <v>8739.2</v>
      </c>
      <c r="Q375" s="11">
        <f t="shared" si="186"/>
        <v>0</v>
      </c>
    </row>
    <row r="376" spans="1:17" s="12" customFormat="1" ht="20.25">
      <c r="A376" s="63" t="s">
        <v>150</v>
      </c>
      <c r="B376" s="16" t="s">
        <v>130</v>
      </c>
      <c r="C376" s="16" t="s">
        <v>124</v>
      </c>
      <c r="D376" s="16" t="s">
        <v>54</v>
      </c>
      <c r="E376" s="16"/>
      <c r="F376" s="130">
        <f>F377</f>
        <v>9813.9</v>
      </c>
      <c r="G376" s="130">
        <f aca="true" t="shared" si="187" ref="G376:Q376">G377</f>
        <v>0</v>
      </c>
      <c r="H376" s="130">
        <f t="shared" si="187"/>
        <v>9813.9</v>
      </c>
      <c r="I376" s="130">
        <f t="shared" si="187"/>
        <v>0</v>
      </c>
      <c r="J376" s="130">
        <f t="shared" si="187"/>
        <v>5626.6</v>
      </c>
      <c r="K376" s="130">
        <f t="shared" si="187"/>
        <v>0</v>
      </c>
      <c r="L376" s="130">
        <f t="shared" si="187"/>
        <v>5626.6</v>
      </c>
      <c r="M376" s="130">
        <f t="shared" si="187"/>
        <v>0</v>
      </c>
      <c r="N376" s="130">
        <f t="shared" si="187"/>
        <v>5626.6</v>
      </c>
      <c r="O376" s="11">
        <f t="shared" si="187"/>
        <v>0</v>
      </c>
      <c r="P376" s="11">
        <f t="shared" si="187"/>
        <v>5626.6</v>
      </c>
      <c r="Q376" s="11">
        <f t="shared" si="187"/>
        <v>0</v>
      </c>
    </row>
    <row r="377" spans="1:17" s="12" customFormat="1" ht="20.25">
      <c r="A377" s="63" t="s">
        <v>192</v>
      </c>
      <c r="B377" s="16" t="s">
        <v>130</v>
      </c>
      <c r="C377" s="16" t="s">
        <v>124</v>
      </c>
      <c r="D377" s="16" t="s">
        <v>54</v>
      </c>
      <c r="E377" s="16" t="s">
        <v>191</v>
      </c>
      <c r="F377" s="130">
        <f>G377+H377+I377</f>
        <v>9813.9</v>
      </c>
      <c r="G377" s="130"/>
      <c r="H377" s="139">
        <v>9813.9</v>
      </c>
      <c r="I377" s="130"/>
      <c r="J377" s="130">
        <f>K377+L377+M377</f>
        <v>5626.6</v>
      </c>
      <c r="K377" s="130"/>
      <c r="L377" s="130">
        <v>5626.6</v>
      </c>
      <c r="M377" s="130"/>
      <c r="N377" s="130">
        <f>O377+P377+Q377</f>
        <v>5626.6</v>
      </c>
      <c r="O377" s="49"/>
      <c r="P377" s="49">
        <v>5626.6</v>
      </c>
      <c r="Q377" s="49"/>
    </row>
    <row r="378" spans="1:17" s="12" customFormat="1" ht="56.25">
      <c r="A378" s="75" t="s">
        <v>473</v>
      </c>
      <c r="B378" s="16" t="s">
        <v>130</v>
      </c>
      <c r="C378" s="16" t="s">
        <v>124</v>
      </c>
      <c r="D378" s="16" t="s">
        <v>474</v>
      </c>
      <c r="E378" s="16"/>
      <c r="F378" s="130">
        <f>F379</f>
        <v>1748.5</v>
      </c>
      <c r="G378" s="130">
        <f>G379</f>
        <v>0</v>
      </c>
      <c r="H378" s="130">
        <f>H379</f>
        <v>1748.5</v>
      </c>
      <c r="I378" s="130">
        <f>I379</f>
        <v>0</v>
      </c>
      <c r="J378" s="130">
        <f>K378+L378+M378</f>
        <v>2540.1</v>
      </c>
      <c r="K378" s="130">
        <f>K379</f>
        <v>0</v>
      </c>
      <c r="L378" s="130">
        <f>L379</f>
        <v>2540.1</v>
      </c>
      <c r="M378" s="130">
        <f>M379</f>
        <v>0</v>
      </c>
      <c r="N378" s="130">
        <f>O378+P378+Q378</f>
        <v>3112.6</v>
      </c>
      <c r="O378" s="11">
        <f>O379</f>
        <v>0</v>
      </c>
      <c r="P378" s="11">
        <f>P379</f>
        <v>3112.6</v>
      </c>
      <c r="Q378" s="11">
        <f>Q379</f>
        <v>0</v>
      </c>
    </row>
    <row r="379" spans="1:17" s="12" customFormat="1" ht="20.25">
      <c r="A379" s="63" t="s">
        <v>192</v>
      </c>
      <c r="B379" s="16" t="s">
        <v>130</v>
      </c>
      <c r="C379" s="16" t="s">
        <v>124</v>
      </c>
      <c r="D379" s="16" t="s">
        <v>474</v>
      </c>
      <c r="E379" s="16" t="s">
        <v>191</v>
      </c>
      <c r="F379" s="130">
        <f>G379+H379+I379</f>
        <v>1748.5</v>
      </c>
      <c r="G379" s="130"/>
      <c r="H379" s="130">
        <v>1748.5</v>
      </c>
      <c r="I379" s="130"/>
      <c r="J379" s="130">
        <f>K379+L379+M379</f>
        <v>2540.1</v>
      </c>
      <c r="K379" s="130"/>
      <c r="L379" s="130">
        <v>2540.1</v>
      </c>
      <c r="M379" s="130"/>
      <c r="N379" s="130">
        <f>O379+P379+Q379</f>
        <v>3112.6</v>
      </c>
      <c r="O379" s="49"/>
      <c r="P379" s="49">
        <v>3112.6</v>
      </c>
      <c r="Q379" s="49"/>
    </row>
    <row r="380" spans="1:17" s="12" customFormat="1" ht="37.5">
      <c r="A380" s="29" t="s">
        <v>664</v>
      </c>
      <c r="B380" s="16" t="s">
        <v>130</v>
      </c>
      <c r="C380" s="16" t="s">
        <v>124</v>
      </c>
      <c r="D380" s="48" t="s">
        <v>665</v>
      </c>
      <c r="E380" s="16"/>
      <c r="F380" s="130">
        <f>F381</f>
        <v>70.1</v>
      </c>
      <c r="G380" s="130">
        <f>G381</f>
        <v>70</v>
      </c>
      <c r="H380" s="130">
        <f>H381</f>
        <v>0.1</v>
      </c>
      <c r="I380" s="130">
        <f>I381</f>
        <v>0</v>
      </c>
      <c r="J380" s="130"/>
      <c r="K380" s="130"/>
      <c r="L380" s="130"/>
      <c r="M380" s="130"/>
      <c r="N380" s="130"/>
      <c r="O380" s="49"/>
      <c r="P380" s="49"/>
      <c r="Q380" s="49"/>
    </row>
    <row r="381" spans="1:17" s="12" customFormat="1" ht="20.25">
      <c r="A381" s="63" t="s">
        <v>192</v>
      </c>
      <c r="B381" s="16" t="s">
        <v>130</v>
      </c>
      <c r="C381" s="16" t="s">
        <v>124</v>
      </c>
      <c r="D381" s="78" t="s">
        <v>665</v>
      </c>
      <c r="E381" s="16" t="s">
        <v>191</v>
      </c>
      <c r="F381" s="130">
        <f>G381+H381+I381</f>
        <v>70.1</v>
      </c>
      <c r="G381" s="130">
        <v>70</v>
      </c>
      <c r="H381" s="130">
        <v>0.1</v>
      </c>
      <c r="I381" s="130"/>
      <c r="J381" s="130"/>
      <c r="K381" s="130"/>
      <c r="L381" s="130"/>
      <c r="M381" s="130"/>
      <c r="N381" s="130"/>
      <c r="O381" s="49"/>
      <c r="P381" s="49"/>
      <c r="Q381" s="49"/>
    </row>
    <row r="382" spans="1:17" s="12" customFormat="1" ht="37.5">
      <c r="A382" s="63" t="s">
        <v>610</v>
      </c>
      <c r="B382" s="16" t="s">
        <v>130</v>
      </c>
      <c r="C382" s="16" t="s">
        <v>124</v>
      </c>
      <c r="D382" s="16" t="s">
        <v>608</v>
      </c>
      <c r="E382" s="16"/>
      <c r="F382" s="130">
        <f>F383</f>
        <v>728.8000000000001</v>
      </c>
      <c r="G382" s="130">
        <f aca="true" t="shared" si="188" ref="G382:Q382">G383</f>
        <v>728.7</v>
      </c>
      <c r="H382" s="130">
        <f t="shared" si="188"/>
        <v>0.1</v>
      </c>
      <c r="I382" s="130">
        <f t="shared" si="188"/>
        <v>0</v>
      </c>
      <c r="J382" s="130">
        <f t="shared" si="188"/>
        <v>0</v>
      </c>
      <c r="K382" s="130">
        <f t="shared" si="188"/>
        <v>0</v>
      </c>
      <c r="L382" s="130">
        <f>L383</f>
        <v>0</v>
      </c>
      <c r="M382" s="130">
        <f t="shared" si="188"/>
        <v>0</v>
      </c>
      <c r="N382" s="130">
        <f t="shared" si="188"/>
        <v>0</v>
      </c>
      <c r="O382" s="11">
        <f t="shared" si="188"/>
        <v>0</v>
      </c>
      <c r="P382" s="11">
        <f t="shared" si="188"/>
        <v>0</v>
      </c>
      <c r="Q382" s="11">
        <f t="shared" si="188"/>
        <v>0</v>
      </c>
    </row>
    <row r="383" spans="1:17" s="12" customFormat="1" ht="56.25">
      <c r="A383" s="63" t="s">
        <v>653</v>
      </c>
      <c r="B383" s="16" t="s">
        <v>130</v>
      </c>
      <c r="C383" s="16" t="s">
        <v>124</v>
      </c>
      <c r="D383" s="16" t="s">
        <v>609</v>
      </c>
      <c r="E383" s="16"/>
      <c r="F383" s="130">
        <f>F384</f>
        <v>728.8000000000001</v>
      </c>
      <c r="G383" s="130">
        <f aca="true" t="shared" si="189" ref="G383:Q383">G384</f>
        <v>728.7</v>
      </c>
      <c r="H383" s="130">
        <f t="shared" si="189"/>
        <v>0.1</v>
      </c>
      <c r="I383" s="130">
        <f t="shared" si="189"/>
        <v>0</v>
      </c>
      <c r="J383" s="130">
        <f t="shared" si="189"/>
        <v>0</v>
      </c>
      <c r="K383" s="130">
        <f t="shared" si="189"/>
        <v>0</v>
      </c>
      <c r="L383" s="130">
        <f t="shared" si="189"/>
        <v>0</v>
      </c>
      <c r="M383" s="130">
        <f t="shared" si="189"/>
        <v>0</v>
      </c>
      <c r="N383" s="130">
        <f t="shared" si="189"/>
        <v>0</v>
      </c>
      <c r="O383" s="11">
        <f t="shared" si="189"/>
        <v>0</v>
      </c>
      <c r="P383" s="11">
        <f t="shared" si="189"/>
        <v>0</v>
      </c>
      <c r="Q383" s="11">
        <f t="shared" si="189"/>
        <v>0</v>
      </c>
    </row>
    <row r="384" spans="1:17" s="12" customFormat="1" ht="20.25">
      <c r="A384" s="63" t="s">
        <v>192</v>
      </c>
      <c r="B384" s="16" t="s">
        <v>130</v>
      </c>
      <c r="C384" s="16" t="s">
        <v>124</v>
      </c>
      <c r="D384" s="16" t="s">
        <v>609</v>
      </c>
      <c r="E384" s="16" t="s">
        <v>191</v>
      </c>
      <c r="F384" s="130">
        <f>G384+H384+I384</f>
        <v>728.8000000000001</v>
      </c>
      <c r="G384" s="130">
        <v>728.7</v>
      </c>
      <c r="H384" s="130">
        <v>0.1</v>
      </c>
      <c r="I384" s="130"/>
      <c r="J384" s="130">
        <f>K384+L384+M384</f>
        <v>0</v>
      </c>
      <c r="K384" s="130"/>
      <c r="L384" s="130"/>
      <c r="M384" s="130"/>
      <c r="N384" s="130">
        <f>O384+P384+Q384</f>
        <v>0</v>
      </c>
      <c r="O384" s="49"/>
      <c r="P384" s="49"/>
      <c r="Q384" s="49"/>
    </row>
    <row r="385" spans="1:17" s="12" customFormat="1" ht="60.75" customHeight="1">
      <c r="A385" s="63" t="s">
        <v>644</v>
      </c>
      <c r="B385" s="16" t="s">
        <v>130</v>
      </c>
      <c r="C385" s="16" t="s">
        <v>124</v>
      </c>
      <c r="D385" s="33" t="s">
        <v>361</v>
      </c>
      <c r="E385" s="16"/>
      <c r="F385" s="130">
        <f>F386+F388</f>
        <v>3663</v>
      </c>
      <c r="G385" s="130">
        <f>G386+G388</f>
        <v>0</v>
      </c>
      <c r="H385" s="130">
        <f>H386+H388</f>
        <v>3663</v>
      </c>
      <c r="I385" s="130">
        <f>I386+I388</f>
        <v>0</v>
      </c>
      <c r="J385" s="130">
        <f aca="true" t="shared" si="190" ref="J385:Q385">J386</f>
        <v>7500</v>
      </c>
      <c r="K385" s="130">
        <f t="shared" si="190"/>
        <v>0</v>
      </c>
      <c r="L385" s="130">
        <f t="shared" si="190"/>
        <v>7500</v>
      </c>
      <c r="M385" s="130">
        <f t="shared" si="190"/>
        <v>0</v>
      </c>
      <c r="N385" s="130">
        <f t="shared" si="190"/>
        <v>7500</v>
      </c>
      <c r="O385" s="11">
        <f t="shared" si="190"/>
        <v>0</v>
      </c>
      <c r="P385" s="11">
        <f t="shared" si="190"/>
        <v>7500</v>
      </c>
      <c r="Q385" s="11">
        <f t="shared" si="190"/>
        <v>0</v>
      </c>
    </row>
    <row r="386" spans="1:17" s="12" customFormat="1" ht="20.25">
      <c r="A386" s="63" t="s">
        <v>150</v>
      </c>
      <c r="B386" s="16" t="s">
        <v>130</v>
      </c>
      <c r="C386" s="16" t="s">
        <v>124</v>
      </c>
      <c r="D386" s="16" t="s">
        <v>360</v>
      </c>
      <c r="E386" s="16"/>
      <c r="F386" s="130">
        <f>F387</f>
        <v>2950</v>
      </c>
      <c r="G386" s="130">
        <f aca="true" t="shared" si="191" ref="G386:Q386">G387</f>
        <v>0</v>
      </c>
      <c r="H386" s="130">
        <f t="shared" si="191"/>
        <v>2950</v>
      </c>
      <c r="I386" s="130">
        <f t="shared" si="191"/>
        <v>0</v>
      </c>
      <c r="J386" s="130">
        <f t="shared" si="191"/>
        <v>7500</v>
      </c>
      <c r="K386" s="130">
        <f t="shared" si="191"/>
        <v>0</v>
      </c>
      <c r="L386" s="130">
        <f t="shared" si="191"/>
        <v>7500</v>
      </c>
      <c r="M386" s="130">
        <f t="shared" si="191"/>
        <v>0</v>
      </c>
      <c r="N386" s="130">
        <f t="shared" si="191"/>
        <v>7500</v>
      </c>
      <c r="O386" s="11">
        <f t="shared" si="191"/>
        <v>0</v>
      </c>
      <c r="P386" s="11">
        <f t="shared" si="191"/>
        <v>7500</v>
      </c>
      <c r="Q386" s="11">
        <f t="shared" si="191"/>
        <v>0</v>
      </c>
    </row>
    <row r="387" spans="1:17" s="12" customFormat="1" ht="37.5">
      <c r="A387" s="63" t="s">
        <v>91</v>
      </c>
      <c r="B387" s="16" t="s">
        <v>130</v>
      </c>
      <c r="C387" s="16" t="s">
        <v>124</v>
      </c>
      <c r="D387" s="16" t="s">
        <v>360</v>
      </c>
      <c r="E387" s="16" t="s">
        <v>189</v>
      </c>
      <c r="F387" s="130">
        <f>G387+H387+I387</f>
        <v>2950</v>
      </c>
      <c r="G387" s="130"/>
      <c r="H387" s="139">
        <v>2950</v>
      </c>
      <c r="I387" s="130"/>
      <c r="J387" s="130">
        <f>K387+L387+M387</f>
        <v>7500</v>
      </c>
      <c r="K387" s="130"/>
      <c r="L387" s="130">
        <f>6678+822</f>
        <v>7500</v>
      </c>
      <c r="M387" s="130"/>
      <c r="N387" s="130">
        <f>O387+P387+Q387</f>
        <v>7500</v>
      </c>
      <c r="O387" s="49"/>
      <c r="P387" s="49">
        <f>6678+822</f>
        <v>7500</v>
      </c>
      <c r="Q387" s="49"/>
    </row>
    <row r="388" spans="1:17" s="12" customFormat="1" ht="56.25">
      <c r="A388" s="63" t="s">
        <v>473</v>
      </c>
      <c r="B388" s="16" t="s">
        <v>130</v>
      </c>
      <c r="C388" s="16" t="s">
        <v>124</v>
      </c>
      <c r="D388" s="16" t="s">
        <v>676</v>
      </c>
      <c r="E388" s="16"/>
      <c r="F388" s="130">
        <f>F389</f>
        <v>713</v>
      </c>
      <c r="G388" s="130">
        <f>G389</f>
        <v>0</v>
      </c>
      <c r="H388" s="130">
        <f>H389</f>
        <v>713</v>
      </c>
      <c r="I388" s="130"/>
      <c r="J388" s="130"/>
      <c r="K388" s="130"/>
      <c r="L388" s="130"/>
      <c r="M388" s="130"/>
      <c r="N388" s="130"/>
      <c r="O388" s="49"/>
      <c r="P388" s="49"/>
      <c r="Q388" s="49"/>
    </row>
    <row r="389" spans="1:17" s="12" customFormat="1" ht="37.5">
      <c r="A389" s="63" t="s">
        <v>91</v>
      </c>
      <c r="B389" s="16" t="s">
        <v>130</v>
      </c>
      <c r="C389" s="16" t="s">
        <v>124</v>
      </c>
      <c r="D389" s="16" t="s">
        <v>676</v>
      </c>
      <c r="E389" s="16" t="s">
        <v>189</v>
      </c>
      <c r="F389" s="130">
        <f>G389+H389+I389</f>
        <v>713</v>
      </c>
      <c r="G389" s="130"/>
      <c r="H389" s="130">
        <v>713</v>
      </c>
      <c r="I389" s="130"/>
      <c r="J389" s="130"/>
      <c r="K389" s="130"/>
      <c r="L389" s="130"/>
      <c r="M389" s="130"/>
      <c r="N389" s="130"/>
      <c r="O389" s="49"/>
      <c r="P389" s="49"/>
      <c r="Q389" s="49"/>
    </row>
    <row r="390" spans="1:17" s="12" customFormat="1" ht="20.25">
      <c r="A390" s="64" t="s">
        <v>109</v>
      </c>
      <c r="B390" s="13" t="s">
        <v>130</v>
      </c>
      <c r="C390" s="13" t="s">
        <v>130</v>
      </c>
      <c r="D390" s="13"/>
      <c r="E390" s="13"/>
      <c r="F390" s="129">
        <f aca="true" t="shared" si="192" ref="F390:Q390">F391+F408+F413</f>
        <v>5913.200000000001</v>
      </c>
      <c r="G390" s="129">
        <f t="shared" si="192"/>
        <v>2000</v>
      </c>
      <c r="H390" s="129">
        <f t="shared" si="192"/>
        <v>3913.2000000000003</v>
      </c>
      <c r="I390" s="129">
        <f t="shared" si="192"/>
        <v>0</v>
      </c>
      <c r="J390" s="129">
        <f t="shared" si="192"/>
        <v>5693.1</v>
      </c>
      <c r="K390" s="129">
        <f t="shared" si="192"/>
        <v>2000</v>
      </c>
      <c r="L390" s="129">
        <f t="shared" si="192"/>
        <v>3693.1</v>
      </c>
      <c r="M390" s="129">
        <f t="shared" si="192"/>
        <v>0</v>
      </c>
      <c r="N390" s="129">
        <f t="shared" si="192"/>
        <v>5693.1</v>
      </c>
      <c r="O390" s="14">
        <f t="shared" si="192"/>
        <v>2000</v>
      </c>
      <c r="P390" s="14">
        <f t="shared" si="192"/>
        <v>3693.1</v>
      </c>
      <c r="Q390" s="14">
        <f t="shared" si="192"/>
        <v>0</v>
      </c>
    </row>
    <row r="391" spans="1:17" s="12" customFormat="1" ht="37.5">
      <c r="A391" s="63" t="s">
        <v>549</v>
      </c>
      <c r="B391" s="16" t="s">
        <v>130</v>
      </c>
      <c r="C391" s="16" t="s">
        <v>130</v>
      </c>
      <c r="D391" s="16" t="s">
        <v>9</v>
      </c>
      <c r="E391" s="16"/>
      <c r="F391" s="130">
        <f>F392</f>
        <v>5623.200000000001</v>
      </c>
      <c r="G391" s="130">
        <f aca="true" t="shared" si="193" ref="G391:Q391">G392</f>
        <v>2000</v>
      </c>
      <c r="H391" s="130">
        <f t="shared" si="193"/>
        <v>3623.2000000000003</v>
      </c>
      <c r="I391" s="130">
        <f t="shared" si="193"/>
        <v>0</v>
      </c>
      <c r="J391" s="130">
        <f t="shared" si="193"/>
        <v>5393.1</v>
      </c>
      <c r="K391" s="130">
        <f t="shared" si="193"/>
        <v>2000</v>
      </c>
      <c r="L391" s="130">
        <f t="shared" si="193"/>
        <v>3393.1</v>
      </c>
      <c r="M391" s="130">
        <f t="shared" si="193"/>
        <v>0</v>
      </c>
      <c r="N391" s="130">
        <f t="shared" si="193"/>
        <v>5393.1</v>
      </c>
      <c r="O391" s="11">
        <f t="shared" si="193"/>
        <v>2000</v>
      </c>
      <c r="P391" s="11">
        <f t="shared" si="193"/>
        <v>3393.1</v>
      </c>
      <c r="Q391" s="11">
        <f t="shared" si="193"/>
        <v>0</v>
      </c>
    </row>
    <row r="392" spans="1:17" s="12" customFormat="1" ht="40.5" customHeight="1">
      <c r="A392" s="63" t="s">
        <v>555</v>
      </c>
      <c r="B392" s="16" t="s">
        <v>130</v>
      </c>
      <c r="C392" s="16" t="s">
        <v>130</v>
      </c>
      <c r="D392" s="16" t="s">
        <v>10</v>
      </c>
      <c r="E392" s="16"/>
      <c r="F392" s="130">
        <f>F393+F402+F405</f>
        <v>5623.200000000001</v>
      </c>
      <c r="G392" s="130">
        <f aca="true" t="shared" si="194" ref="G392:Q392">G393+G402+G405</f>
        <v>2000</v>
      </c>
      <c r="H392" s="130">
        <f t="shared" si="194"/>
        <v>3623.2000000000003</v>
      </c>
      <c r="I392" s="130">
        <f t="shared" si="194"/>
        <v>0</v>
      </c>
      <c r="J392" s="130">
        <f t="shared" si="194"/>
        <v>5393.1</v>
      </c>
      <c r="K392" s="130">
        <f t="shared" si="194"/>
        <v>2000</v>
      </c>
      <c r="L392" s="130">
        <f t="shared" si="194"/>
        <v>3393.1</v>
      </c>
      <c r="M392" s="130">
        <f t="shared" si="194"/>
        <v>0</v>
      </c>
      <c r="N392" s="130">
        <f t="shared" si="194"/>
        <v>5393.1</v>
      </c>
      <c r="O392" s="11">
        <f t="shared" si="194"/>
        <v>2000</v>
      </c>
      <c r="P392" s="11">
        <f t="shared" si="194"/>
        <v>3393.1</v>
      </c>
      <c r="Q392" s="11">
        <f t="shared" si="194"/>
        <v>0</v>
      </c>
    </row>
    <row r="393" spans="1:17" s="12" customFormat="1" ht="37.5">
      <c r="A393" s="63" t="s">
        <v>368</v>
      </c>
      <c r="B393" s="16" t="s">
        <v>130</v>
      </c>
      <c r="C393" s="16" t="s">
        <v>130</v>
      </c>
      <c r="D393" s="16" t="s">
        <v>11</v>
      </c>
      <c r="E393" s="16"/>
      <c r="F393" s="130">
        <f>F394+F396+F398+F400</f>
        <v>5313.200000000001</v>
      </c>
      <c r="G393" s="130">
        <f aca="true" t="shared" si="195" ref="G393:N393">G394+G396+G398+G400</f>
        <v>2000</v>
      </c>
      <c r="H393" s="130">
        <f t="shared" si="195"/>
        <v>3313.2000000000003</v>
      </c>
      <c r="I393" s="130">
        <f t="shared" si="195"/>
        <v>0</v>
      </c>
      <c r="J393" s="130">
        <f t="shared" si="195"/>
        <v>5083.1</v>
      </c>
      <c r="K393" s="130">
        <f t="shared" si="195"/>
        <v>2000</v>
      </c>
      <c r="L393" s="130">
        <f t="shared" si="195"/>
        <v>3083.1</v>
      </c>
      <c r="M393" s="130">
        <f t="shared" si="195"/>
        <v>0</v>
      </c>
      <c r="N393" s="130">
        <f t="shared" si="195"/>
        <v>5083.1</v>
      </c>
      <c r="O393" s="11">
        <f>O394+O396+O398+O400</f>
        <v>2000</v>
      </c>
      <c r="P393" s="11">
        <f>P394+P396+P398+P400</f>
        <v>3083.1</v>
      </c>
      <c r="Q393" s="11">
        <f>Q394+Q396+Q398+Q400</f>
        <v>0</v>
      </c>
    </row>
    <row r="394" spans="1:17" s="12" customFormat="1" ht="37.5">
      <c r="A394" s="63" t="s">
        <v>365</v>
      </c>
      <c r="B394" s="16" t="s">
        <v>130</v>
      </c>
      <c r="C394" s="16" t="s">
        <v>130</v>
      </c>
      <c r="D394" s="16" t="s">
        <v>89</v>
      </c>
      <c r="E394" s="16"/>
      <c r="F394" s="130">
        <f>F395</f>
        <v>1637.4</v>
      </c>
      <c r="G394" s="130">
        <f aca="true" t="shared" si="196" ref="G394:Q394">G395</f>
        <v>0</v>
      </c>
      <c r="H394" s="130">
        <f t="shared" si="196"/>
        <v>1637.4</v>
      </c>
      <c r="I394" s="130">
        <f t="shared" si="196"/>
        <v>0</v>
      </c>
      <c r="J394" s="130">
        <f t="shared" si="196"/>
        <v>1781.3</v>
      </c>
      <c r="K394" s="130">
        <f t="shared" si="196"/>
        <v>0</v>
      </c>
      <c r="L394" s="130">
        <f t="shared" si="196"/>
        <v>1781.3</v>
      </c>
      <c r="M394" s="130">
        <f t="shared" si="196"/>
        <v>0</v>
      </c>
      <c r="N394" s="130">
        <f t="shared" si="196"/>
        <v>1781.3</v>
      </c>
      <c r="O394" s="11">
        <f t="shared" si="196"/>
        <v>0</v>
      </c>
      <c r="P394" s="11">
        <f t="shared" si="196"/>
        <v>1781.3</v>
      </c>
      <c r="Q394" s="11">
        <f t="shared" si="196"/>
        <v>0</v>
      </c>
    </row>
    <row r="395" spans="1:17" s="12" customFormat="1" ht="20.25">
      <c r="A395" s="63" t="s">
        <v>192</v>
      </c>
      <c r="B395" s="16" t="s">
        <v>130</v>
      </c>
      <c r="C395" s="16" t="s">
        <v>130</v>
      </c>
      <c r="D395" s="16" t="s">
        <v>89</v>
      </c>
      <c r="E395" s="16" t="s">
        <v>191</v>
      </c>
      <c r="F395" s="130">
        <f>G395+H395+I395</f>
        <v>1637.4</v>
      </c>
      <c r="G395" s="130"/>
      <c r="H395" s="130">
        <v>1637.4</v>
      </c>
      <c r="I395" s="130"/>
      <c r="J395" s="130">
        <f>K395+L395+M395</f>
        <v>1781.3</v>
      </c>
      <c r="K395" s="130"/>
      <c r="L395" s="130">
        <v>1781.3</v>
      </c>
      <c r="M395" s="130"/>
      <c r="N395" s="130">
        <f>O395+P395+Q395</f>
        <v>1781.3</v>
      </c>
      <c r="O395" s="49"/>
      <c r="P395" s="49">
        <v>1781.3</v>
      </c>
      <c r="Q395" s="49"/>
    </row>
    <row r="396" spans="1:17" s="12" customFormat="1" ht="56.25">
      <c r="A396" s="63" t="s">
        <v>473</v>
      </c>
      <c r="B396" s="16" t="s">
        <v>130</v>
      </c>
      <c r="C396" s="16" t="s">
        <v>130</v>
      </c>
      <c r="D396" s="16" t="s">
        <v>475</v>
      </c>
      <c r="E396" s="16"/>
      <c r="F396" s="130">
        <f>F397</f>
        <v>1003.9</v>
      </c>
      <c r="G396" s="130">
        <f aca="true" t="shared" si="197" ref="G396:Q396">G397</f>
        <v>0</v>
      </c>
      <c r="H396" s="130">
        <f t="shared" si="197"/>
        <v>1003.9</v>
      </c>
      <c r="I396" s="130">
        <f t="shared" si="197"/>
        <v>0</v>
      </c>
      <c r="J396" s="130">
        <f t="shared" si="197"/>
        <v>629.9</v>
      </c>
      <c r="K396" s="130">
        <f t="shared" si="197"/>
        <v>0</v>
      </c>
      <c r="L396" s="130">
        <f t="shared" si="197"/>
        <v>629.9</v>
      </c>
      <c r="M396" s="130">
        <f t="shared" si="197"/>
        <v>0</v>
      </c>
      <c r="N396" s="130">
        <f t="shared" si="197"/>
        <v>629.9</v>
      </c>
      <c r="O396" s="11">
        <f t="shared" si="197"/>
        <v>0</v>
      </c>
      <c r="P396" s="11">
        <f t="shared" si="197"/>
        <v>629.9</v>
      </c>
      <c r="Q396" s="11">
        <f t="shared" si="197"/>
        <v>0</v>
      </c>
    </row>
    <row r="397" spans="1:17" s="12" customFormat="1" ht="20.25">
      <c r="A397" s="63" t="s">
        <v>192</v>
      </c>
      <c r="B397" s="16" t="s">
        <v>130</v>
      </c>
      <c r="C397" s="16" t="s">
        <v>130</v>
      </c>
      <c r="D397" s="16" t="s">
        <v>475</v>
      </c>
      <c r="E397" s="16" t="s">
        <v>191</v>
      </c>
      <c r="F397" s="130">
        <f>G397+H397+I397</f>
        <v>1003.9</v>
      </c>
      <c r="G397" s="130"/>
      <c r="H397" s="130">
        <v>1003.9</v>
      </c>
      <c r="I397" s="130"/>
      <c r="J397" s="130">
        <f>K397+L397+M397</f>
        <v>629.9</v>
      </c>
      <c r="K397" s="130"/>
      <c r="L397" s="130">
        <v>629.9</v>
      </c>
      <c r="M397" s="130"/>
      <c r="N397" s="130">
        <f>O397+P397+Q397</f>
        <v>629.9</v>
      </c>
      <c r="O397" s="49"/>
      <c r="P397" s="49">
        <v>629.9</v>
      </c>
      <c r="Q397" s="49"/>
    </row>
    <row r="398" spans="1:17" s="12" customFormat="1" ht="118.5" customHeight="1">
      <c r="A398" s="63" t="s">
        <v>525</v>
      </c>
      <c r="B398" s="16" t="s">
        <v>130</v>
      </c>
      <c r="C398" s="16" t="s">
        <v>130</v>
      </c>
      <c r="D398" s="16" t="s">
        <v>68</v>
      </c>
      <c r="E398" s="16"/>
      <c r="F398" s="130">
        <f>F399</f>
        <v>2061.9</v>
      </c>
      <c r="G398" s="130">
        <f aca="true" t="shared" si="198" ref="G398:Q398">G399</f>
        <v>2000</v>
      </c>
      <c r="H398" s="130">
        <f t="shared" si="198"/>
        <v>61.9</v>
      </c>
      <c r="I398" s="130">
        <f t="shared" si="198"/>
        <v>0</v>
      </c>
      <c r="J398" s="130">
        <f t="shared" si="198"/>
        <v>2061.9</v>
      </c>
      <c r="K398" s="130">
        <f t="shared" si="198"/>
        <v>2000</v>
      </c>
      <c r="L398" s="130">
        <f t="shared" si="198"/>
        <v>61.9</v>
      </c>
      <c r="M398" s="130">
        <f t="shared" si="198"/>
        <v>0</v>
      </c>
      <c r="N398" s="130">
        <f t="shared" si="198"/>
        <v>2061.9</v>
      </c>
      <c r="O398" s="11">
        <f t="shared" si="198"/>
        <v>2000</v>
      </c>
      <c r="P398" s="11">
        <f t="shared" si="198"/>
        <v>61.9</v>
      </c>
      <c r="Q398" s="11">
        <f t="shared" si="198"/>
        <v>0</v>
      </c>
    </row>
    <row r="399" spans="1:17" s="12" customFormat="1" ht="20.25">
      <c r="A399" s="63" t="s">
        <v>192</v>
      </c>
      <c r="B399" s="16" t="s">
        <v>130</v>
      </c>
      <c r="C399" s="16" t="s">
        <v>130</v>
      </c>
      <c r="D399" s="16" t="s">
        <v>68</v>
      </c>
      <c r="E399" s="16" t="s">
        <v>191</v>
      </c>
      <c r="F399" s="130">
        <f>G399+I399+H399</f>
        <v>2061.9</v>
      </c>
      <c r="G399" s="130">
        <v>2000</v>
      </c>
      <c r="H399" s="130">
        <v>61.9</v>
      </c>
      <c r="I399" s="130"/>
      <c r="J399" s="130">
        <f>K399+M399+L399</f>
        <v>2061.9</v>
      </c>
      <c r="K399" s="130">
        <v>2000</v>
      </c>
      <c r="L399" s="130">
        <v>61.9</v>
      </c>
      <c r="M399" s="130"/>
      <c r="N399" s="130">
        <f>O399+Q399+P399</f>
        <v>2061.9</v>
      </c>
      <c r="O399" s="49">
        <v>2000</v>
      </c>
      <c r="P399" s="49">
        <v>61.9</v>
      </c>
      <c r="Q399" s="49"/>
    </row>
    <row r="400" spans="1:17" s="12" customFormat="1" ht="37.5">
      <c r="A400" s="63" t="s">
        <v>39</v>
      </c>
      <c r="B400" s="16" t="s">
        <v>130</v>
      </c>
      <c r="C400" s="16" t="s">
        <v>130</v>
      </c>
      <c r="D400" s="16" t="s">
        <v>38</v>
      </c>
      <c r="E400" s="16"/>
      <c r="F400" s="130">
        <f>F401</f>
        <v>610</v>
      </c>
      <c r="G400" s="130">
        <f aca="true" t="shared" si="199" ref="G400:Q400">G401</f>
        <v>0</v>
      </c>
      <c r="H400" s="130">
        <f t="shared" si="199"/>
        <v>610</v>
      </c>
      <c r="I400" s="130">
        <f t="shared" si="199"/>
        <v>0</v>
      </c>
      <c r="J400" s="130">
        <f t="shared" si="199"/>
        <v>610</v>
      </c>
      <c r="K400" s="130">
        <f t="shared" si="199"/>
        <v>0</v>
      </c>
      <c r="L400" s="130">
        <f t="shared" si="199"/>
        <v>610</v>
      </c>
      <c r="M400" s="130">
        <f t="shared" si="199"/>
        <v>0</v>
      </c>
      <c r="N400" s="130">
        <f t="shared" si="199"/>
        <v>610</v>
      </c>
      <c r="O400" s="11">
        <f t="shared" si="199"/>
        <v>0</v>
      </c>
      <c r="P400" s="11">
        <f t="shared" si="199"/>
        <v>610</v>
      </c>
      <c r="Q400" s="11">
        <f t="shared" si="199"/>
        <v>0</v>
      </c>
    </row>
    <row r="401" spans="1:17" s="12" customFormat="1" ht="20.25">
      <c r="A401" s="63" t="s">
        <v>192</v>
      </c>
      <c r="B401" s="16" t="s">
        <v>130</v>
      </c>
      <c r="C401" s="16" t="s">
        <v>130</v>
      </c>
      <c r="D401" s="16" t="s">
        <v>38</v>
      </c>
      <c r="E401" s="16" t="s">
        <v>191</v>
      </c>
      <c r="F401" s="130">
        <f>G401+H401+I401</f>
        <v>610</v>
      </c>
      <c r="G401" s="130"/>
      <c r="H401" s="130">
        <v>610</v>
      </c>
      <c r="I401" s="130"/>
      <c r="J401" s="130">
        <f>K401+L401+M401</f>
        <v>610</v>
      </c>
      <c r="K401" s="130"/>
      <c r="L401" s="130">
        <v>610</v>
      </c>
      <c r="M401" s="130"/>
      <c r="N401" s="130">
        <f>O401+P401+Q401</f>
        <v>610</v>
      </c>
      <c r="O401" s="49"/>
      <c r="P401" s="49">
        <v>610</v>
      </c>
      <c r="Q401" s="49"/>
    </row>
    <row r="402" spans="1:17" s="12" customFormat="1" ht="56.25">
      <c r="A402" s="63" t="s">
        <v>20</v>
      </c>
      <c r="B402" s="16" t="s">
        <v>130</v>
      </c>
      <c r="C402" s="16" t="s">
        <v>130</v>
      </c>
      <c r="D402" s="16" t="s">
        <v>558</v>
      </c>
      <c r="E402" s="16"/>
      <c r="F402" s="130">
        <f>F403</f>
        <v>285</v>
      </c>
      <c r="G402" s="130">
        <f aca="true" t="shared" si="200" ref="G402:Q402">G403</f>
        <v>0</v>
      </c>
      <c r="H402" s="130">
        <f t="shared" si="200"/>
        <v>285</v>
      </c>
      <c r="I402" s="130">
        <f t="shared" si="200"/>
        <v>0</v>
      </c>
      <c r="J402" s="130">
        <f t="shared" si="200"/>
        <v>285</v>
      </c>
      <c r="K402" s="130">
        <f t="shared" si="200"/>
        <v>0</v>
      </c>
      <c r="L402" s="130">
        <f t="shared" si="200"/>
        <v>285</v>
      </c>
      <c r="M402" s="130">
        <f t="shared" si="200"/>
        <v>0</v>
      </c>
      <c r="N402" s="130">
        <f t="shared" si="200"/>
        <v>285</v>
      </c>
      <c r="O402" s="11">
        <f t="shared" si="200"/>
        <v>0</v>
      </c>
      <c r="P402" s="11">
        <f t="shared" si="200"/>
        <v>285</v>
      </c>
      <c r="Q402" s="11">
        <f t="shared" si="200"/>
        <v>0</v>
      </c>
    </row>
    <row r="403" spans="1:17" s="12" customFormat="1" ht="37.5">
      <c r="A403" s="63" t="s">
        <v>39</v>
      </c>
      <c r="B403" s="16" t="s">
        <v>130</v>
      </c>
      <c r="C403" s="16" t="s">
        <v>130</v>
      </c>
      <c r="D403" s="16" t="s">
        <v>559</v>
      </c>
      <c r="E403" s="16"/>
      <c r="F403" s="130">
        <f>F404</f>
        <v>285</v>
      </c>
      <c r="G403" s="130">
        <f aca="true" t="shared" si="201" ref="G403:Q403">G404</f>
        <v>0</v>
      </c>
      <c r="H403" s="130">
        <f t="shared" si="201"/>
        <v>285</v>
      </c>
      <c r="I403" s="130">
        <f t="shared" si="201"/>
        <v>0</v>
      </c>
      <c r="J403" s="130">
        <f t="shared" si="201"/>
        <v>285</v>
      </c>
      <c r="K403" s="130">
        <f t="shared" si="201"/>
        <v>0</v>
      </c>
      <c r="L403" s="130">
        <f t="shared" si="201"/>
        <v>285</v>
      </c>
      <c r="M403" s="130">
        <f t="shared" si="201"/>
        <v>0</v>
      </c>
      <c r="N403" s="130">
        <f t="shared" si="201"/>
        <v>285</v>
      </c>
      <c r="O403" s="11">
        <f t="shared" si="201"/>
        <v>0</v>
      </c>
      <c r="P403" s="11">
        <f t="shared" si="201"/>
        <v>285</v>
      </c>
      <c r="Q403" s="11">
        <f t="shared" si="201"/>
        <v>0</v>
      </c>
    </row>
    <row r="404" spans="1:17" s="12" customFormat="1" ht="20.25">
      <c r="A404" s="63" t="s">
        <v>192</v>
      </c>
      <c r="B404" s="16" t="s">
        <v>130</v>
      </c>
      <c r="C404" s="16" t="s">
        <v>130</v>
      </c>
      <c r="D404" s="16" t="s">
        <v>559</v>
      </c>
      <c r="E404" s="16" t="s">
        <v>191</v>
      </c>
      <c r="F404" s="130">
        <f>G404+I404+H404</f>
        <v>285</v>
      </c>
      <c r="G404" s="130"/>
      <c r="H404" s="130">
        <v>285</v>
      </c>
      <c r="I404" s="130"/>
      <c r="J404" s="130">
        <f>K404+M404+L404</f>
        <v>285</v>
      </c>
      <c r="K404" s="130"/>
      <c r="L404" s="130">
        <v>285</v>
      </c>
      <c r="M404" s="130"/>
      <c r="N404" s="130">
        <f>O404+Q404+P404</f>
        <v>285</v>
      </c>
      <c r="O404" s="49"/>
      <c r="P404" s="49">
        <v>285</v>
      </c>
      <c r="Q404" s="49"/>
    </row>
    <row r="405" spans="1:17" s="12" customFormat="1" ht="75">
      <c r="A405" s="63" t="s">
        <v>372</v>
      </c>
      <c r="B405" s="16" t="s">
        <v>130</v>
      </c>
      <c r="C405" s="16" t="s">
        <v>130</v>
      </c>
      <c r="D405" s="16" t="s">
        <v>36</v>
      </c>
      <c r="E405" s="16"/>
      <c r="F405" s="130">
        <f>F406</f>
        <v>25</v>
      </c>
      <c r="G405" s="130">
        <f aca="true" t="shared" si="202" ref="G405:Q405">G406</f>
        <v>0</v>
      </c>
      <c r="H405" s="130">
        <f t="shared" si="202"/>
        <v>25</v>
      </c>
      <c r="I405" s="130">
        <f t="shared" si="202"/>
        <v>0</v>
      </c>
      <c r="J405" s="130">
        <f t="shared" si="202"/>
        <v>25</v>
      </c>
      <c r="K405" s="130">
        <f t="shared" si="202"/>
        <v>0</v>
      </c>
      <c r="L405" s="130">
        <f t="shared" si="202"/>
        <v>25</v>
      </c>
      <c r="M405" s="130">
        <f t="shared" si="202"/>
        <v>0</v>
      </c>
      <c r="N405" s="130">
        <f t="shared" si="202"/>
        <v>25</v>
      </c>
      <c r="O405" s="11">
        <f t="shared" si="202"/>
        <v>0</v>
      </c>
      <c r="P405" s="11">
        <f t="shared" si="202"/>
        <v>25</v>
      </c>
      <c r="Q405" s="11">
        <f t="shared" si="202"/>
        <v>0</v>
      </c>
    </row>
    <row r="406" spans="1:17" s="12" customFormat="1" ht="37.5">
      <c r="A406" s="63" t="s">
        <v>39</v>
      </c>
      <c r="B406" s="16" t="s">
        <v>130</v>
      </c>
      <c r="C406" s="16" t="s">
        <v>130</v>
      </c>
      <c r="D406" s="16" t="s">
        <v>37</v>
      </c>
      <c r="E406" s="16"/>
      <c r="F406" s="130">
        <f>F407</f>
        <v>25</v>
      </c>
      <c r="G406" s="130">
        <f aca="true" t="shared" si="203" ref="G406:Q406">G407</f>
        <v>0</v>
      </c>
      <c r="H406" s="130">
        <f t="shared" si="203"/>
        <v>25</v>
      </c>
      <c r="I406" s="130">
        <f t="shared" si="203"/>
        <v>0</v>
      </c>
      <c r="J406" s="130">
        <f t="shared" si="203"/>
        <v>25</v>
      </c>
      <c r="K406" s="130">
        <f t="shared" si="203"/>
        <v>0</v>
      </c>
      <c r="L406" s="130">
        <f t="shared" si="203"/>
        <v>25</v>
      </c>
      <c r="M406" s="130">
        <f t="shared" si="203"/>
        <v>0</v>
      </c>
      <c r="N406" s="130">
        <f t="shared" si="203"/>
        <v>25</v>
      </c>
      <c r="O406" s="11">
        <f t="shared" si="203"/>
        <v>0</v>
      </c>
      <c r="P406" s="11">
        <f t="shared" si="203"/>
        <v>25</v>
      </c>
      <c r="Q406" s="11">
        <f t="shared" si="203"/>
        <v>0</v>
      </c>
    </row>
    <row r="407" spans="1:17" s="12" customFormat="1" ht="20.25">
      <c r="A407" s="63" t="s">
        <v>192</v>
      </c>
      <c r="B407" s="16" t="s">
        <v>130</v>
      </c>
      <c r="C407" s="16" t="s">
        <v>130</v>
      </c>
      <c r="D407" s="16" t="s">
        <v>560</v>
      </c>
      <c r="E407" s="16" t="s">
        <v>191</v>
      </c>
      <c r="F407" s="130">
        <f>G407+H407+I407</f>
        <v>25</v>
      </c>
      <c r="G407" s="130"/>
      <c r="H407" s="130">
        <v>25</v>
      </c>
      <c r="I407" s="130"/>
      <c r="J407" s="130">
        <f>K407+L407+M407</f>
        <v>25</v>
      </c>
      <c r="K407" s="130"/>
      <c r="L407" s="130">
        <v>25</v>
      </c>
      <c r="M407" s="130"/>
      <c r="N407" s="130">
        <f>O407+P407+Q407</f>
        <v>25</v>
      </c>
      <c r="O407" s="49"/>
      <c r="P407" s="49">
        <v>25</v>
      </c>
      <c r="Q407" s="49"/>
    </row>
    <row r="408" spans="1:17" s="12" customFormat="1" ht="37.5">
      <c r="A408" s="63" t="s">
        <v>522</v>
      </c>
      <c r="B408" s="16" t="s">
        <v>130</v>
      </c>
      <c r="C408" s="16" t="s">
        <v>130</v>
      </c>
      <c r="D408" s="16" t="s">
        <v>251</v>
      </c>
      <c r="E408" s="16"/>
      <c r="F408" s="130">
        <f>F409</f>
        <v>0</v>
      </c>
      <c r="G408" s="130">
        <f aca="true" t="shared" si="204" ref="G408:Q408">G409</f>
        <v>0</v>
      </c>
      <c r="H408" s="130">
        <f t="shared" si="204"/>
        <v>0</v>
      </c>
      <c r="I408" s="130">
        <f t="shared" si="204"/>
        <v>0</v>
      </c>
      <c r="J408" s="130">
        <f t="shared" si="204"/>
        <v>10</v>
      </c>
      <c r="K408" s="130">
        <f t="shared" si="204"/>
        <v>0</v>
      </c>
      <c r="L408" s="130">
        <f t="shared" si="204"/>
        <v>10</v>
      </c>
      <c r="M408" s="130">
        <f t="shared" si="204"/>
        <v>0</v>
      </c>
      <c r="N408" s="130">
        <f t="shared" si="204"/>
        <v>10</v>
      </c>
      <c r="O408" s="11">
        <f t="shared" si="204"/>
        <v>0</v>
      </c>
      <c r="P408" s="11">
        <f t="shared" si="204"/>
        <v>10</v>
      </c>
      <c r="Q408" s="11">
        <f t="shared" si="204"/>
        <v>0</v>
      </c>
    </row>
    <row r="409" spans="1:17" s="12" customFormat="1" ht="56.25">
      <c r="A409" s="63" t="s">
        <v>523</v>
      </c>
      <c r="B409" s="16" t="s">
        <v>130</v>
      </c>
      <c r="C409" s="16" t="s">
        <v>130</v>
      </c>
      <c r="D409" s="16" t="s">
        <v>316</v>
      </c>
      <c r="E409" s="16"/>
      <c r="F409" s="130">
        <f>F410</f>
        <v>0</v>
      </c>
      <c r="G409" s="130">
        <f aca="true" t="shared" si="205" ref="G409:Q409">G410</f>
        <v>0</v>
      </c>
      <c r="H409" s="130">
        <f t="shared" si="205"/>
        <v>0</v>
      </c>
      <c r="I409" s="130">
        <f t="shared" si="205"/>
        <v>0</v>
      </c>
      <c r="J409" s="130">
        <f t="shared" si="205"/>
        <v>10</v>
      </c>
      <c r="K409" s="130">
        <f t="shared" si="205"/>
        <v>0</v>
      </c>
      <c r="L409" s="130">
        <f t="shared" si="205"/>
        <v>10</v>
      </c>
      <c r="M409" s="130">
        <f t="shared" si="205"/>
        <v>0</v>
      </c>
      <c r="N409" s="130">
        <f t="shared" si="205"/>
        <v>10</v>
      </c>
      <c r="O409" s="11">
        <f t="shared" si="205"/>
        <v>0</v>
      </c>
      <c r="P409" s="11">
        <f t="shared" si="205"/>
        <v>10</v>
      </c>
      <c r="Q409" s="11">
        <f t="shared" si="205"/>
        <v>0</v>
      </c>
    </row>
    <row r="410" spans="1:17" s="12" customFormat="1" ht="37.5">
      <c r="A410" s="63" t="s">
        <v>32</v>
      </c>
      <c r="B410" s="16" t="s">
        <v>130</v>
      </c>
      <c r="C410" s="16" t="s">
        <v>130</v>
      </c>
      <c r="D410" s="16" t="s">
        <v>319</v>
      </c>
      <c r="E410" s="16"/>
      <c r="F410" s="130">
        <f>F411</f>
        <v>0</v>
      </c>
      <c r="G410" s="130">
        <f aca="true" t="shared" si="206" ref="G410:Q411">G411</f>
        <v>0</v>
      </c>
      <c r="H410" s="130">
        <f t="shared" si="206"/>
        <v>0</v>
      </c>
      <c r="I410" s="130">
        <f t="shared" si="206"/>
        <v>0</v>
      </c>
      <c r="J410" s="130">
        <f t="shared" si="206"/>
        <v>10</v>
      </c>
      <c r="K410" s="130">
        <f t="shared" si="206"/>
        <v>0</v>
      </c>
      <c r="L410" s="130">
        <f t="shared" si="206"/>
        <v>10</v>
      </c>
      <c r="M410" s="130">
        <f t="shared" si="206"/>
        <v>0</v>
      </c>
      <c r="N410" s="130">
        <f t="shared" si="206"/>
        <v>10</v>
      </c>
      <c r="O410" s="11">
        <f t="shared" si="206"/>
        <v>0</v>
      </c>
      <c r="P410" s="11">
        <f t="shared" si="206"/>
        <v>10</v>
      </c>
      <c r="Q410" s="11">
        <f t="shared" si="206"/>
        <v>0</v>
      </c>
    </row>
    <row r="411" spans="1:17" s="12" customFormat="1" ht="56.25">
      <c r="A411" s="63" t="s">
        <v>210</v>
      </c>
      <c r="B411" s="16" t="s">
        <v>130</v>
      </c>
      <c r="C411" s="16" t="s">
        <v>130</v>
      </c>
      <c r="D411" s="16" t="s">
        <v>364</v>
      </c>
      <c r="E411" s="16"/>
      <c r="F411" s="130">
        <f>F412</f>
        <v>0</v>
      </c>
      <c r="G411" s="130">
        <f t="shared" si="206"/>
        <v>0</v>
      </c>
      <c r="H411" s="130">
        <f t="shared" si="206"/>
        <v>0</v>
      </c>
      <c r="I411" s="130">
        <f t="shared" si="206"/>
        <v>0</v>
      </c>
      <c r="J411" s="130">
        <f t="shared" si="206"/>
        <v>10</v>
      </c>
      <c r="K411" s="130">
        <f t="shared" si="206"/>
        <v>0</v>
      </c>
      <c r="L411" s="130">
        <f t="shared" si="206"/>
        <v>10</v>
      </c>
      <c r="M411" s="130">
        <f t="shared" si="206"/>
        <v>0</v>
      </c>
      <c r="N411" s="130">
        <f t="shared" si="206"/>
        <v>10</v>
      </c>
      <c r="O411" s="11">
        <f t="shared" si="206"/>
        <v>0</v>
      </c>
      <c r="P411" s="11">
        <f t="shared" si="206"/>
        <v>10</v>
      </c>
      <c r="Q411" s="11">
        <f t="shared" si="206"/>
        <v>0</v>
      </c>
    </row>
    <row r="412" spans="1:17" s="12" customFormat="1" ht="37.5">
      <c r="A412" s="63" t="s">
        <v>92</v>
      </c>
      <c r="B412" s="16" t="s">
        <v>130</v>
      </c>
      <c r="C412" s="16" t="s">
        <v>130</v>
      </c>
      <c r="D412" s="16" t="s">
        <v>364</v>
      </c>
      <c r="E412" s="16" t="s">
        <v>178</v>
      </c>
      <c r="F412" s="130">
        <f>G412+H412+I412</f>
        <v>0</v>
      </c>
      <c r="G412" s="130"/>
      <c r="H412" s="130"/>
      <c r="I412" s="130"/>
      <c r="J412" s="130">
        <f>K412+L412+M412</f>
        <v>10</v>
      </c>
      <c r="K412" s="130"/>
      <c r="L412" s="130">
        <v>10</v>
      </c>
      <c r="M412" s="130"/>
      <c r="N412" s="130">
        <f>O412+P412+Q412</f>
        <v>10</v>
      </c>
      <c r="O412" s="11"/>
      <c r="P412" s="11">
        <v>10</v>
      </c>
      <c r="Q412" s="11"/>
    </row>
    <row r="413" spans="1:17" s="12" customFormat="1" ht="39.75" customHeight="1">
      <c r="A413" s="63" t="s">
        <v>513</v>
      </c>
      <c r="B413" s="16" t="s">
        <v>130</v>
      </c>
      <c r="C413" s="16" t="s">
        <v>130</v>
      </c>
      <c r="D413" s="16" t="s">
        <v>258</v>
      </c>
      <c r="E413" s="16"/>
      <c r="F413" s="130">
        <f>F414+F418+F421+F424</f>
        <v>290</v>
      </c>
      <c r="G413" s="130">
        <f aca="true" t="shared" si="207" ref="G413:Q413">G414+G418+G421+G424</f>
        <v>0</v>
      </c>
      <c r="H413" s="130">
        <f t="shared" si="207"/>
        <v>290</v>
      </c>
      <c r="I413" s="130">
        <f t="shared" si="207"/>
        <v>0</v>
      </c>
      <c r="J413" s="130">
        <f t="shared" si="207"/>
        <v>290</v>
      </c>
      <c r="K413" s="130">
        <f t="shared" si="207"/>
        <v>0</v>
      </c>
      <c r="L413" s="130">
        <f t="shared" si="207"/>
        <v>290</v>
      </c>
      <c r="M413" s="130">
        <f t="shared" si="207"/>
        <v>0</v>
      </c>
      <c r="N413" s="130">
        <f t="shared" si="207"/>
        <v>290</v>
      </c>
      <c r="O413" s="11">
        <f t="shared" si="207"/>
        <v>0</v>
      </c>
      <c r="P413" s="11">
        <f t="shared" si="207"/>
        <v>290</v>
      </c>
      <c r="Q413" s="11">
        <f t="shared" si="207"/>
        <v>0</v>
      </c>
    </row>
    <row r="414" spans="1:17" s="12" customFormat="1" ht="37.5">
      <c r="A414" s="63" t="s">
        <v>259</v>
      </c>
      <c r="B414" s="16" t="s">
        <v>130</v>
      </c>
      <c r="C414" s="16" t="s">
        <v>130</v>
      </c>
      <c r="D414" s="16" t="s">
        <v>515</v>
      </c>
      <c r="E414" s="16"/>
      <c r="F414" s="130">
        <f>F415</f>
        <v>172.7</v>
      </c>
      <c r="G414" s="130">
        <f aca="true" t="shared" si="208" ref="G414:Q414">G415</f>
        <v>0</v>
      </c>
      <c r="H414" s="130">
        <f t="shared" si="208"/>
        <v>172.7</v>
      </c>
      <c r="I414" s="130">
        <f t="shared" si="208"/>
        <v>0</v>
      </c>
      <c r="J414" s="130">
        <f t="shared" si="208"/>
        <v>180.1</v>
      </c>
      <c r="K414" s="130">
        <f t="shared" si="208"/>
        <v>0</v>
      </c>
      <c r="L414" s="130">
        <f t="shared" si="208"/>
        <v>180.1</v>
      </c>
      <c r="M414" s="130">
        <f t="shared" si="208"/>
        <v>0</v>
      </c>
      <c r="N414" s="130">
        <f t="shared" si="208"/>
        <v>180.1</v>
      </c>
      <c r="O414" s="11">
        <f t="shared" si="208"/>
        <v>0</v>
      </c>
      <c r="P414" s="11">
        <f t="shared" si="208"/>
        <v>180.1</v>
      </c>
      <c r="Q414" s="11">
        <f t="shared" si="208"/>
        <v>0</v>
      </c>
    </row>
    <row r="415" spans="1:17" s="12" customFormat="1" ht="20.25">
      <c r="A415" s="63" t="s">
        <v>181</v>
      </c>
      <c r="B415" s="16" t="s">
        <v>130</v>
      </c>
      <c r="C415" s="16" t="s">
        <v>130</v>
      </c>
      <c r="D415" s="16" t="s">
        <v>516</v>
      </c>
      <c r="E415" s="16"/>
      <c r="F415" s="130">
        <f>F416+F417</f>
        <v>172.7</v>
      </c>
      <c r="G415" s="130">
        <f aca="true" t="shared" si="209" ref="G415:Q415">G416+G417</f>
        <v>0</v>
      </c>
      <c r="H415" s="130">
        <f t="shared" si="209"/>
        <v>172.7</v>
      </c>
      <c r="I415" s="130">
        <f t="shared" si="209"/>
        <v>0</v>
      </c>
      <c r="J415" s="130">
        <f t="shared" si="209"/>
        <v>180.1</v>
      </c>
      <c r="K415" s="130">
        <f t="shared" si="209"/>
        <v>0</v>
      </c>
      <c r="L415" s="130">
        <f t="shared" si="209"/>
        <v>180.1</v>
      </c>
      <c r="M415" s="130">
        <f t="shared" si="209"/>
        <v>0</v>
      </c>
      <c r="N415" s="130">
        <f t="shared" si="209"/>
        <v>180.1</v>
      </c>
      <c r="O415" s="11">
        <f t="shared" si="209"/>
        <v>0</v>
      </c>
      <c r="P415" s="11">
        <f t="shared" si="209"/>
        <v>180.1</v>
      </c>
      <c r="Q415" s="11">
        <f t="shared" si="209"/>
        <v>0</v>
      </c>
    </row>
    <row r="416" spans="1:17" s="12" customFormat="1" ht="37.5">
      <c r="A416" s="63" t="s">
        <v>92</v>
      </c>
      <c r="B416" s="16" t="s">
        <v>130</v>
      </c>
      <c r="C416" s="16" t="s">
        <v>130</v>
      </c>
      <c r="D416" s="16" t="s">
        <v>516</v>
      </c>
      <c r="E416" s="16" t="s">
        <v>178</v>
      </c>
      <c r="F416" s="130">
        <f>G416+H416+I416</f>
        <v>6.5</v>
      </c>
      <c r="G416" s="130"/>
      <c r="H416" s="130">
        <v>6.5</v>
      </c>
      <c r="I416" s="130"/>
      <c r="J416" s="130">
        <f>K416+L416+M416</f>
        <v>6.5</v>
      </c>
      <c r="K416" s="130"/>
      <c r="L416" s="130">
        <v>6.5</v>
      </c>
      <c r="M416" s="130"/>
      <c r="N416" s="130">
        <f>O416+P416+Q416</f>
        <v>6.5</v>
      </c>
      <c r="O416" s="49"/>
      <c r="P416" s="49">
        <v>6.5</v>
      </c>
      <c r="Q416" s="49"/>
    </row>
    <row r="417" spans="1:17" s="12" customFormat="1" ht="20.25">
      <c r="A417" s="63" t="s">
        <v>192</v>
      </c>
      <c r="B417" s="16" t="s">
        <v>130</v>
      </c>
      <c r="C417" s="16" t="s">
        <v>130</v>
      </c>
      <c r="D417" s="16" t="s">
        <v>516</v>
      </c>
      <c r="E417" s="16" t="s">
        <v>191</v>
      </c>
      <c r="F417" s="130">
        <f>G417+H417+I417</f>
        <v>166.2</v>
      </c>
      <c r="G417" s="130"/>
      <c r="H417" s="130">
        <v>166.2</v>
      </c>
      <c r="I417" s="130"/>
      <c r="J417" s="130">
        <f>K417+L417+M417</f>
        <v>173.6</v>
      </c>
      <c r="K417" s="130"/>
      <c r="L417" s="130">
        <f>25.6+148</f>
        <v>173.6</v>
      </c>
      <c r="M417" s="130"/>
      <c r="N417" s="130">
        <f>O417+P417+Q417</f>
        <v>173.6</v>
      </c>
      <c r="O417" s="49"/>
      <c r="P417" s="11">
        <f>25.6+148</f>
        <v>173.6</v>
      </c>
      <c r="Q417" s="49"/>
    </row>
    <row r="418" spans="1:17" s="12" customFormat="1" ht="37.5">
      <c r="A418" s="63" t="s">
        <v>514</v>
      </c>
      <c r="B418" s="16" t="s">
        <v>130</v>
      </c>
      <c r="C418" s="16" t="s">
        <v>130</v>
      </c>
      <c r="D418" s="16" t="s">
        <v>260</v>
      </c>
      <c r="E418" s="16"/>
      <c r="F418" s="130">
        <f>F419</f>
        <v>11.1</v>
      </c>
      <c r="G418" s="130">
        <f aca="true" t="shared" si="210" ref="G418:Q418">G419</f>
        <v>0</v>
      </c>
      <c r="H418" s="130">
        <f t="shared" si="210"/>
        <v>11.1</v>
      </c>
      <c r="I418" s="130">
        <f t="shared" si="210"/>
        <v>0</v>
      </c>
      <c r="J418" s="130">
        <f t="shared" si="210"/>
        <v>3.6</v>
      </c>
      <c r="K418" s="130">
        <f t="shared" si="210"/>
        <v>0</v>
      </c>
      <c r="L418" s="130">
        <f t="shared" si="210"/>
        <v>3.6</v>
      </c>
      <c r="M418" s="130">
        <f t="shared" si="210"/>
        <v>0</v>
      </c>
      <c r="N418" s="130">
        <f t="shared" si="210"/>
        <v>3.6</v>
      </c>
      <c r="O418" s="11">
        <f t="shared" si="210"/>
        <v>0</v>
      </c>
      <c r="P418" s="11">
        <f t="shared" si="210"/>
        <v>3.6</v>
      </c>
      <c r="Q418" s="11">
        <f t="shared" si="210"/>
        <v>0</v>
      </c>
    </row>
    <row r="419" spans="1:17" s="12" customFormat="1" ht="20.25">
      <c r="A419" s="63" t="s">
        <v>181</v>
      </c>
      <c r="B419" s="16" t="s">
        <v>130</v>
      </c>
      <c r="C419" s="16" t="s">
        <v>130</v>
      </c>
      <c r="D419" s="16" t="s">
        <v>261</v>
      </c>
      <c r="E419" s="16"/>
      <c r="F419" s="130">
        <f>F420</f>
        <v>11.1</v>
      </c>
      <c r="G419" s="130">
        <f aca="true" t="shared" si="211" ref="G419:Q419">G420</f>
        <v>0</v>
      </c>
      <c r="H419" s="130">
        <f t="shared" si="211"/>
        <v>11.1</v>
      </c>
      <c r="I419" s="130">
        <f t="shared" si="211"/>
        <v>0</v>
      </c>
      <c r="J419" s="130">
        <f t="shared" si="211"/>
        <v>3.6</v>
      </c>
      <c r="K419" s="130">
        <f t="shared" si="211"/>
        <v>0</v>
      </c>
      <c r="L419" s="130">
        <f t="shared" si="211"/>
        <v>3.6</v>
      </c>
      <c r="M419" s="130">
        <f t="shared" si="211"/>
        <v>0</v>
      </c>
      <c r="N419" s="130">
        <f t="shared" si="211"/>
        <v>3.6</v>
      </c>
      <c r="O419" s="11">
        <f t="shared" si="211"/>
        <v>0</v>
      </c>
      <c r="P419" s="11">
        <f t="shared" si="211"/>
        <v>3.6</v>
      </c>
      <c r="Q419" s="11">
        <f t="shared" si="211"/>
        <v>0</v>
      </c>
    </row>
    <row r="420" spans="1:17" s="12" customFormat="1" ht="20.25">
      <c r="A420" s="63" t="s">
        <v>192</v>
      </c>
      <c r="B420" s="16" t="s">
        <v>130</v>
      </c>
      <c r="C420" s="16" t="s">
        <v>130</v>
      </c>
      <c r="D420" s="16" t="s">
        <v>261</v>
      </c>
      <c r="E420" s="16" t="s">
        <v>191</v>
      </c>
      <c r="F420" s="130">
        <f>G420+I420+H420</f>
        <v>11.1</v>
      </c>
      <c r="G420" s="130"/>
      <c r="H420" s="130">
        <v>11.1</v>
      </c>
      <c r="I420" s="130"/>
      <c r="J420" s="130">
        <f>K420+M420+L420</f>
        <v>3.6</v>
      </c>
      <c r="K420" s="130"/>
      <c r="L420" s="130">
        <v>3.6</v>
      </c>
      <c r="M420" s="130"/>
      <c r="N420" s="130">
        <f>O420+Q420+P420</f>
        <v>3.6</v>
      </c>
      <c r="O420" s="49"/>
      <c r="P420" s="49">
        <v>3.6</v>
      </c>
      <c r="Q420" s="49"/>
    </row>
    <row r="421" spans="1:17" s="12" customFormat="1" ht="41.25" customHeight="1">
      <c r="A421" s="63" t="s">
        <v>31</v>
      </c>
      <c r="B421" s="16" t="s">
        <v>130</v>
      </c>
      <c r="C421" s="16" t="s">
        <v>130</v>
      </c>
      <c r="D421" s="16" t="s">
        <v>262</v>
      </c>
      <c r="E421" s="16"/>
      <c r="F421" s="130">
        <f>F422</f>
        <v>15</v>
      </c>
      <c r="G421" s="130">
        <f aca="true" t="shared" si="212" ref="G421:Q421">G422</f>
        <v>0</v>
      </c>
      <c r="H421" s="130">
        <f t="shared" si="212"/>
        <v>15</v>
      </c>
      <c r="I421" s="130">
        <f t="shared" si="212"/>
        <v>0</v>
      </c>
      <c r="J421" s="130">
        <f t="shared" si="212"/>
        <v>56.9</v>
      </c>
      <c r="K421" s="130">
        <f t="shared" si="212"/>
        <v>0</v>
      </c>
      <c r="L421" s="130">
        <f t="shared" si="212"/>
        <v>56.9</v>
      </c>
      <c r="M421" s="130">
        <f t="shared" si="212"/>
        <v>0</v>
      </c>
      <c r="N421" s="130">
        <f t="shared" si="212"/>
        <v>56.9</v>
      </c>
      <c r="O421" s="11">
        <f t="shared" si="212"/>
        <v>0</v>
      </c>
      <c r="P421" s="11">
        <f t="shared" si="212"/>
        <v>56.9</v>
      </c>
      <c r="Q421" s="11">
        <f t="shared" si="212"/>
        <v>0</v>
      </c>
    </row>
    <row r="422" spans="1:17" s="12" customFormat="1" ht="20.25">
      <c r="A422" s="63" t="s">
        <v>181</v>
      </c>
      <c r="B422" s="16" t="s">
        <v>130</v>
      </c>
      <c r="C422" s="16" t="s">
        <v>130</v>
      </c>
      <c r="D422" s="16" t="s">
        <v>263</v>
      </c>
      <c r="E422" s="16"/>
      <c r="F422" s="130">
        <f>F423</f>
        <v>15</v>
      </c>
      <c r="G422" s="130">
        <f aca="true" t="shared" si="213" ref="G422:Q422">G423</f>
        <v>0</v>
      </c>
      <c r="H422" s="130">
        <f t="shared" si="213"/>
        <v>15</v>
      </c>
      <c r="I422" s="130">
        <f t="shared" si="213"/>
        <v>0</v>
      </c>
      <c r="J422" s="130">
        <f t="shared" si="213"/>
        <v>56.9</v>
      </c>
      <c r="K422" s="130">
        <f t="shared" si="213"/>
        <v>0</v>
      </c>
      <c r="L422" s="130">
        <f t="shared" si="213"/>
        <v>56.9</v>
      </c>
      <c r="M422" s="130">
        <f t="shared" si="213"/>
        <v>0</v>
      </c>
      <c r="N422" s="130">
        <f t="shared" si="213"/>
        <v>56.9</v>
      </c>
      <c r="O422" s="11">
        <f t="shared" si="213"/>
        <v>0</v>
      </c>
      <c r="P422" s="11">
        <f t="shared" si="213"/>
        <v>56.9</v>
      </c>
      <c r="Q422" s="11">
        <f t="shared" si="213"/>
        <v>0</v>
      </c>
    </row>
    <row r="423" spans="1:17" s="12" customFormat="1" ht="20.25">
      <c r="A423" s="63" t="s">
        <v>192</v>
      </c>
      <c r="B423" s="16" t="s">
        <v>130</v>
      </c>
      <c r="C423" s="16" t="s">
        <v>130</v>
      </c>
      <c r="D423" s="16" t="s">
        <v>263</v>
      </c>
      <c r="E423" s="16" t="s">
        <v>191</v>
      </c>
      <c r="F423" s="130">
        <f>G423+H423+I423</f>
        <v>15</v>
      </c>
      <c r="G423" s="130"/>
      <c r="H423" s="130">
        <v>15</v>
      </c>
      <c r="I423" s="130"/>
      <c r="J423" s="130">
        <f>K423+L423+M423</f>
        <v>56.9</v>
      </c>
      <c r="K423" s="130"/>
      <c r="L423" s="130">
        <f>41.9+15</f>
        <v>56.9</v>
      </c>
      <c r="M423" s="130"/>
      <c r="N423" s="130">
        <f>O423+P423+Q423</f>
        <v>56.9</v>
      </c>
      <c r="O423" s="49"/>
      <c r="P423" s="11">
        <f>41.9+15</f>
        <v>56.9</v>
      </c>
      <c r="Q423" s="49"/>
    </row>
    <row r="424" spans="1:17" s="12" customFormat="1" ht="41.25" customHeight="1">
      <c r="A424" s="63" t="s">
        <v>266</v>
      </c>
      <c r="B424" s="16" t="s">
        <v>130</v>
      </c>
      <c r="C424" s="16" t="s">
        <v>130</v>
      </c>
      <c r="D424" s="16" t="s">
        <v>264</v>
      </c>
      <c r="E424" s="16"/>
      <c r="F424" s="130">
        <f>F425</f>
        <v>91.2</v>
      </c>
      <c r="G424" s="130">
        <f aca="true" t="shared" si="214" ref="G424:Q424">G425</f>
        <v>0</v>
      </c>
      <c r="H424" s="130">
        <f t="shared" si="214"/>
        <v>91.2</v>
      </c>
      <c r="I424" s="130">
        <f t="shared" si="214"/>
        <v>0</v>
      </c>
      <c r="J424" s="130">
        <f t="shared" si="214"/>
        <v>49.4</v>
      </c>
      <c r="K424" s="130">
        <f t="shared" si="214"/>
        <v>0</v>
      </c>
      <c r="L424" s="130">
        <f t="shared" si="214"/>
        <v>49.4</v>
      </c>
      <c r="M424" s="130">
        <f t="shared" si="214"/>
        <v>0</v>
      </c>
      <c r="N424" s="130">
        <f t="shared" si="214"/>
        <v>49.4</v>
      </c>
      <c r="O424" s="11">
        <f t="shared" si="214"/>
        <v>0</v>
      </c>
      <c r="P424" s="11">
        <f t="shared" si="214"/>
        <v>49.4</v>
      </c>
      <c r="Q424" s="11">
        <f t="shared" si="214"/>
        <v>0</v>
      </c>
    </row>
    <row r="425" spans="1:17" s="12" customFormat="1" ht="20.25">
      <c r="A425" s="63" t="s">
        <v>181</v>
      </c>
      <c r="B425" s="16" t="s">
        <v>130</v>
      </c>
      <c r="C425" s="16" t="s">
        <v>130</v>
      </c>
      <c r="D425" s="16" t="s">
        <v>265</v>
      </c>
      <c r="E425" s="16"/>
      <c r="F425" s="130">
        <f>F426</f>
        <v>91.2</v>
      </c>
      <c r="G425" s="130">
        <f aca="true" t="shared" si="215" ref="G425:Q425">G426</f>
        <v>0</v>
      </c>
      <c r="H425" s="130">
        <f t="shared" si="215"/>
        <v>91.2</v>
      </c>
      <c r="I425" s="130">
        <f t="shared" si="215"/>
        <v>0</v>
      </c>
      <c r="J425" s="130">
        <f t="shared" si="215"/>
        <v>49.4</v>
      </c>
      <c r="K425" s="130">
        <f t="shared" si="215"/>
        <v>0</v>
      </c>
      <c r="L425" s="130">
        <f t="shared" si="215"/>
        <v>49.4</v>
      </c>
      <c r="M425" s="130">
        <f t="shared" si="215"/>
        <v>0</v>
      </c>
      <c r="N425" s="130">
        <f t="shared" si="215"/>
        <v>49.4</v>
      </c>
      <c r="O425" s="11">
        <f t="shared" si="215"/>
        <v>0</v>
      </c>
      <c r="P425" s="11">
        <f t="shared" si="215"/>
        <v>49.4</v>
      </c>
      <c r="Q425" s="11">
        <f t="shared" si="215"/>
        <v>0</v>
      </c>
    </row>
    <row r="426" spans="1:17" s="12" customFormat="1" ht="20.25">
      <c r="A426" s="63" t="s">
        <v>192</v>
      </c>
      <c r="B426" s="16" t="s">
        <v>130</v>
      </c>
      <c r="C426" s="16" t="s">
        <v>130</v>
      </c>
      <c r="D426" s="16" t="s">
        <v>265</v>
      </c>
      <c r="E426" s="16" t="s">
        <v>191</v>
      </c>
      <c r="F426" s="130">
        <f>G426+H426+I426</f>
        <v>91.2</v>
      </c>
      <c r="G426" s="130"/>
      <c r="H426" s="130">
        <v>91.2</v>
      </c>
      <c r="I426" s="130"/>
      <c r="J426" s="130">
        <f>K426+L426+M426</f>
        <v>49.4</v>
      </c>
      <c r="K426" s="130"/>
      <c r="L426" s="130">
        <f>14.4+35</f>
        <v>49.4</v>
      </c>
      <c r="M426" s="130"/>
      <c r="N426" s="130">
        <f>O426+P426+Q426</f>
        <v>49.4</v>
      </c>
      <c r="O426" s="49"/>
      <c r="P426" s="11">
        <f>14.4+35</f>
        <v>49.4</v>
      </c>
      <c r="Q426" s="49"/>
    </row>
    <row r="427" spans="1:17" s="12" customFormat="1" ht="20.25">
      <c r="A427" s="64" t="s">
        <v>154</v>
      </c>
      <c r="B427" s="13" t="s">
        <v>130</v>
      </c>
      <c r="C427" s="13" t="s">
        <v>126</v>
      </c>
      <c r="D427" s="13"/>
      <c r="E427" s="13"/>
      <c r="F427" s="129">
        <f aca="true" t="shared" si="216" ref="F427:Q427">F428+F461</f>
        <v>120064.8</v>
      </c>
      <c r="G427" s="129">
        <f t="shared" si="216"/>
        <v>63131.2</v>
      </c>
      <c r="H427" s="129">
        <f t="shared" si="216"/>
        <v>56933.6</v>
      </c>
      <c r="I427" s="129">
        <f t="shared" si="216"/>
        <v>0</v>
      </c>
      <c r="J427" s="129">
        <f t="shared" si="216"/>
        <v>114667.09999999999</v>
      </c>
      <c r="K427" s="129">
        <f t="shared" si="216"/>
        <v>48611.2</v>
      </c>
      <c r="L427" s="129">
        <f t="shared" si="216"/>
        <v>66055.9</v>
      </c>
      <c r="M427" s="129">
        <f t="shared" si="216"/>
        <v>0</v>
      </c>
      <c r="N427" s="129">
        <f t="shared" si="216"/>
        <v>45620.4</v>
      </c>
      <c r="O427" s="14">
        <f t="shared" si="216"/>
        <v>111.2</v>
      </c>
      <c r="P427" s="14">
        <f t="shared" si="216"/>
        <v>45509.200000000004</v>
      </c>
      <c r="Q427" s="14">
        <f t="shared" si="216"/>
        <v>0</v>
      </c>
    </row>
    <row r="428" spans="1:17" s="12" customFormat="1" ht="37.5">
      <c r="A428" s="63" t="s">
        <v>520</v>
      </c>
      <c r="B428" s="16" t="s">
        <v>130</v>
      </c>
      <c r="C428" s="16" t="s">
        <v>126</v>
      </c>
      <c r="D428" s="33" t="s">
        <v>287</v>
      </c>
      <c r="E428" s="16"/>
      <c r="F428" s="130">
        <f aca="true" t="shared" si="217" ref="F428:Q428">F429+F446</f>
        <v>120044.3</v>
      </c>
      <c r="G428" s="130">
        <f t="shared" si="217"/>
        <v>63131.2</v>
      </c>
      <c r="H428" s="130">
        <f t="shared" si="217"/>
        <v>56913.1</v>
      </c>
      <c r="I428" s="130">
        <f t="shared" si="217"/>
        <v>0</v>
      </c>
      <c r="J428" s="130">
        <f t="shared" si="217"/>
        <v>114651.59999999999</v>
      </c>
      <c r="K428" s="130">
        <f t="shared" si="217"/>
        <v>48611.2</v>
      </c>
      <c r="L428" s="130">
        <f t="shared" si="217"/>
        <v>66040.4</v>
      </c>
      <c r="M428" s="130">
        <f t="shared" si="217"/>
        <v>0</v>
      </c>
      <c r="N428" s="130">
        <f t="shared" si="217"/>
        <v>45604.9</v>
      </c>
      <c r="O428" s="11">
        <f t="shared" si="217"/>
        <v>111.2</v>
      </c>
      <c r="P428" s="11">
        <f t="shared" si="217"/>
        <v>45493.700000000004</v>
      </c>
      <c r="Q428" s="11">
        <f t="shared" si="217"/>
        <v>0</v>
      </c>
    </row>
    <row r="429" spans="1:17" s="12" customFormat="1" ht="37.5">
      <c r="A429" s="43" t="s">
        <v>18</v>
      </c>
      <c r="B429" s="16" t="s">
        <v>130</v>
      </c>
      <c r="C429" s="16" t="s">
        <v>126</v>
      </c>
      <c r="D429" s="33" t="s">
        <v>288</v>
      </c>
      <c r="E429" s="16"/>
      <c r="F429" s="130">
        <f>F430+F433+F438</f>
        <v>73162.3</v>
      </c>
      <c r="G429" s="130">
        <f aca="true" t="shared" si="218" ref="G429:N429">G430+G433+G438</f>
        <v>63131.2</v>
      </c>
      <c r="H429" s="130">
        <f t="shared" si="218"/>
        <v>10031.099999999999</v>
      </c>
      <c r="I429" s="130">
        <f t="shared" si="218"/>
        <v>0</v>
      </c>
      <c r="J429" s="130">
        <f t="shared" si="218"/>
        <v>79193.9</v>
      </c>
      <c r="K429" s="130">
        <f t="shared" si="218"/>
        <v>48611.2</v>
      </c>
      <c r="L429" s="130">
        <f t="shared" si="218"/>
        <v>30582.7</v>
      </c>
      <c r="M429" s="130">
        <f t="shared" si="218"/>
        <v>0</v>
      </c>
      <c r="N429" s="130">
        <f t="shared" si="218"/>
        <v>147.2</v>
      </c>
      <c r="O429" s="11">
        <f>O430+O433+O438</f>
        <v>111.2</v>
      </c>
      <c r="P429" s="11">
        <f>P430+P433+P438</f>
        <v>36</v>
      </c>
      <c r="Q429" s="11">
        <f>Q430+Q433+Q438</f>
        <v>0</v>
      </c>
    </row>
    <row r="430" spans="1:17" s="12" customFormat="1" ht="81.75" customHeight="1">
      <c r="A430" s="43" t="s">
        <v>295</v>
      </c>
      <c r="B430" s="16" t="s">
        <v>130</v>
      </c>
      <c r="C430" s="16" t="s">
        <v>126</v>
      </c>
      <c r="D430" s="33" t="s">
        <v>48</v>
      </c>
      <c r="E430" s="16"/>
      <c r="F430" s="130">
        <f>F431</f>
        <v>31.2</v>
      </c>
      <c r="G430" s="130">
        <f aca="true" t="shared" si="219" ref="G430:Q430">G431</f>
        <v>31.2</v>
      </c>
      <c r="H430" s="130">
        <f t="shared" si="219"/>
        <v>0</v>
      </c>
      <c r="I430" s="130">
        <f t="shared" si="219"/>
        <v>0</v>
      </c>
      <c r="J430" s="130">
        <f t="shared" si="219"/>
        <v>31.2</v>
      </c>
      <c r="K430" s="130">
        <f t="shared" si="219"/>
        <v>31.2</v>
      </c>
      <c r="L430" s="130">
        <f t="shared" si="219"/>
        <v>0</v>
      </c>
      <c r="M430" s="130">
        <f t="shared" si="219"/>
        <v>0</v>
      </c>
      <c r="N430" s="130">
        <f t="shared" si="219"/>
        <v>31.2</v>
      </c>
      <c r="O430" s="11">
        <f t="shared" si="219"/>
        <v>31.2</v>
      </c>
      <c r="P430" s="11">
        <f t="shared" si="219"/>
        <v>0</v>
      </c>
      <c r="Q430" s="11">
        <f t="shared" si="219"/>
        <v>0</v>
      </c>
    </row>
    <row r="431" spans="1:17" s="12" customFormat="1" ht="78" customHeight="1">
      <c r="A431" s="63" t="s">
        <v>98</v>
      </c>
      <c r="B431" s="16" t="s">
        <v>130</v>
      </c>
      <c r="C431" s="16" t="s">
        <v>126</v>
      </c>
      <c r="D431" s="33" t="s">
        <v>49</v>
      </c>
      <c r="E431" s="16"/>
      <c r="F431" s="130">
        <f>F432</f>
        <v>31.2</v>
      </c>
      <c r="G431" s="130">
        <f aca="true" t="shared" si="220" ref="G431:Q431">G432</f>
        <v>31.2</v>
      </c>
      <c r="H431" s="130">
        <f t="shared" si="220"/>
        <v>0</v>
      </c>
      <c r="I431" s="130">
        <f t="shared" si="220"/>
        <v>0</v>
      </c>
      <c r="J431" s="130">
        <f t="shared" si="220"/>
        <v>31.2</v>
      </c>
      <c r="K431" s="130">
        <f t="shared" si="220"/>
        <v>31.2</v>
      </c>
      <c r="L431" s="130">
        <f t="shared" si="220"/>
        <v>0</v>
      </c>
      <c r="M431" s="130">
        <f t="shared" si="220"/>
        <v>0</v>
      </c>
      <c r="N431" s="130">
        <f t="shared" si="220"/>
        <v>31.2</v>
      </c>
      <c r="O431" s="11">
        <f t="shared" si="220"/>
        <v>31.2</v>
      </c>
      <c r="P431" s="11">
        <f t="shared" si="220"/>
        <v>0</v>
      </c>
      <c r="Q431" s="11">
        <f t="shared" si="220"/>
        <v>0</v>
      </c>
    </row>
    <row r="432" spans="1:17" s="12" customFormat="1" ht="37.5">
      <c r="A432" s="63" t="s">
        <v>222</v>
      </c>
      <c r="B432" s="16" t="s">
        <v>130</v>
      </c>
      <c r="C432" s="16" t="s">
        <v>126</v>
      </c>
      <c r="D432" s="33" t="s">
        <v>49</v>
      </c>
      <c r="E432" s="16" t="s">
        <v>221</v>
      </c>
      <c r="F432" s="130">
        <f>G432+H432+I432</f>
        <v>31.2</v>
      </c>
      <c r="G432" s="130">
        <v>31.2</v>
      </c>
      <c r="H432" s="130"/>
      <c r="I432" s="130"/>
      <c r="J432" s="130">
        <f>K432+L432+M432</f>
        <v>31.2</v>
      </c>
      <c r="K432" s="130">
        <v>31.2</v>
      </c>
      <c r="L432" s="130"/>
      <c r="M432" s="130"/>
      <c r="N432" s="130">
        <f>O432+P432+Q432</f>
        <v>31.2</v>
      </c>
      <c r="O432" s="49">
        <v>31.2</v>
      </c>
      <c r="P432" s="49"/>
      <c r="Q432" s="49"/>
    </row>
    <row r="433" spans="1:17" s="12" customFormat="1" ht="56.25">
      <c r="A433" s="63" t="s">
        <v>362</v>
      </c>
      <c r="B433" s="16" t="s">
        <v>130</v>
      </c>
      <c r="C433" s="16" t="s">
        <v>126</v>
      </c>
      <c r="D433" s="33" t="s">
        <v>292</v>
      </c>
      <c r="E433" s="16"/>
      <c r="F433" s="130">
        <f>F436+F434</f>
        <v>86</v>
      </c>
      <c r="G433" s="130">
        <f aca="true" t="shared" si="221" ref="G433:Q433">G436+G434</f>
        <v>50</v>
      </c>
      <c r="H433" s="130">
        <f t="shared" si="221"/>
        <v>36</v>
      </c>
      <c r="I433" s="130">
        <f t="shared" si="221"/>
        <v>0</v>
      </c>
      <c r="J433" s="130">
        <f t="shared" si="221"/>
        <v>116</v>
      </c>
      <c r="K433" s="130">
        <f t="shared" si="221"/>
        <v>80</v>
      </c>
      <c r="L433" s="130">
        <f t="shared" si="221"/>
        <v>36</v>
      </c>
      <c r="M433" s="130">
        <f t="shared" si="221"/>
        <v>0</v>
      </c>
      <c r="N433" s="130">
        <f t="shared" si="221"/>
        <v>116</v>
      </c>
      <c r="O433" s="11">
        <f t="shared" si="221"/>
        <v>80</v>
      </c>
      <c r="P433" s="11">
        <f t="shared" si="221"/>
        <v>36</v>
      </c>
      <c r="Q433" s="11">
        <f t="shared" si="221"/>
        <v>0</v>
      </c>
    </row>
    <row r="434" spans="1:17" s="12" customFormat="1" ht="37.5">
      <c r="A434" s="63" t="s">
        <v>461</v>
      </c>
      <c r="B434" s="16" t="s">
        <v>130</v>
      </c>
      <c r="C434" s="16" t="s">
        <v>126</v>
      </c>
      <c r="D434" s="33" t="s">
        <v>459</v>
      </c>
      <c r="E434" s="16"/>
      <c r="F434" s="130">
        <f>F435</f>
        <v>36</v>
      </c>
      <c r="G434" s="130">
        <f aca="true" t="shared" si="222" ref="G434:Q434">G435</f>
        <v>0</v>
      </c>
      <c r="H434" s="130">
        <f t="shared" si="222"/>
        <v>36</v>
      </c>
      <c r="I434" s="130">
        <f t="shared" si="222"/>
        <v>0</v>
      </c>
      <c r="J434" s="130">
        <f t="shared" si="222"/>
        <v>36</v>
      </c>
      <c r="K434" s="130">
        <f t="shared" si="222"/>
        <v>0</v>
      </c>
      <c r="L434" s="130">
        <f t="shared" si="222"/>
        <v>36</v>
      </c>
      <c r="M434" s="130">
        <f t="shared" si="222"/>
        <v>0</v>
      </c>
      <c r="N434" s="130">
        <f t="shared" si="222"/>
        <v>36</v>
      </c>
      <c r="O434" s="11">
        <f t="shared" si="222"/>
        <v>0</v>
      </c>
      <c r="P434" s="11">
        <f t="shared" si="222"/>
        <v>36</v>
      </c>
      <c r="Q434" s="11">
        <f t="shared" si="222"/>
        <v>0</v>
      </c>
    </row>
    <row r="435" spans="1:17" s="12" customFormat="1" ht="37.5">
      <c r="A435" s="63" t="s">
        <v>222</v>
      </c>
      <c r="B435" s="16" t="s">
        <v>130</v>
      </c>
      <c r="C435" s="16" t="s">
        <v>126</v>
      </c>
      <c r="D435" s="33" t="s">
        <v>459</v>
      </c>
      <c r="E435" s="16" t="s">
        <v>221</v>
      </c>
      <c r="F435" s="130">
        <f>G435+H435+I435</f>
        <v>36</v>
      </c>
      <c r="G435" s="130"/>
      <c r="H435" s="130">
        <v>36</v>
      </c>
      <c r="I435" s="130"/>
      <c r="J435" s="130">
        <f>K435+L435+M435</f>
        <v>36</v>
      </c>
      <c r="K435" s="130"/>
      <c r="L435" s="130">
        <v>36</v>
      </c>
      <c r="M435" s="130"/>
      <c r="N435" s="130">
        <f>O435+P435+Q435</f>
        <v>36</v>
      </c>
      <c r="O435" s="11"/>
      <c r="P435" s="11">
        <v>36</v>
      </c>
      <c r="Q435" s="11"/>
    </row>
    <row r="436" spans="1:17" s="12" customFormat="1" ht="77.25" customHeight="1">
      <c r="A436" s="63" t="s">
        <v>98</v>
      </c>
      <c r="B436" s="16" t="s">
        <v>130</v>
      </c>
      <c r="C436" s="16" t="s">
        <v>126</v>
      </c>
      <c r="D436" s="33" t="s">
        <v>51</v>
      </c>
      <c r="E436" s="16"/>
      <c r="F436" s="130">
        <f>F437</f>
        <v>50</v>
      </c>
      <c r="G436" s="130">
        <f aca="true" t="shared" si="223" ref="G436:Q436">G437</f>
        <v>50</v>
      </c>
      <c r="H436" s="130">
        <f t="shared" si="223"/>
        <v>0</v>
      </c>
      <c r="I436" s="130">
        <f t="shared" si="223"/>
        <v>0</v>
      </c>
      <c r="J436" s="130">
        <f t="shared" si="223"/>
        <v>80</v>
      </c>
      <c r="K436" s="130">
        <f t="shared" si="223"/>
        <v>80</v>
      </c>
      <c r="L436" s="130">
        <f t="shared" si="223"/>
        <v>0</v>
      </c>
      <c r="M436" s="130">
        <f t="shared" si="223"/>
        <v>0</v>
      </c>
      <c r="N436" s="130">
        <f t="shared" si="223"/>
        <v>80</v>
      </c>
      <c r="O436" s="11">
        <f t="shared" si="223"/>
        <v>80</v>
      </c>
      <c r="P436" s="11">
        <f t="shared" si="223"/>
        <v>0</v>
      </c>
      <c r="Q436" s="11">
        <f t="shared" si="223"/>
        <v>0</v>
      </c>
    </row>
    <row r="437" spans="1:17" s="12" customFormat="1" ht="37.5">
      <c r="A437" s="63" t="s">
        <v>222</v>
      </c>
      <c r="B437" s="16" t="s">
        <v>130</v>
      </c>
      <c r="C437" s="16" t="s">
        <v>126</v>
      </c>
      <c r="D437" s="33" t="s">
        <v>51</v>
      </c>
      <c r="E437" s="16" t="s">
        <v>221</v>
      </c>
      <c r="F437" s="130">
        <f>G437+H437+I437</f>
        <v>50</v>
      </c>
      <c r="G437" s="139">
        <v>50</v>
      </c>
      <c r="H437" s="130"/>
      <c r="I437" s="130"/>
      <c r="J437" s="130">
        <f>K437+L437+M437</f>
        <v>80</v>
      </c>
      <c r="K437" s="130">
        <v>80</v>
      </c>
      <c r="L437" s="130"/>
      <c r="M437" s="130"/>
      <c r="N437" s="130">
        <f>O437+P437+Q437</f>
        <v>80</v>
      </c>
      <c r="O437" s="11">
        <v>80</v>
      </c>
      <c r="P437" s="11"/>
      <c r="Q437" s="11"/>
    </row>
    <row r="438" spans="1:17" s="12" customFormat="1" ht="56.25">
      <c r="A438" s="63" t="s">
        <v>442</v>
      </c>
      <c r="B438" s="16" t="s">
        <v>130</v>
      </c>
      <c r="C438" s="16" t="s">
        <v>126</v>
      </c>
      <c r="D438" s="33" t="s">
        <v>440</v>
      </c>
      <c r="E438" s="16"/>
      <c r="F438" s="130">
        <f>F442+F439+F444</f>
        <v>73045.1</v>
      </c>
      <c r="G438" s="130">
        <f aca="true" t="shared" si="224" ref="G438:N438">G442+G439+G444</f>
        <v>63050</v>
      </c>
      <c r="H438" s="130">
        <f t="shared" si="224"/>
        <v>9995.099999999999</v>
      </c>
      <c r="I438" s="130">
        <f t="shared" si="224"/>
        <v>0</v>
      </c>
      <c r="J438" s="130">
        <f t="shared" si="224"/>
        <v>79046.7</v>
      </c>
      <c r="K438" s="130">
        <f t="shared" si="224"/>
        <v>48500</v>
      </c>
      <c r="L438" s="130">
        <f t="shared" si="224"/>
        <v>30546.7</v>
      </c>
      <c r="M438" s="130">
        <f t="shared" si="224"/>
        <v>0</v>
      </c>
      <c r="N438" s="130">
        <f t="shared" si="224"/>
        <v>0</v>
      </c>
      <c r="O438" s="11">
        <f>O442+O439</f>
        <v>0</v>
      </c>
      <c r="P438" s="11">
        <f>P442+P439</f>
        <v>0</v>
      </c>
      <c r="Q438" s="11">
        <f>Q442+Q439</f>
        <v>0</v>
      </c>
    </row>
    <row r="439" spans="1:17" s="12" customFormat="1" ht="75">
      <c r="A439" s="122" t="s">
        <v>710</v>
      </c>
      <c r="B439" s="16" t="s">
        <v>130</v>
      </c>
      <c r="C439" s="16" t="s">
        <v>126</v>
      </c>
      <c r="D439" s="33" t="s">
        <v>582</v>
      </c>
      <c r="E439" s="16"/>
      <c r="F439" s="130">
        <f>F440+F441</f>
        <v>8045.099999999999</v>
      </c>
      <c r="G439" s="130">
        <f>G440</f>
        <v>0</v>
      </c>
      <c r="H439" s="130">
        <f>H440+H441</f>
        <v>8045.099999999999</v>
      </c>
      <c r="I439" s="130">
        <f>I440</f>
        <v>0</v>
      </c>
      <c r="J439" s="130">
        <f>K439+L439+M439</f>
        <v>0</v>
      </c>
      <c r="K439" s="130"/>
      <c r="L439" s="130"/>
      <c r="M439" s="130"/>
      <c r="N439" s="130"/>
      <c r="O439" s="11"/>
      <c r="P439" s="11"/>
      <c r="Q439" s="11"/>
    </row>
    <row r="440" spans="1:17" s="12" customFormat="1" ht="37.5">
      <c r="A440" s="63" t="s">
        <v>92</v>
      </c>
      <c r="B440" s="16" t="s">
        <v>130</v>
      </c>
      <c r="C440" s="16" t="s">
        <v>126</v>
      </c>
      <c r="D440" s="33" t="s">
        <v>582</v>
      </c>
      <c r="E440" s="16" t="s">
        <v>178</v>
      </c>
      <c r="F440" s="130">
        <f>G440+H440+I440</f>
        <v>7897.4</v>
      </c>
      <c r="G440" s="130"/>
      <c r="H440" s="141">
        <v>7897.4</v>
      </c>
      <c r="I440" s="130"/>
      <c r="J440" s="130">
        <f>K440+L440+M440</f>
        <v>0</v>
      </c>
      <c r="K440" s="130"/>
      <c r="L440" s="130"/>
      <c r="M440" s="130"/>
      <c r="N440" s="130"/>
      <c r="O440" s="11"/>
      <c r="P440" s="11"/>
      <c r="Q440" s="11"/>
    </row>
    <row r="441" spans="1:17" s="12" customFormat="1" ht="20.25">
      <c r="A441" s="63" t="s">
        <v>156</v>
      </c>
      <c r="B441" s="16" t="s">
        <v>130</v>
      </c>
      <c r="C441" s="16" t="s">
        <v>126</v>
      </c>
      <c r="D441" s="33" t="s">
        <v>582</v>
      </c>
      <c r="E441" s="16" t="s">
        <v>185</v>
      </c>
      <c r="F441" s="130">
        <f>G441+H441+I441</f>
        <v>147.7</v>
      </c>
      <c r="G441" s="130"/>
      <c r="H441" s="141">
        <v>147.7</v>
      </c>
      <c r="I441" s="130"/>
      <c r="J441" s="130"/>
      <c r="K441" s="130"/>
      <c r="L441" s="130"/>
      <c r="M441" s="130"/>
      <c r="N441" s="130"/>
      <c r="O441" s="11"/>
      <c r="P441" s="11"/>
      <c r="Q441" s="11"/>
    </row>
    <row r="442" spans="1:17" s="12" customFormat="1" ht="37.5">
      <c r="A442" s="63" t="s">
        <v>540</v>
      </c>
      <c r="B442" s="16" t="s">
        <v>130</v>
      </c>
      <c r="C442" s="16" t="s">
        <v>126</v>
      </c>
      <c r="D442" s="16" t="s">
        <v>562</v>
      </c>
      <c r="E442" s="16"/>
      <c r="F442" s="130">
        <f>F443</f>
        <v>65000</v>
      </c>
      <c r="G442" s="130">
        <f>G443</f>
        <v>63050</v>
      </c>
      <c r="H442" s="130">
        <f>H443</f>
        <v>1950</v>
      </c>
      <c r="I442" s="130">
        <f>I443</f>
        <v>0</v>
      </c>
      <c r="J442" s="130">
        <f>K442+L442+M442</f>
        <v>29046.7</v>
      </c>
      <c r="K442" s="130">
        <f>K443</f>
        <v>0</v>
      </c>
      <c r="L442" s="130">
        <f>L443</f>
        <v>29046.7</v>
      </c>
      <c r="M442" s="130"/>
      <c r="N442" s="130"/>
      <c r="O442" s="11"/>
      <c r="P442" s="11"/>
      <c r="Q442" s="11"/>
    </row>
    <row r="443" spans="1:17" s="12" customFormat="1" ht="20.25">
      <c r="A443" s="63" t="s">
        <v>156</v>
      </c>
      <c r="B443" s="16" t="s">
        <v>130</v>
      </c>
      <c r="C443" s="16" t="s">
        <v>126</v>
      </c>
      <c r="D443" s="16" t="s">
        <v>562</v>
      </c>
      <c r="E443" s="16" t="s">
        <v>185</v>
      </c>
      <c r="F443" s="130">
        <f>G443+H443+I443</f>
        <v>65000</v>
      </c>
      <c r="G443" s="139">
        <v>63050</v>
      </c>
      <c r="H443" s="141">
        <v>1950</v>
      </c>
      <c r="I443" s="130"/>
      <c r="J443" s="130">
        <f>K443+L443+M443</f>
        <v>29046.7</v>
      </c>
      <c r="K443" s="130"/>
      <c r="L443" s="130">
        <v>29046.7</v>
      </c>
      <c r="M443" s="130"/>
      <c r="N443" s="130"/>
      <c r="O443" s="49"/>
      <c r="P443" s="49"/>
      <c r="Q443" s="49"/>
    </row>
    <row r="444" spans="1:17" s="12" customFormat="1" ht="45.75" customHeight="1">
      <c r="A444" s="63" t="s">
        <v>542</v>
      </c>
      <c r="B444" s="16" t="s">
        <v>130</v>
      </c>
      <c r="C444" s="16" t="s">
        <v>126</v>
      </c>
      <c r="D444" s="33" t="s">
        <v>541</v>
      </c>
      <c r="E444" s="16"/>
      <c r="F444" s="130">
        <f>F445</f>
        <v>0</v>
      </c>
      <c r="G444" s="130">
        <f aca="true" t="shared" si="225" ref="G444:N444">G445</f>
        <v>0</v>
      </c>
      <c r="H444" s="130">
        <f t="shared" si="225"/>
        <v>0</v>
      </c>
      <c r="I444" s="130">
        <f t="shared" si="225"/>
        <v>0</v>
      </c>
      <c r="J444" s="130">
        <f t="shared" si="225"/>
        <v>50000</v>
      </c>
      <c r="K444" s="130">
        <f t="shared" si="225"/>
        <v>48500</v>
      </c>
      <c r="L444" s="130">
        <f t="shared" si="225"/>
        <v>1500</v>
      </c>
      <c r="M444" s="130">
        <f t="shared" si="225"/>
        <v>0</v>
      </c>
      <c r="N444" s="130">
        <f t="shared" si="225"/>
        <v>0</v>
      </c>
      <c r="O444" s="49"/>
      <c r="P444" s="49"/>
      <c r="Q444" s="49"/>
    </row>
    <row r="445" spans="1:17" s="12" customFormat="1" ht="20.25">
      <c r="A445" s="63" t="s">
        <v>156</v>
      </c>
      <c r="B445" s="16" t="s">
        <v>130</v>
      </c>
      <c r="C445" s="16" t="s">
        <v>126</v>
      </c>
      <c r="D445" s="33" t="s">
        <v>541</v>
      </c>
      <c r="E445" s="16" t="s">
        <v>185</v>
      </c>
      <c r="F445" s="130">
        <f>G445+H445+I445</f>
        <v>0</v>
      </c>
      <c r="G445" s="130"/>
      <c r="H445" s="130"/>
      <c r="I445" s="130"/>
      <c r="J445" s="130">
        <f>K445+L445+M445</f>
        <v>50000</v>
      </c>
      <c r="K445" s="130">
        <v>48500</v>
      </c>
      <c r="L445" s="130">
        <v>1500</v>
      </c>
      <c r="M445" s="130"/>
      <c r="N445" s="130"/>
      <c r="O445" s="49"/>
      <c r="P445" s="49"/>
      <c r="Q445" s="49"/>
    </row>
    <row r="446" spans="1:17" s="12" customFormat="1" ht="20.25">
      <c r="A446" s="69" t="s">
        <v>29</v>
      </c>
      <c r="B446" s="16" t="s">
        <v>130</v>
      </c>
      <c r="C446" s="16" t="s">
        <v>126</v>
      </c>
      <c r="D446" s="16" t="s">
        <v>76</v>
      </c>
      <c r="E446" s="16"/>
      <c r="F446" s="130">
        <f>F447+F454</f>
        <v>46882</v>
      </c>
      <c r="G446" s="130">
        <f aca="true" t="shared" si="226" ref="G446:Q446">G447+G454</f>
        <v>0</v>
      </c>
      <c r="H446" s="130">
        <f t="shared" si="226"/>
        <v>46882</v>
      </c>
      <c r="I446" s="130">
        <f t="shared" si="226"/>
        <v>0</v>
      </c>
      <c r="J446" s="130">
        <f t="shared" si="226"/>
        <v>35457.7</v>
      </c>
      <c r="K446" s="130">
        <f t="shared" si="226"/>
        <v>0</v>
      </c>
      <c r="L446" s="130">
        <f t="shared" si="226"/>
        <v>35457.7</v>
      </c>
      <c r="M446" s="130">
        <f t="shared" si="226"/>
        <v>0</v>
      </c>
      <c r="N446" s="130">
        <f t="shared" si="226"/>
        <v>45457.700000000004</v>
      </c>
      <c r="O446" s="11">
        <f t="shared" si="226"/>
        <v>0</v>
      </c>
      <c r="P446" s="11">
        <f t="shared" si="226"/>
        <v>45457.700000000004</v>
      </c>
      <c r="Q446" s="11">
        <f t="shared" si="226"/>
        <v>0</v>
      </c>
    </row>
    <row r="447" spans="1:17" s="12" customFormat="1" ht="118.5" customHeight="1">
      <c r="A447" s="63" t="s">
        <v>521</v>
      </c>
      <c r="B447" s="16" t="s">
        <v>130</v>
      </c>
      <c r="C447" s="16" t="s">
        <v>126</v>
      </c>
      <c r="D447" s="16" t="s">
        <v>111</v>
      </c>
      <c r="E447" s="16"/>
      <c r="F447" s="130">
        <f>F448+F452</f>
        <v>43618.2</v>
      </c>
      <c r="G447" s="130">
        <f aca="true" t="shared" si="227" ref="G447:N447">G448+G452</f>
        <v>0</v>
      </c>
      <c r="H447" s="130">
        <f t="shared" si="227"/>
        <v>43618.2</v>
      </c>
      <c r="I447" s="130">
        <f t="shared" si="227"/>
        <v>0</v>
      </c>
      <c r="J447" s="130">
        <f t="shared" si="227"/>
        <v>32666.3</v>
      </c>
      <c r="K447" s="130">
        <f t="shared" si="227"/>
        <v>0</v>
      </c>
      <c r="L447" s="130">
        <f t="shared" si="227"/>
        <v>32666.3</v>
      </c>
      <c r="M447" s="130">
        <f t="shared" si="227"/>
        <v>0</v>
      </c>
      <c r="N447" s="130">
        <f t="shared" si="227"/>
        <v>42666.3</v>
      </c>
      <c r="O447" s="11">
        <f>O448+O452</f>
        <v>0</v>
      </c>
      <c r="P447" s="11">
        <f>P448+P452</f>
        <v>42666.3</v>
      </c>
      <c r="Q447" s="11">
        <f>Q448+Q452</f>
        <v>0</v>
      </c>
    </row>
    <row r="448" spans="1:17" s="12" customFormat="1" ht="20.25">
      <c r="A448" s="63" t="s">
        <v>405</v>
      </c>
      <c r="B448" s="16" t="s">
        <v>130</v>
      </c>
      <c r="C448" s="16" t="s">
        <v>126</v>
      </c>
      <c r="D448" s="16" t="s">
        <v>406</v>
      </c>
      <c r="E448" s="16"/>
      <c r="F448" s="130">
        <f>F449+F450+F451</f>
        <v>24168.899999999998</v>
      </c>
      <c r="G448" s="130">
        <f aca="true" t="shared" si="228" ref="G448:N448">G449+G450+G451</f>
        <v>0</v>
      </c>
      <c r="H448" s="130">
        <f t="shared" si="228"/>
        <v>24168.899999999998</v>
      </c>
      <c r="I448" s="130">
        <f t="shared" si="228"/>
        <v>0</v>
      </c>
      <c r="J448" s="130">
        <f t="shared" si="228"/>
        <v>17608.8</v>
      </c>
      <c r="K448" s="130">
        <f t="shared" si="228"/>
        <v>0</v>
      </c>
      <c r="L448" s="130">
        <f t="shared" si="228"/>
        <v>17608.8</v>
      </c>
      <c r="M448" s="130">
        <f t="shared" si="228"/>
        <v>0</v>
      </c>
      <c r="N448" s="130">
        <f t="shared" si="228"/>
        <v>27608.8</v>
      </c>
      <c r="O448" s="11">
        <f>O449+O450+O451</f>
        <v>0</v>
      </c>
      <c r="P448" s="11">
        <f>P449+P450+P451</f>
        <v>27608.8</v>
      </c>
      <c r="Q448" s="11">
        <f>Q449+Q450+Q451</f>
        <v>0</v>
      </c>
    </row>
    <row r="449" spans="1:17" s="12" customFormat="1" ht="20.25">
      <c r="A449" s="63" t="s">
        <v>180</v>
      </c>
      <c r="B449" s="16" t="s">
        <v>130</v>
      </c>
      <c r="C449" s="16" t="s">
        <v>126</v>
      </c>
      <c r="D449" s="16" t="s">
        <v>406</v>
      </c>
      <c r="E449" s="16" t="s">
        <v>153</v>
      </c>
      <c r="F449" s="130">
        <f>G449+H449+I449</f>
        <v>21776.1</v>
      </c>
      <c r="G449" s="130"/>
      <c r="H449" s="139">
        <v>21776.1</v>
      </c>
      <c r="I449" s="130"/>
      <c r="J449" s="130">
        <f>K449+L449+M449</f>
        <v>15936</v>
      </c>
      <c r="K449" s="130"/>
      <c r="L449" s="130">
        <v>15936</v>
      </c>
      <c r="M449" s="130"/>
      <c r="N449" s="130">
        <f>O449+P449+Q449</f>
        <v>25936</v>
      </c>
      <c r="O449" s="49"/>
      <c r="P449" s="11">
        <v>25936</v>
      </c>
      <c r="Q449" s="49"/>
    </row>
    <row r="450" spans="1:17" s="12" customFormat="1" ht="37.5">
      <c r="A450" s="63" t="s">
        <v>92</v>
      </c>
      <c r="B450" s="16" t="s">
        <v>130</v>
      </c>
      <c r="C450" s="16" t="s">
        <v>126</v>
      </c>
      <c r="D450" s="16" t="s">
        <v>406</v>
      </c>
      <c r="E450" s="16" t="s">
        <v>178</v>
      </c>
      <c r="F450" s="130">
        <f>G450+H450+I450</f>
        <v>2379</v>
      </c>
      <c r="G450" s="130"/>
      <c r="H450" s="139">
        <v>2379</v>
      </c>
      <c r="I450" s="130"/>
      <c r="J450" s="130">
        <f>K450+L450+M450</f>
        <v>1659.7</v>
      </c>
      <c r="K450" s="130"/>
      <c r="L450" s="130">
        <v>1659.7</v>
      </c>
      <c r="M450" s="130"/>
      <c r="N450" s="130">
        <f>O450+P450+Q450</f>
        <v>1659.7</v>
      </c>
      <c r="O450" s="49"/>
      <c r="P450" s="11">
        <v>1659.7</v>
      </c>
      <c r="Q450" s="49"/>
    </row>
    <row r="451" spans="1:17" s="12" customFormat="1" ht="20.25">
      <c r="A451" s="63" t="s">
        <v>176</v>
      </c>
      <c r="B451" s="16" t="s">
        <v>130</v>
      </c>
      <c r="C451" s="16" t="s">
        <v>126</v>
      </c>
      <c r="D451" s="16" t="s">
        <v>406</v>
      </c>
      <c r="E451" s="16" t="s">
        <v>177</v>
      </c>
      <c r="F451" s="130">
        <f>G451+H451+I451</f>
        <v>13.8</v>
      </c>
      <c r="G451" s="130"/>
      <c r="H451" s="139">
        <v>13.8</v>
      </c>
      <c r="I451" s="130"/>
      <c r="J451" s="130">
        <f>K451+L451+M451</f>
        <v>13.1</v>
      </c>
      <c r="K451" s="130"/>
      <c r="L451" s="130">
        <v>13.1</v>
      </c>
      <c r="M451" s="130"/>
      <c r="N451" s="130">
        <f>O451+P451+Q451</f>
        <v>13.1</v>
      </c>
      <c r="O451" s="49"/>
      <c r="P451" s="11">
        <v>13.1</v>
      </c>
      <c r="Q451" s="49"/>
    </row>
    <row r="452" spans="1:17" s="12" customFormat="1" ht="56.25">
      <c r="A452" s="63" t="s">
        <v>473</v>
      </c>
      <c r="B452" s="16" t="s">
        <v>130</v>
      </c>
      <c r="C452" s="16" t="s">
        <v>126</v>
      </c>
      <c r="D452" s="16" t="s">
        <v>476</v>
      </c>
      <c r="E452" s="16"/>
      <c r="F452" s="130">
        <f>F453</f>
        <v>19449.3</v>
      </c>
      <c r="G452" s="130">
        <f aca="true" t="shared" si="229" ref="G452:Q452">G453</f>
        <v>0</v>
      </c>
      <c r="H452" s="130">
        <f t="shared" si="229"/>
        <v>19449.3</v>
      </c>
      <c r="I452" s="130">
        <f t="shared" si="229"/>
        <v>0</v>
      </c>
      <c r="J452" s="130">
        <f t="shared" si="229"/>
        <v>15057.5</v>
      </c>
      <c r="K452" s="130">
        <f t="shared" si="229"/>
        <v>0</v>
      </c>
      <c r="L452" s="130">
        <f t="shared" si="229"/>
        <v>15057.5</v>
      </c>
      <c r="M452" s="130">
        <f t="shared" si="229"/>
        <v>0</v>
      </c>
      <c r="N452" s="130">
        <f t="shared" si="229"/>
        <v>15057.5</v>
      </c>
      <c r="O452" s="11">
        <f t="shared" si="229"/>
        <v>0</v>
      </c>
      <c r="P452" s="11">
        <f t="shared" si="229"/>
        <v>15057.5</v>
      </c>
      <c r="Q452" s="11">
        <f t="shared" si="229"/>
        <v>0</v>
      </c>
    </row>
    <row r="453" spans="1:17" s="12" customFormat="1" ht="20.25">
      <c r="A453" s="63" t="s">
        <v>180</v>
      </c>
      <c r="B453" s="16" t="s">
        <v>130</v>
      </c>
      <c r="C453" s="16" t="s">
        <v>126</v>
      </c>
      <c r="D453" s="16" t="s">
        <v>476</v>
      </c>
      <c r="E453" s="16" t="s">
        <v>153</v>
      </c>
      <c r="F453" s="130">
        <f>G453+H453+I453</f>
        <v>19449.3</v>
      </c>
      <c r="G453" s="130"/>
      <c r="H453" s="130">
        <v>19449.3</v>
      </c>
      <c r="I453" s="130"/>
      <c r="J453" s="130">
        <f>K453+L453+M453</f>
        <v>15057.5</v>
      </c>
      <c r="K453" s="130"/>
      <c r="L453" s="130">
        <v>15057.5</v>
      </c>
      <c r="M453" s="130"/>
      <c r="N453" s="130">
        <f>O453+P453+Q453</f>
        <v>15057.5</v>
      </c>
      <c r="O453" s="49"/>
      <c r="P453" s="49">
        <v>15057.5</v>
      </c>
      <c r="Q453" s="49"/>
    </row>
    <row r="454" spans="1:17" s="12" customFormat="1" ht="56.25">
      <c r="A454" s="63" t="s">
        <v>339</v>
      </c>
      <c r="B454" s="16" t="s">
        <v>130</v>
      </c>
      <c r="C454" s="16" t="s">
        <v>126</v>
      </c>
      <c r="D454" s="16" t="s">
        <v>112</v>
      </c>
      <c r="E454" s="16"/>
      <c r="F454" s="130">
        <f aca="true" t="shared" si="230" ref="F454:Q454">F455+F459</f>
        <v>3263.8</v>
      </c>
      <c r="G454" s="130">
        <f t="shared" si="230"/>
        <v>0</v>
      </c>
      <c r="H454" s="130">
        <f t="shared" si="230"/>
        <v>3263.8</v>
      </c>
      <c r="I454" s="130">
        <f t="shared" si="230"/>
        <v>0</v>
      </c>
      <c r="J454" s="130">
        <f t="shared" si="230"/>
        <v>2791.4</v>
      </c>
      <c r="K454" s="130">
        <f t="shared" si="230"/>
        <v>0</v>
      </c>
      <c r="L454" s="130">
        <f t="shared" si="230"/>
        <v>2791.4</v>
      </c>
      <c r="M454" s="130">
        <f t="shared" si="230"/>
        <v>0</v>
      </c>
      <c r="N454" s="130">
        <f t="shared" si="230"/>
        <v>2791.4</v>
      </c>
      <c r="O454" s="11">
        <f t="shared" si="230"/>
        <v>0</v>
      </c>
      <c r="P454" s="11">
        <f t="shared" si="230"/>
        <v>2791.4</v>
      </c>
      <c r="Q454" s="11">
        <f t="shared" si="230"/>
        <v>0</v>
      </c>
    </row>
    <row r="455" spans="1:17" s="12" customFormat="1" ht="24.75" customHeight="1">
      <c r="A455" s="63" t="s">
        <v>190</v>
      </c>
      <c r="B455" s="16" t="s">
        <v>130</v>
      </c>
      <c r="C455" s="16" t="s">
        <v>126</v>
      </c>
      <c r="D455" s="16" t="s">
        <v>113</v>
      </c>
      <c r="E455" s="16"/>
      <c r="F455" s="130">
        <f>F456+F457+F458</f>
        <v>2573.8</v>
      </c>
      <c r="G455" s="130">
        <f aca="true" t="shared" si="231" ref="G455:Q455">G456+G457+G458</f>
        <v>0</v>
      </c>
      <c r="H455" s="130">
        <f t="shared" si="231"/>
        <v>2573.8</v>
      </c>
      <c r="I455" s="130">
        <f t="shared" si="231"/>
        <v>0</v>
      </c>
      <c r="J455" s="130">
        <f t="shared" si="231"/>
        <v>2695.4</v>
      </c>
      <c r="K455" s="130">
        <f t="shared" si="231"/>
        <v>0</v>
      </c>
      <c r="L455" s="130">
        <f t="shared" si="231"/>
        <v>2695.4</v>
      </c>
      <c r="M455" s="130">
        <f t="shared" si="231"/>
        <v>0</v>
      </c>
      <c r="N455" s="130">
        <f t="shared" si="231"/>
        <v>2695.4</v>
      </c>
      <c r="O455" s="11">
        <f t="shared" si="231"/>
        <v>0</v>
      </c>
      <c r="P455" s="11">
        <f t="shared" si="231"/>
        <v>2695.4</v>
      </c>
      <c r="Q455" s="11">
        <f t="shared" si="231"/>
        <v>0</v>
      </c>
    </row>
    <row r="456" spans="1:17" s="12" customFormat="1" ht="37.5">
      <c r="A456" s="63" t="s">
        <v>174</v>
      </c>
      <c r="B456" s="16" t="s">
        <v>130</v>
      </c>
      <c r="C456" s="16" t="s">
        <v>126</v>
      </c>
      <c r="D456" s="16" t="s">
        <v>113</v>
      </c>
      <c r="E456" s="16" t="s">
        <v>175</v>
      </c>
      <c r="F456" s="130">
        <f>G456+H456+I456</f>
        <v>2296.5</v>
      </c>
      <c r="G456" s="130"/>
      <c r="H456" s="130">
        <v>2296.5</v>
      </c>
      <c r="I456" s="130"/>
      <c r="J456" s="130">
        <f>K456+L456+M456</f>
        <v>2418.1</v>
      </c>
      <c r="K456" s="130"/>
      <c r="L456" s="130">
        <v>2418.1</v>
      </c>
      <c r="M456" s="130"/>
      <c r="N456" s="130">
        <f>O456+P456+Q456</f>
        <v>2418.1</v>
      </c>
      <c r="O456" s="49"/>
      <c r="P456" s="11">
        <v>2418.1</v>
      </c>
      <c r="Q456" s="49"/>
    </row>
    <row r="457" spans="1:17" s="12" customFormat="1" ht="37.5">
      <c r="A457" s="63" t="s">
        <v>92</v>
      </c>
      <c r="B457" s="16" t="s">
        <v>130</v>
      </c>
      <c r="C457" s="16" t="s">
        <v>126</v>
      </c>
      <c r="D457" s="16" t="s">
        <v>113</v>
      </c>
      <c r="E457" s="16" t="s">
        <v>178</v>
      </c>
      <c r="F457" s="130">
        <f>G457+H457+I457</f>
        <v>273.4</v>
      </c>
      <c r="G457" s="130"/>
      <c r="H457" s="130">
        <v>273.4</v>
      </c>
      <c r="I457" s="130"/>
      <c r="J457" s="130">
        <f>K457+L457+M457</f>
        <v>273.4</v>
      </c>
      <c r="K457" s="130"/>
      <c r="L457" s="130">
        <v>273.4</v>
      </c>
      <c r="M457" s="130"/>
      <c r="N457" s="130">
        <f>O457+P457+Q457</f>
        <v>273.4</v>
      </c>
      <c r="O457" s="49"/>
      <c r="P457" s="11">
        <v>273.4</v>
      </c>
      <c r="Q457" s="49"/>
    </row>
    <row r="458" spans="1:17" s="12" customFormat="1" ht="20.25">
      <c r="A458" s="63" t="s">
        <v>176</v>
      </c>
      <c r="B458" s="16" t="s">
        <v>130</v>
      </c>
      <c r="C458" s="16" t="s">
        <v>126</v>
      </c>
      <c r="D458" s="16" t="s">
        <v>113</v>
      </c>
      <c r="E458" s="16" t="s">
        <v>177</v>
      </c>
      <c r="F458" s="130">
        <f>G458+H458+I458</f>
        <v>3.9</v>
      </c>
      <c r="G458" s="130"/>
      <c r="H458" s="130">
        <v>3.9</v>
      </c>
      <c r="I458" s="130"/>
      <c r="J458" s="130">
        <f>K458+L458+M458</f>
        <v>3.9</v>
      </c>
      <c r="K458" s="130"/>
      <c r="L458" s="130">
        <v>3.9</v>
      </c>
      <c r="M458" s="130"/>
      <c r="N458" s="130">
        <f>O458+P458+Q458</f>
        <v>3.9</v>
      </c>
      <c r="O458" s="49"/>
      <c r="P458" s="11">
        <v>3.9</v>
      </c>
      <c r="Q458" s="49"/>
    </row>
    <row r="459" spans="1:17" s="12" customFormat="1" ht="56.25">
      <c r="A459" s="63" t="s">
        <v>473</v>
      </c>
      <c r="B459" s="16" t="s">
        <v>130</v>
      </c>
      <c r="C459" s="16" t="s">
        <v>126</v>
      </c>
      <c r="D459" s="16" t="s">
        <v>484</v>
      </c>
      <c r="E459" s="16"/>
      <c r="F459" s="130">
        <f>F460</f>
        <v>690</v>
      </c>
      <c r="G459" s="130">
        <f aca="true" t="shared" si="232" ref="G459:Q459">G460</f>
        <v>0</v>
      </c>
      <c r="H459" s="130">
        <f t="shared" si="232"/>
        <v>690</v>
      </c>
      <c r="I459" s="130">
        <f t="shared" si="232"/>
        <v>0</v>
      </c>
      <c r="J459" s="130">
        <f t="shared" si="232"/>
        <v>96</v>
      </c>
      <c r="K459" s="130">
        <f t="shared" si="232"/>
        <v>0</v>
      </c>
      <c r="L459" s="130">
        <f t="shared" si="232"/>
        <v>96</v>
      </c>
      <c r="M459" s="130">
        <f t="shared" si="232"/>
        <v>0</v>
      </c>
      <c r="N459" s="130">
        <f t="shared" si="232"/>
        <v>96</v>
      </c>
      <c r="O459" s="11">
        <f t="shared" si="232"/>
        <v>0</v>
      </c>
      <c r="P459" s="11">
        <f t="shared" si="232"/>
        <v>96</v>
      </c>
      <c r="Q459" s="11">
        <f t="shared" si="232"/>
        <v>0</v>
      </c>
    </row>
    <row r="460" spans="1:17" s="12" customFormat="1" ht="37.5">
      <c r="A460" s="63" t="s">
        <v>174</v>
      </c>
      <c r="B460" s="16" t="s">
        <v>130</v>
      </c>
      <c r="C460" s="16" t="s">
        <v>126</v>
      </c>
      <c r="D460" s="16" t="s">
        <v>484</v>
      </c>
      <c r="E460" s="16" t="s">
        <v>175</v>
      </c>
      <c r="F460" s="130">
        <f>G460+H460+I460</f>
        <v>690</v>
      </c>
      <c r="G460" s="130"/>
      <c r="H460" s="130">
        <v>690</v>
      </c>
      <c r="I460" s="130"/>
      <c r="J460" s="130">
        <f>K460+L460+M460</f>
        <v>96</v>
      </c>
      <c r="K460" s="130"/>
      <c r="L460" s="130">
        <v>96</v>
      </c>
      <c r="M460" s="130"/>
      <c r="N460" s="130">
        <f>O460+P460+Q460</f>
        <v>96</v>
      </c>
      <c r="O460" s="49"/>
      <c r="P460" s="11">
        <v>96</v>
      </c>
      <c r="Q460" s="49"/>
    </row>
    <row r="461" spans="1:17" s="12" customFormat="1" ht="56.25">
      <c r="A461" s="63" t="s">
        <v>565</v>
      </c>
      <c r="B461" s="16" t="s">
        <v>130</v>
      </c>
      <c r="C461" s="16" t="s">
        <v>126</v>
      </c>
      <c r="D461" s="16" t="s">
        <v>250</v>
      </c>
      <c r="E461" s="16"/>
      <c r="F461" s="130">
        <f>F470+F466+F462</f>
        <v>20.5</v>
      </c>
      <c r="G461" s="130">
        <f>G470+G466+G462</f>
        <v>0</v>
      </c>
      <c r="H461" s="130">
        <f>H470+H466+H462</f>
        <v>20.5</v>
      </c>
      <c r="I461" s="130">
        <f>I470+I466+I462</f>
        <v>0</v>
      </c>
      <c r="J461" s="130">
        <f aca="true" t="shared" si="233" ref="J461:Q461">J470+J466</f>
        <v>15.5</v>
      </c>
      <c r="K461" s="130">
        <f t="shared" si="233"/>
        <v>0</v>
      </c>
      <c r="L461" s="130">
        <f t="shared" si="233"/>
        <v>15.5</v>
      </c>
      <c r="M461" s="130">
        <f t="shared" si="233"/>
        <v>0</v>
      </c>
      <c r="N461" s="130">
        <f t="shared" si="233"/>
        <v>15.5</v>
      </c>
      <c r="O461" s="11">
        <f t="shared" si="233"/>
        <v>0</v>
      </c>
      <c r="P461" s="11">
        <f t="shared" si="233"/>
        <v>15.5</v>
      </c>
      <c r="Q461" s="11">
        <f t="shared" si="233"/>
        <v>0</v>
      </c>
    </row>
    <row r="462" spans="1:17" s="12" customFormat="1" ht="37.5">
      <c r="A462" s="63" t="s">
        <v>197</v>
      </c>
      <c r="B462" s="16" t="s">
        <v>130</v>
      </c>
      <c r="C462" s="16" t="s">
        <v>126</v>
      </c>
      <c r="D462" s="16" t="s">
        <v>61</v>
      </c>
      <c r="E462" s="16"/>
      <c r="F462" s="130">
        <f aca="true" t="shared" si="234" ref="F462:H464">F463</f>
        <v>5</v>
      </c>
      <c r="G462" s="130">
        <f t="shared" si="234"/>
        <v>0</v>
      </c>
      <c r="H462" s="130">
        <f t="shared" si="234"/>
        <v>5</v>
      </c>
      <c r="I462" s="130"/>
      <c r="J462" s="130"/>
      <c r="K462" s="130"/>
      <c r="L462" s="130"/>
      <c r="M462" s="130"/>
      <c r="N462" s="130"/>
      <c r="O462" s="11"/>
      <c r="P462" s="11"/>
      <c r="Q462" s="11"/>
    </row>
    <row r="463" spans="1:17" s="12" customFormat="1" ht="56.25">
      <c r="A463" s="63" t="s">
        <v>418</v>
      </c>
      <c r="B463" s="16" t="s">
        <v>130</v>
      </c>
      <c r="C463" s="16" t="s">
        <v>126</v>
      </c>
      <c r="D463" s="16" t="s">
        <v>417</v>
      </c>
      <c r="E463" s="16"/>
      <c r="F463" s="130">
        <f t="shared" si="234"/>
        <v>5</v>
      </c>
      <c r="G463" s="130">
        <f t="shared" si="234"/>
        <v>0</v>
      </c>
      <c r="H463" s="130">
        <f t="shared" si="234"/>
        <v>5</v>
      </c>
      <c r="I463" s="130"/>
      <c r="J463" s="130"/>
      <c r="K463" s="130"/>
      <c r="L463" s="130"/>
      <c r="M463" s="130"/>
      <c r="N463" s="130"/>
      <c r="O463" s="11"/>
      <c r="P463" s="11"/>
      <c r="Q463" s="11"/>
    </row>
    <row r="464" spans="1:17" s="12" customFormat="1" ht="20.25">
      <c r="A464" s="19" t="s">
        <v>338</v>
      </c>
      <c r="B464" s="16" t="s">
        <v>130</v>
      </c>
      <c r="C464" s="16" t="s">
        <v>126</v>
      </c>
      <c r="D464" s="16" t="s">
        <v>675</v>
      </c>
      <c r="E464" s="16"/>
      <c r="F464" s="130">
        <f t="shared" si="234"/>
        <v>5</v>
      </c>
      <c r="G464" s="130">
        <f t="shared" si="234"/>
        <v>0</v>
      </c>
      <c r="H464" s="130">
        <f t="shared" si="234"/>
        <v>5</v>
      </c>
      <c r="I464" s="130"/>
      <c r="J464" s="130"/>
      <c r="K464" s="130"/>
      <c r="L464" s="130"/>
      <c r="M464" s="130"/>
      <c r="N464" s="130"/>
      <c r="O464" s="11"/>
      <c r="P464" s="11"/>
      <c r="Q464" s="11"/>
    </row>
    <row r="465" spans="1:17" s="12" customFormat="1" ht="20.25">
      <c r="A465" s="22" t="s">
        <v>192</v>
      </c>
      <c r="B465" s="16" t="s">
        <v>130</v>
      </c>
      <c r="C465" s="16" t="s">
        <v>126</v>
      </c>
      <c r="D465" s="16" t="s">
        <v>675</v>
      </c>
      <c r="E465" s="16" t="s">
        <v>191</v>
      </c>
      <c r="F465" s="130">
        <f>G465+H465+I465</f>
        <v>5</v>
      </c>
      <c r="G465" s="130"/>
      <c r="H465" s="130">
        <v>5</v>
      </c>
      <c r="I465" s="130"/>
      <c r="J465" s="130"/>
      <c r="K465" s="130"/>
      <c r="L465" s="130"/>
      <c r="M465" s="130"/>
      <c r="N465" s="130"/>
      <c r="O465" s="11"/>
      <c r="P465" s="11"/>
      <c r="Q465" s="11"/>
    </row>
    <row r="466" spans="1:17" s="12" customFormat="1" ht="37.5">
      <c r="A466" s="63" t="s">
        <v>424</v>
      </c>
      <c r="B466" s="16" t="s">
        <v>130</v>
      </c>
      <c r="C466" s="16" t="s">
        <v>126</v>
      </c>
      <c r="D466" s="16" t="s">
        <v>63</v>
      </c>
      <c r="E466" s="16"/>
      <c r="F466" s="130">
        <f>F467</f>
        <v>2.5</v>
      </c>
      <c r="G466" s="130">
        <f aca="true" t="shared" si="235" ref="G466:Q466">G467</f>
        <v>0</v>
      </c>
      <c r="H466" s="130">
        <f t="shared" si="235"/>
        <v>2.5</v>
      </c>
      <c r="I466" s="130">
        <f t="shared" si="235"/>
        <v>0</v>
      </c>
      <c r="J466" s="130">
        <f t="shared" si="235"/>
        <v>2.5</v>
      </c>
      <c r="K466" s="130">
        <f t="shared" si="235"/>
        <v>0</v>
      </c>
      <c r="L466" s="130">
        <f t="shared" si="235"/>
        <v>2.5</v>
      </c>
      <c r="M466" s="130">
        <f t="shared" si="235"/>
        <v>0</v>
      </c>
      <c r="N466" s="130">
        <f t="shared" si="235"/>
        <v>2.5</v>
      </c>
      <c r="O466" s="11">
        <f t="shared" si="235"/>
        <v>0</v>
      </c>
      <c r="P466" s="11">
        <f t="shared" si="235"/>
        <v>2.5</v>
      </c>
      <c r="Q466" s="11">
        <f t="shared" si="235"/>
        <v>0</v>
      </c>
    </row>
    <row r="467" spans="1:17" s="12" customFormat="1" ht="75">
      <c r="A467" s="63" t="s">
        <v>64</v>
      </c>
      <c r="B467" s="16" t="s">
        <v>130</v>
      </c>
      <c r="C467" s="16" t="s">
        <v>126</v>
      </c>
      <c r="D467" s="16" t="s">
        <v>574</v>
      </c>
      <c r="E467" s="16"/>
      <c r="F467" s="130">
        <f>F468</f>
        <v>2.5</v>
      </c>
      <c r="G467" s="130">
        <f aca="true" t="shared" si="236" ref="G467:Q467">G468</f>
        <v>0</v>
      </c>
      <c r="H467" s="130">
        <f t="shared" si="236"/>
        <v>2.5</v>
      </c>
      <c r="I467" s="130">
        <f t="shared" si="236"/>
        <v>0</v>
      </c>
      <c r="J467" s="130">
        <f t="shared" si="236"/>
        <v>2.5</v>
      </c>
      <c r="K467" s="130">
        <f t="shared" si="236"/>
        <v>0</v>
      </c>
      <c r="L467" s="130">
        <f t="shared" si="236"/>
        <v>2.5</v>
      </c>
      <c r="M467" s="130">
        <f t="shared" si="236"/>
        <v>0</v>
      </c>
      <c r="N467" s="130">
        <f t="shared" si="236"/>
        <v>2.5</v>
      </c>
      <c r="O467" s="11">
        <f t="shared" si="236"/>
        <v>0</v>
      </c>
      <c r="P467" s="11">
        <f t="shared" si="236"/>
        <v>2.5</v>
      </c>
      <c r="Q467" s="11">
        <f t="shared" si="236"/>
        <v>0</v>
      </c>
    </row>
    <row r="468" spans="1:17" s="12" customFormat="1" ht="20.25">
      <c r="A468" s="63" t="s">
        <v>213</v>
      </c>
      <c r="B468" s="16" t="s">
        <v>130</v>
      </c>
      <c r="C468" s="16" t="s">
        <v>126</v>
      </c>
      <c r="D468" s="16" t="s">
        <v>575</v>
      </c>
      <c r="E468" s="16"/>
      <c r="F468" s="130">
        <f>F469</f>
        <v>2.5</v>
      </c>
      <c r="G468" s="130">
        <f aca="true" t="shared" si="237" ref="G468:Q468">G469</f>
        <v>0</v>
      </c>
      <c r="H468" s="130">
        <f t="shared" si="237"/>
        <v>2.5</v>
      </c>
      <c r="I468" s="130">
        <f t="shared" si="237"/>
        <v>0</v>
      </c>
      <c r="J468" s="130">
        <f t="shared" si="237"/>
        <v>2.5</v>
      </c>
      <c r="K468" s="130">
        <f t="shared" si="237"/>
        <v>0</v>
      </c>
      <c r="L468" s="130">
        <f t="shared" si="237"/>
        <v>2.5</v>
      </c>
      <c r="M468" s="130">
        <f t="shared" si="237"/>
        <v>0</v>
      </c>
      <c r="N468" s="130">
        <f t="shared" si="237"/>
        <v>2.5</v>
      </c>
      <c r="O468" s="11">
        <f t="shared" si="237"/>
        <v>0</v>
      </c>
      <c r="P468" s="11">
        <f t="shared" si="237"/>
        <v>2.5</v>
      </c>
      <c r="Q468" s="11">
        <f t="shared" si="237"/>
        <v>0</v>
      </c>
    </row>
    <row r="469" spans="1:17" s="12" customFormat="1" ht="20.25">
      <c r="A469" s="63" t="s">
        <v>192</v>
      </c>
      <c r="B469" s="16" t="s">
        <v>130</v>
      </c>
      <c r="C469" s="16" t="s">
        <v>126</v>
      </c>
      <c r="D469" s="16" t="s">
        <v>575</v>
      </c>
      <c r="E469" s="16" t="s">
        <v>191</v>
      </c>
      <c r="F469" s="130">
        <f>G469+H469+I469</f>
        <v>2.5</v>
      </c>
      <c r="G469" s="130"/>
      <c r="H469" s="130">
        <v>2.5</v>
      </c>
      <c r="I469" s="130"/>
      <c r="J469" s="130">
        <f>K469+L469+M469</f>
        <v>2.5</v>
      </c>
      <c r="K469" s="130"/>
      <c r="L469" s="130">
        <v>2.5</v>
      </c>
      <c r="M469" s="130"/>
      <c r="N469" s="130">
        <f>O469+P469+Q469</f>
        <v>2.5</v>
      </c>
      <c r="O469" s="11"/>
      <c r="P469" s="11">
        <v>2.5</v>
      </c>
      <c r="Q469" s="11"/>
    </row>
    <row r="470" spans="1:17" s="12" customFormat="1" ht="56.25">
      <c r="A470" s="63" t="s">
        <v>370</v>
      </c>
      <c r="B470" s="16" t="s">
        <v>130</v>
      </c>
      <c r="C470" s="16" t="s">
        <v>126</v>
      </c>
      <c r="D470" s="16" t="s">
        <v>65</v>
      </c>
      <c r="E470" s="16"/>
      <c r="F470" s="130">
        <f>F471+F474</f>
        <v>13</v>
      </c>
      <c r="G470" s="130">
        <f>G471+G474</f>
        <v>0</v>
      </c>
      <c r="H470" s="130">
        <f>H471+H474</f>
        <v>13</v>
      </c>
      <c r="I470" s="130">
        <f>I471+I474</f>
        <v>0</v>
      </c>
      <c r="J470" s="130">
        <f aca="true" t="shared" si="238" ref="J470:P470">J471</f>
        <v>13</v>
      </c>
      <c r="K470" s="130">
        <f t="shared" si="238"/>
        <v>0</v>
      </c>
      <c r="L470" s="130">
        <f t="shared" si="238"/>
        <v>13</v>
      </c>
      <c r="M470" s="130">
        <f t="shared" si="238"/>
        <v>0</v>
      </c>
      <c r="N470" s="130">
        <f t="shared" si="238"/>
        <v>13</v>
      </c>
      <c r="O470" s="11">
        <f t="shared" si="238"/>
        <v>0</v>
      </c>
      <c r="P470" s="11">
        <f t="shared" si="238"/>
        <v>13</v>
      </c>
      <c r="Q470" s="11">
        <f>Q471</f>
        <v>0</v>
      </c>
    </row>
    <row r="471" spans="1:17" s="12" customFormat="1" ht="56.25">
      <c r="A471" s="63" t="s">
        <v>337</v>
      </c>
      <c r="B471" s="16" t="s">
        <v>130</v>
      </c>
      <c r="C471" s="16" t="s">
        <v>126</v>
      </c>
      <c r="D471" s="16" t="s">
        <v>335</v>
      </c>
      <c r="E471" s="16"/>
      <c r="F471" s="130">
        <f>F472</f>
        <v>5</v>
      </c>
      <c r="G471" s="130">
        <f aca="true" t="shared" si="239" ref="G471:P472">G472</f>
        <v>0</v>
      </c>
      <c r="H471" s="130">
        <f t="shared" si="239"/>
        <v>5</v>
      </c>
      <c r="I471" s="130">
        <f t="shared" si="239"/>
        <v>0</v>
      </c>
      <c r="J471" s="130">
        <f t="shared" si="239"/>
        <v>13</v>
      </c>
      <c r="K471" s="130">
        <f t="shared" si="239"/>
        <v>0</v>
      </c>
      <c r="L471" s="130">
        <f t="shared" si="239"/>
        <v>13</v>
      </c>
      <c r="M471" s="130">
        <f t="shared" si="239"/>
        <v>0</v>
      </c>
      <c r="N471" s="130">
        <f t="shared" si="239"/>
        <v>13</v>
      </c>
      <c r="O471" s="11">
        <f t="shared" si="239"/>
        <v>0</v>
      </c>
      <c r="P471" s="11">
        <f t="shared" si="239"/>
        <v>13</v>
      </c>
      <c r="Q471" s="11">
        <f>Q472</f>
        <v>0</v>
      </c>
    </row>
    <row r="472" spans="1:17" s="12" customFormat="1" ht="37.5">
      <c r="A472" s="63" t="s">
        <v>104</v>
      </c>
      <c r="B472" s="16" t="s">
        <v>130</v>
      </c>
      <c r="C472" s="16" t="s">
        <v>126</v>
      </c>
      <c r="D472" s="16" t="s">
        <v>336</v>
      </c>
      <c r="E472" s="16"/>
      <c r="F472" s="130">
        <f>F473</f>
        <v>5</v>
      </c>
      <c r="G472" s="130">
        <f t="shared" si="239"/>
        <v>0</v>
      </c>
      <c r="H472" s="130">
        <f t="shared" si="239"/>
        <v>5</v>
      </c>
      <c r="I472" s="130">
        <f t="shared" si="239"/>
        <v>0</v>
      </c>
      <c r="J472" s="130">
        <f t="shared" si="239"/>
        <v>13</v>
      </c>
      <c r="K472" s="130">
        <f t="shared" si="239"/>
        <v>0</v>
      </c>
      <c r="L472" s="130">
        <f t="shared" si="239"/>
        <v>13</v>
      </c>
      <c r="M472" s="130">
        <f t="shared" si="239"/>
        <v>0</v>
      </c>
      <c r="N472" s="130">
        <f t="shared" si="239"/>
        <v>13</v>
      </c>
      <c r="O472" s="11">
        <f t="shared" si="239"/>
        <v>0</v>
      </c>
      <c r="P472" s="11">
        <f t="shared" si="239"/>
        <v>13</v>
      </c>
      <c r="Q472" s="11">
        <f>Q473</f>
        <v>0</v>
      </c>
    </row>
    <row r="473" spans="1:17" s="12" customFormat="1" ht="20.25">
      <c r="A473" s="63" t="s">
        <v>192</v>
      </c>
      <c r="B473" s="16" t="s">
        <v>130</v>
      </c>
      <c r="C473" s="16" t="s">
        <v>126</v>
      </c>
      <c r="D473" s="16" t="s">
        <v>336</v>
      </c>
      <c r="E473" s="16" t="s">
        <v>191</v>
      </c>
      <c r="F473" s="130">
        <f>G473+H473+I473</f>
        <v>5</v>
      </c>
      <c r="G473" s="130"/>
      <c r="H473" s="130">
        <v>5</v>
      </c>
      <c r="I473" s="130"/>
      <c r="J473" s="130">
        <f>K473+L473+M473</f>
        <v>13</v>
      </c>
      <c r="K473" s="130"/>
      <c r="L473" s="130">
        <v>13</v>
      </c>
      <c r="M473" s="130"/>
      <c r="N473" s="130">
        <f>O473+P473+Q473</f>
        <v>13</v>
      </c>
      <c r="O473" s="49"/>
      <c r="P473" s="49">
        <v>13</v>
      </c>
      <c r="Q473" s="49"/>
    </row>
    <row r="474" spans="1:17" s="12" customFormat="1" ht="56.25">
      <c r="A474" s="63" t="s">
        <v>326</v>
      </c>
      <c r="B474" s="16" t="s">
        <v>130</v>
      </c>
      <c r="C474" s="16" t="s">
        <v>126</v>
      </c>
      <c r="D474" s="16" t="s">
        <v>564</v>
      </c>
      <c r="E474" s="16"/>
      <c r="F474" s="130">
        <f>F475</f>
        <v>8</v>
      </c>
      <c r="G474" s="130"/>
      <c r="H474" s="130">
        <f>H475</f>
        <v>8</v>
      </c>
      <c r="I474" s="130"/>
      <c r="J474" s="130"/>
      <c r="K474" s="130"/>
      <c r="L474" s="130"/>
      <c r="M474" s="130"/>
      <c r="N474" s="130"/>
      <c r="O474" s="49"/>
      <c r="P474" s="49"/>
      <c r="Q474" s="49"/>
    </row>
    <row r="475" spans="1:17" s="12" customFormat="1" ht="37.5">
      <c r="A475" s="63" t="s">
        <v>104</v>
      </c>
      <c r="B475" s="16" t="s">
        <v>130</v>
      </c>
      <c r="C475" s="16" t="s">
        <v>126</v>
      </c>
      <c r="D475" s="16" t="s">
        <v>563</v>
      </c>
      <c r="E475" s="16"/>
      <c r="F475" s="130">
        <f>F476</f>
        <v>8</v>
      </c>
      <c r="G475" s="130"/>
      <c r="H475" s="130">
        <f>H476</f>
        <v>8</v>
      </c>
      <c r="I475" s="130"/>
      <c r="J475" s="130"/>
      <c r="K475" s="130"/>
      <c r="L475" s="130"/>
      <c r="M475" s="130"/>
      <c r="N475" s="130"/>
      <c r="O475" s="49"/>
      <c r="P475" s="49"/>
      <c r="Q475" s="49"/>
    </row>
    <row r="476" spans="1:17" s="12" customFormat="1" ht="20.25">
      <c r="A476" s="63" t="s">
        <v>192</v>
      </c>
      <c r="B476" s="16" t="s">
        <v>130</v>
      </c>
      <c r="C476" s="16" t="s">
        <v>126</v>
      </c>
      <c r="D476" s="16" t="s">
        <v>563</v>
      </c>
      <c r="E476" s="16" t="s">
        <v>191</v>
      </c>
      <c r="F476" s="130">
        <f>G476+H476+I476</f>
        <v>8</v>
      </c>
      <c r="G476" s="130"/>
      <c r="H476" s="130">
        <v>8</v>
      </c>
      <c r="I476" s="130"/>
      <c r="J476" s="130"/>
      <c r="K476" s="130"/>
      <c r="L476" s="130"/>
      <c r="M476" s="130"/>
      <c r="N476" s="130"/>
      <c r="O476" s="49"/>
      <c r="P476" s="49"/>
      <c r="Q476" s="49"/>
    </row>
    <row r="477" spans="1:17" s="12" customFormat="1" ht="20.25">
      <c r="A477" s="64" t="s">
        <v>412</v>
      </c>
      <c r="B477" s="13" t="s">
        <v>134</v>
      </c>
      <c r="C477" s="13" t="s">
        <v>413</v>
      </c>
      <c r="D477" s="13"/>
      <c r="E477" s="13"/>
      <c r="F477" s="129">
        <f aca="true" t="shared" si="240" ref="F477:Q477">F478+F526</f>
        <v>42524.299999999996</v>
      </c>
      <c r="G477" s="129">
        <f t="shared" si="240"/>
        <v>7908.6</v>
      </c>
      <c r="H477" s="129">
        <f t="shared" si="240"/>
        <v>34515.7</v>
      </c>
      <c r="I477" s="129">
        <f t="shared" si="240"/>
        <v>100</v>
      </c>
      <c r="J477" s="129">
        <f t="shared" si="240"/>
        <v>35549.5</v>
      </c>
      <c r="K477" s="129">
        <f t="shared" si="240"/>
        <v>2521.6</v>
      </c>
      <c r="L477" s="129">
        <f t="shared" si="240"/>
        <v>32527.899999999998</v>
      </c>
      <c r="M477" s="129">
        <f t="shared" si="240"/>
        <v>500</v>
      </c>
      <c r="N477" s="129">
        <f t="shared" si="240"/>
        <v>39499.5</v>
      </c>
      <c r="O477" s="14">
        <f t="shared" si="240"/>
        <v>2521.6</v>
      </c>
      <c r="P477" s="14">
        <f t="shared" si="240"/>
        <v>36477.9</v>
      </c>
      <c r="Q477" s="14">
        <f t="shared" si="240"/>
        <v>500</v>
      </c>
    </row>
    <row r="478" spans="1:17" s="12" customFormat="1" ht="20.25">
      <c r="A478" s="64" t="s">
        <v>135</v>
      </c>
      <c r="B478" s="13" t="s">
        <v>134</v>
      </c>
      <c r="C478" s="13" t="s">
        <v>121</v>
      </c>
      <c r="D478" s="13"/>
      <c r="E478" s="13"/>
      <c r="F478" s="129">
        <f>F479</f>
        <v>38469.7</v>
      </c>
      <c r="G478" s="129">
        <f aca="true" t="shared" si="241" ref="G478:Q478">G479</f>
        <v>7908.6</v>
      </c>
      <c r="H478" s="129">
        <f t="shared" si="241"/>
        <v>30461.1</v>
      </c>
      <c r="I478" s="129">
        <f t="shared" si="241"/>
        <v>100</v>
      </c>
      <c r="J478" s="129">
        <f t="shared" si="241"/>
        <v>32311</v>
      </c>
      <c r="K478" s="129">
        <f t="shared" si="241"/>
        <v>2521.6</v>
      </c>
      <c r="L478" s="129">
        <f t="shared" si="241"/>
        <v>29289.399999999998</v>
      </c>
      <c r="M478" s="129">
        <f t="shared" si="241"/>
        <v>500</v>
      </c>
      <c r="N478" s="129">
        <f t="shared" si="241"/>
        <v>36261</v>
      </c>
      <c r="O478" s="14">
        <f t="shared" si="241"/>
        <v>2521.6</v>
      </c>
      <c r="P478" s="14">
        <f t="shared" si="241"/>
        <v>33239.4</v>
      </c>
      <c r="Q478" s="14">
        <f t="shared" si="241"/>
        <v>500</v>
      </c>
    </row>
    <row r="479" spans="1:17" s="12" customFormat="1" ht="37.5">
      <c r="A479" s="63" t="s">
        <v>517</v>
      </c>
      <c r="B479" s="16" t="s">
        <v>134</v>
      </c>
      <c r="C479" s="16" t="s">
        <v>121</v>
      </c>
      <c r="D479" s="16" t="s">
        <v>267</v>
      </c>
      <c r="E479" s="16"/>
      <c r="F479" s="130">
        <f>F480+F493+F504+F520</f>
        <v>38469.7</v>
      </c>
      <c r="G479" s="130">
        <f aca="true" t="shared" si="242" ref="G479:N479">G480+G493+G504+G520</f>
        <v>7908.6</v>
      </c>
      <c r="H479" s="130">
        <f t="shared" si="242"/>
        <v>30461.1</v>
      </c>
      <c r="I479" s="130">
        <f t="shared" si="242"/>
        <v>100</v>
      </c>
      <c r="J479" s="130">
        <f t="shared" si="242"/>
        <v>32311</v>
      </c>
      <c r="K479" s="130">
        <f t="shared" si="242"/>
        <v>2521.6</v>
      </c>
      <c r="L479" s="130">
        <f t="shared" si="242"/>
        <v>29289.399999999998</v>
      </c>
      <c r="M479" s="130">
        <f t="shared" si="242"/>
        <v>500</v>
      </c>
      <c r="N479" s="130">
        <f t="shared" si="242"/>
        <v>36261</v>
      </c>
      <c r="O479" s="11">
        <f>O480+O493+O504+O520</f>
        <v>2521.6</v>
      </c>
      <c r="P479" s="11">
        <f>P480+P493+P504+P520</f>
        <v>33239.4</v>
      </c>
      <c r="Q479" s="11">
        <f>Q480+Q493+Q504+Q520</f>
        <v>500</v>
      </c>
    </row>
    <row r="480" spans="1:17" s="12" customFormat="1" ht="75">
      <c r="A480" s="63" t="s">
        <v>419</v>
      </c>
      <c r="B480" s="16" t="s">
        <v>134</v>
      </c>
      <c r="C480" s="16" t="s">
        <v>121</v>
      </c>
      <c r="D480" s="16" t="s">
        <v>268</v>
      </c>
      <c r="E480" s="16"/>
      <c r="F480" s="130">
        <f>F481+F488</f>
        <v>6540.7</v>
      </c>
      <c r="G480" s="130">
        <f aca="true" t="shared" si="243" ref="G480:N480">G481+G488</f>
        <v>0</v>
      </c>
      <c r="H480" s="130">
        <f t="shared" si="243"/>
        <v>6440.7</v>
      </c>
      <c r="I480" s="130">
        <f t="shared" si="243"/>
        <v>100</v>
      </c>
      <c r="J480" s="130">
        <f t="shared" si="243"/>
        <v>7465</v>
      </c>
      <c r="K480" s="130">
        <f t="shared" si="243"/>
        <v>0</v>
      </c>
      <c r="L480" s="130">
        <f t="shared" si="243"/>
        <v>7465</v>
      </c>
      <c r="M480" s="130">
        <f t="shared" si="243"/>
        <v>0</v>
      </c>
      <c r="N480" s="130">
        <f t="shared" si="243"/>
        <v>7500.5</v>
      </c>
      <c r="O480" s="11">
        <f>O481+O488+O484</f>
        <v>0</v>
      </c>
      <c r="P480" s="11">
        <f>P481+P488+P484</f>
        <v>7500.5</v>
      </c>
      <c r="Q480" s="11">
        <f>Q481+Q488+Q484</f>
        <v>0</v>
      </c>
    </row>
    <row r="481" spans="1:17" s="12" customFormat="1" ht="22.5" customHeight="1">
      <c r="A481" s="63" t="s">
        <v>373</v>
      </c>
      <c r="B481" s="16" t="s">
        <v>134</v>
      </c>
      <c r="C481" s="16" t="s">
        <v>121</v>
      </c>
      <c r="D481" s="16" t="s">
        <v>269</v>
      </c>
      <c r="E481" s="16"/>
      <c r="F481" s="130">
        <f>F482+F486+F484</f>
        <v>2128.2</v>
      </c>
      <c r="G481" s="130">
        <f aca="true" t="shared" si="244" ref="G481:N481">G482+G486+G484</f>
        <v>0</v>
      </c>
      <c r="H481" s="130">
        <f t="shared" si="244"/>
        <v>2028.2</v>
      </c>
      <c r="I481" s="130">
        <f t="shared" si="244"/>
        <v>100</v>
      </c>
      <c r="J481" s="130">
        <f t="shared" si="244"/>
        <v>1936.1</v>
      </c>
      <c r="K481" s="130">
        <f t="shared" si="244"/>
        <v>0</v>
      </c>
      <c r="L481" s="130">
        <f t="shared" si="244"/>
        <v>1936.1</v>
      </c>
      <c r="M481" s="130">
        <f t="shared" si="244"/>
        <v>0</v>
      </c>
      <c r="N481" s="130">
        <f t="shared" si="244"/>
        <v>1946.6</v>
      </c>
      <c r="O481" s="11">
        <f>O482+O486</f>
        <v>0</v>
      </c>
      <c r="P481" s="11">
        <f>P482+P486</f>
        <v>1946.6</v>
      </c>
      <c r="Q481" s="11">
        <f>Q482+Q486</f>
        <v>0</v>
      </c>
    </row>
    <row r="482" spans="1:17" s="12" customFormat="1" ht="20.25">
      <c r="A482" s="63" t="s">
        <v>193</v>
      </c>
      <c r="B482" s="16" t="s">
        <v>134</v>
      </c>
      <c r="C482" s="16" t="s">
        <v>121</v>
      </c>
      <c r="D482" s="16" t="s">
        <v>270</v>
      </c>
      <c r="E482" s="16"/>
      <c r="F482" s="130">
        <f>F483</f>
        <v>1511.2</v>
      </c>
      <c r="G482" s="130">
        <f aca="true" t="shared" si="245" ref="G482:Q482">G483</f>
        <v>0</v>
      </c>
      <c r="H482" s="130">
        <f t="shared" si="245"/>
        <v>1511.2</v>
      </c>
      <c r="I482" s="130">
        <f t="shared" si="245"/>
        <v>0</v>
      </c>
      <c r="J482" s="130">
        <f t="shared" si="245"/>
        <v>1482.8</v>
      </c>
      <c r="K482" s="130">
        <f t="shared" si="245"/>
        <v>0</v>
      </c>
      <c r="L482" s="130">
        <f t="shared" si="245"/>
        <v>1482.8</v>
      </c>
      <c r="M482" s="130">
        <f t="shared" si="245"/>
        <v>0</v>
      </c>
      <c r="N482" s="130">
        <f t="shared" si="245"/>
        <v>1379</v>
      </c>
      <c r="O482" s="11">
        <f t="shared" si="245"/>
        <v>0</v>
      </c>
      <c r="P482" s="11">
        <f t="shared" si="245"/>
        <v>1379</v>
      </c>
      <c r="Q482" s="11">
        <f t="shared" si="245"/>
        <v>0</v>
      </c>
    </row>
    <row r="483" spans="1:17" s="12" customFormat="1" ht="20.25">
      <c r="A483" s="63" t="s">
        <v>192</v>
      </c>
      <c r="B483" s="16" t="s">
        <v>134</v>
      </c>
      <c r="C483" s="16" t="s">
        <v>121</v>
      </c>
      <c r="D483" s="16" t="s">
        <v>270</v>
      </c>
      <c r="E483" s="16" t="s">
        <v>191</v>
      </c>
      <c r="F483" s="130">
        <f>G483+H483+I483</f>
        <v>1511.2</v>
      </c>
      <c r="G483" s="130"/>
      <c r="H483" s="139">
        <v>1511.2</v>
      </c>
      <c r="I483" s="130"/>
      <c r="J483" s="130">
        <f>K483+L483+M483</f>
        <v>1482.8</v>
      </c>
      <c r="K483" s="130"/>
      <c r="L483" s="130">
        <v>1482.8</v>
      </c>
      <c r="M483" s="130"/>
      <c r="N483" s="130">
        <f>O483+P483+Q483</f>
        <v>1379</v>
      </c>
      <c r="O483" s="49"/>
      <c r="P483" s="49">
        <v>1379</v>
      </c>
      <c r="Q483" s="49"/>
    </row>
    <row r="484" spans="1:17" s="12" customFormat="1" ht="56.25">
      <c r="A484" s="63" t="s">
        <v>624</v>
      </c>
      <c r="B484" s="16" t="s">
        <v>134</v>
      </c>
      <c r="C484" s="16" t="s">
        <v>121</v>
      </c>
      <c r="D484" s="16" t="s">
        <v>639</v>
      </c>
      <c r="E484" s="16"/>
      <c r="F484" s="130">
        <f>F485</f>
        <v>100</v>
      </c>
      <c r="G484" s="130">
        <f aca="true" t="shared" si="246" ref="G484:Q484">G485</f>
        <v>0</v>
      </c>
      <c r="H484" s="130">
        <f t="shared" si="246"/>
        <v>0</v>
      </c>
      <c r="I484" s="130">
        <f t="shared" si="246"/>
        <v>100</v>
      </c>
      <c r="J484" s="130">
        <f t="shared" si="246"/>
        <v>0</v>
      </c>
      <c r="K484" s="130">
        <f t="shared" si="246"/>
        <v>0</v>
      </c>
      <c r="L484" s="130">
        <f t="shared" si="246"/>
        <v>0</v>
      </c>
      <c r="M484" s="130">
        <f t="shared" si="246"/>
        <v>0</v>
      </c>
      <c r="N484" s="130">
        <f t="shared" si="246"/>
        <v>0</v>
      </c>
      <c r="O484" s="11">
        <f t="shared" si="246"/>
        <v>0</v>
      </c>
      <c r="P484" s="11">
        <f t="shared" si="246"/>
        <v>0</v>
      </c>
      <c r="Q484" s="11">
        <f t="shared" si="246"/>
        <v>0</v>
      </c>
    </row>
    <row r="485" spans="1:17" s="12" customFormat="1" ht="20.25">
      <c r="A485" s="63" t="s">
        <v>192</v>
      </c>
      <c r="B485" s="16" t="s">
        <v>134</v>
      </c>
      <c r="C485" s="16" t="s">
        <v>121</v>
      </c>
      <c r="D485" s="16" t="s">
        <v>639</v>
      </c>
      <c r="E485" s="16" t="s">
        <v>191</v>
      </c>
      <c r="F485" s="130">
        <f>G485+I485</f>
        <v>100</v>
      </c>
      <c r="G485" s="130"/>
      <c r="H485" s="130"/>
      <c r="I485" s="139">
        <v>100</v>
      </c>
      <c r="J485" s="130">
        <f>K485+L485+M485</f>
        <v>0</v>
      </c>
      <c r="K485" s="130"/>
      <c r="L485" s="130"/>
      <c r="M485" s="130"/>
      <c r="N485" s="130">
        <f>O485+P485+Q485</f>
        <v>0</v>
      </c>
      <c r="O485" s="49"/>
      <c r="P485" s="49"/>
      <c r="Q485" s="49"/>
    </row>
    <row r="486" spans="1:17" s="12" customFormat="1" ht="56.25">
      <c r="A486" s="63" t="s">
        <v>473</v>
      </c>
      <c r="B486" s="16" t="s">
        <v>134</v>
      </c>
      <c r="C486" s="16" t="s">
        <v>121</v>
      </c>
      <c r="D486" s="16" t="s">
        <v>477</v>
      </c>
      <c r="E486" s="16"/>
      <c r="F486" s="130">
        <f>F487</f>
        <v>517</v>
      </c>
      <c r="G486" s="130">
        <f aca="true" t="shared" si="247" ref="G486:Q486">G487</f>
        <v>0</v>
      </c>
      <c r="H486" s="130">
        <f t="shared" si="247"/>
        <v>517</v>
      </c>
      <c r="I486" s="130">
        <f t="shared" si="247"/>
        <v>0</v>
      </c>
      <c r="J486" s="130">
        <f t="shared" si="247"/>
        <v>453.3</v>
      </c>
      <c r="K486" s="130">
        <f t="shared" si="247"/>
        <v>0</v>
      </c>
      <c r="L486" s="130">
        <f t="shared" si="247"/>
        <v>453.3</v>
      </c>
      <c r="M486" s="130">
        <f t="shared" si="247"/>
        <v>0</v>
      </c>
      <c r="N486" s="130">
        <f t="shared" si="247"/>
        <v>567.6</v>
      </c>
      <c r="O486" s="11">
        <f t="shared" si="247"/>
        <v>0</v>
      </c>
      <c r="P486" s="11">
        <f t="shared" si="247"/>
        <v>567.6</v>
      </c>
      <c r="Q486" s="11">
        <f t="shared" si="247"/>
        <v>0</v>
      </c>
    </row>
    <row r="487" spans="1:17" s="12" customFormat="1" ht="20.25">
      <c r="A487" s="63" t="s">
        <v>192</v>
      </c>
      <c r="B487" s="16" t="s">
        <v>134</v>
      </c>
      <c r="C487" s="16" t="s">
        <v>121</v>
      </c>
      <c r="D487" s="16" t="s">
        <v>477</v>
      </c>
      <c r="E487" s="16" t="s">
        <v>191</v>
      </c>
      <c r="F487" s="130">
        <f>G487+H487+I487</f>
        <v>517</v>
      </c>
      <c r="G487" s="130"/>
      <c r="H487" s="130">
        <v>517</v>
      </c>
      <c r="I487" s="130"/>
      <c r="J487" s="130">
        <f>K487+L487+M487</f>
        <v>453.3</v>
      </c>
      <c r="K487" s="130"/>
      <c r="L487" s="130">
        <v>453.3</v>
      </c>
      <c r="M487" s="130"/>
      <c r="N487" s="130">
        <f>O487+P487+Q487</f>
        <v>567.6</v>
      </c>
      <c r="O487" s="49"/>
      <c r="P487" s="49">
        <v>567.6</v>
      </c>
      <c r="Q487" s="49"/>
    </row>
    <row r="488" spans="1:17" s="12" customFormat="1" ht="20.25">
      <c r="A488" s="63" t="s">
        <v>374</v>
      </c>
      <c r="B488" s="16" t="s">
        <v>134</v>
      </c>
      <c r="C488" s="16" t="s">
        <v>121</v>
      </c>
      <c r="D488" s="16" t="s">
        <v>58</v>
      </c>
      <c r="E488" s="16"/>
      <c r="F488" s="130">
        <f>F489+F491</f>
        <v>4412.5</v>
      </c>
      <c r="G488" s="130">
        <f aca="true" t="shared" si="248" ref="G488:Q488">G489+G491</f>
        <v>0</v>
      </c>
      <c r="H488" s="130">
        <f t="shared" si="248"/>
        <v>4412.5</v>
      </c>
      <c r="I488" s="130">
        <f t="shared" si="248"/>
        <v>0</v>
      </c>
      <c r="J488" s="130">
        <f t="shared" si="248"/>
        <v>5528.900000000001</v>
      </c>
      <c r="K488" s="130">
        <f t="shared" si="248"/>
        <v>0</v>
      </c>
      <c r="L488" s="130">
        <f t="shared" si="248"/>
        <v>5528.900000000001</v>
      </c>
      <c r="M488" s="130">
        <f t="shared" si="248"/>
        <v>0</v>
      </c>
      <c r="N488" s="130">
        <f t="shared" si="248"/>
        <v>5553.900000000001</v>
      </c>
      <c r="O488" s="11">
        <f t="shared" si="248"/>
        <v>0</v>
      </c>
      <c r="P488" s="11">
        <f t="shared" si="248"/>
        <v>5553.900000000001</v>
      </c>
      <c r="Q488" s="11">
        <f t="shared" si="248"/>
        <v>0</v>
      </c>
    </row>
    <row r="489" spans="1:17" s="12" customFormat="1" ht="20.25">
      <c r="A489" s="63" t="s">
        <v>193</v>
      </c>
      <c r="B489" s="16" t="s">
        <v>134</v>
      </c>
      <c r="C489" s="16" t="s">
        <v>121</v>
      </c>
      <c r="D489" s="16" t="s">
        <v>59</v>
      </c>
      <c r="E489" s="16"/>
      <c r="F489" s="130">
        <f>F490</f>
        <v>3497.9</v>
      </c>
      <c r="G489" s="130">
        <f aca="true" t="shared" si="249" ref="G489:Q489">G490</f>
        <v>0</v>
      </c>
      <c r="H489" s="130">
        <f t="shared" si="249"/>
        <v>3497.9</v>
      </c>
      <c r="I489" s="130">
        <f t="shared" si="249"/>
        <v>0</v>
      </c>
      <c r="J489" s="130">
        <f t="shared" si="249"/>
        <v>4471.1</v>
      </c>
      <c r="K489" s="130">
        <f t="shared" si="249"/>
        <v>0</v>
      </c>
      <c r="L489" s="130">
        <f t="shared" si="249"/>
        <v>4471.1</v>
      </c>
      <c r="M489" s="130">
        <f t="shared" si="249"/>
        <v>0</v>
      </c>
      <c r="N489" s="130">
        <f t="shared" si="249"/>
        <v>4229.6</v>
      </c>
      <c r="O489" s="11">
        <f t="shared" si="249"/>
        <v>0</v>
      </c>
      <c r="P489" s="11">
        <f t="shared" si="249"/>
        <v>4229.6</v>
      </c>
      <c r="Q489" s="11">
        <f t="shared" si="249"/>
        <v>0</v>
      </c>
    </row>
    <row r="490" spans="1:17" s="12" customFormat="1" ht="20.25">
      <c r="A490" s="63" t="s">
        <v>192</v>
      </c>
      <c r="B490" s="16" t="s">
        <v>134</v>
      </c>
      <c r="C490" s="16" t="s">
        <v>121</v>
      </c>
      <c r="D490" s="16" t="s">
        <v>59</v>
      </c>
      <c r="E490" s="16" t="s">
        <v>191</v>
      </c>
      <c r="F490" s="130">
        <f>G490+H490+I490</f>
        <v>3497.9</v>
      </c>
      <c r="G490" s="130"/>
      <c r="H490" s="130">
        <v>3497.9</v>
      </c>
      <c r="I490" s="130"/>
      <c r="J490" s="130">
        <f>K490+L490+M490</f>
        <v>4471.1</v>
      </c>
      <c r="K490" s="130"/>
      <c r="L490" s="130">
        <v>4471.1</v>
      </c>
      <c r="M490" s="130"/>
      <c r="N490" s="130">
        <f>O490+P490+Q490</f>
        <v>4229.6</v>
      </c>
      <c r="O490" s="49"/>
      <c r="P490" s="49">
        <v>4229.6</v>
      </c>
      <c r="Q490" s="49"/>
    </row>
    <row r="491" spans="1:17" s="12" customFormat="1" ht="56.25">
      <c r="A491" s="63" t="s">
        <v>473</v>
      </c>
      <c r="B491" s="16" t="s">
        <v>134</v>
      </c>
      <c r="C491" s="16" t="s">
        <v>121</v>
      </c>
      <c r="D491" s="16" t="s">
        <v>478</v>
      </c>
      <c r="E491" s="16"/>
      <c r="F491" s="130">
        <f>F492</f>
        <v>914.6</v>
      </c>
      <c r="G491" s="130">
        <f aca="true" t="shared" si="250" ref="G491:Q491">G492</f>
        <v>0</v>
      </c>
      <c r="H491" s="130">
        <f t="shared" si="250"/>
        <v>914.6</v>
      </c>
      <c r="I491" s="130">
        <f t="shared" si="250"/>
        <v>0</v>
      </c>
      <c r="J491" s="130">
        <f t="shared" si="250"/>
        <v>1057.8</v>
      </c>
      <c r="K491" s="130">
        <f t="shared" si="250"/>
        <v>0</v>
      </c>
      <c r="L491" s="130">
        <f t="shared" si="250"/>
        <v>1057.8</v>
      </c>
      <c r="M491" s="130">
        <f t="shared" si="250"/>
        <v>0</v>
      </c>
      <c r="N491" s="130">
        <f t="shared" si="250"/>
        <v>1324.3</v>
      </c>
      <c r="O491" s="11">
        <f t="shared" si="250"/>
        <v>0</v>
      </c>
      <c r="P491" s="11">
        <f t="shared" si="250"/>
        <v>1324.3</v>
      </c>
      <c r="Q491" s="11">
        <f t="shared" si="250"/>
        <v>0</v>
      </c>
    </row>
    <row r="492" spans="1:17" s="12" customFormat="1" ht="20.25">
      <c r="A492" s="63" t="s">
        <v>192</v>
      </c>
      <c r="B492" s="16" t="s">
        <v>134</v>
      </c>
      <c r="C492" s="16" t="s">
        <v>121</v>
      </c>
      <c r="D492" s="16" t="s">
        <v>478</v>
      </c>
      <c r="E492" s="16" t="s">
        <v>191</v>
      </c>
      <c r="F492" s="130">
        <f>G492+H492+I492</f>
        <v>914.6</v>
      </c>
      <c r="G492" s="130"/>
      <c r="H492" s="130">
        <v>914.6</v>
      </c>
      <c r="I492" s="130"/>
      <c r="J492" s="130">
        <f>K492+L492+M492</f>
        <v>1057.8</v>
      </c>
      <c r="K492" s="130"/>
      <c r="L492" s="130">
        <v>1057.8</v>
      </c>
      <c r="M492" s="130"/>
      <c r="N492" s="130">
        <f>O492+P492+Q492</f>
        <v>1324.3</v>
      </c>
      <c r="O492" s="49"/>
      <c r="P492" s="49">
        <v>1324.3</v>
      </c>
      <c r="Q492" s="49"/>
    </row>
    <row r="493" spans="1:17" s="12" customFormat="1" ht="37.5">
      <c r="A493" s="63" t="s">
        <v>205</v>
      </c>
      <c r="B493" s="16" t="s">
        <v>134</v>
      </c>
      <c r="C493" s="16" t="s">
        <v>121</v>
      </c>
      <c r="D493" s="16" t="s">
        <v>271</v>
      </c>
      <c r="E493" s="16"/>
      <c r="F493" s="130">
        <f>F494+F501</f>
        <v>13178.6</v>
      </c>
      <c r="G493" s="130">
        <f>G494+G501</f>
        <v>5993.6</v>
      </c>
      <c r="H493" s="130">
        <f>H494+H501</f>
        <v>7185</v>
      </c>
      <c r="I493" s="130">
        <f>I494+I501</f>
        <v>0</v>
      </c>
      <c r="J493" s="130">
        <f aca="true" t="shared" si="251" ref="J493:Q493">J494</f>
        <v>8120</v>
      </c>
      <c r="K493" s="130">
        <f t="shared" si="251"/>
        <v>0</v>
      </c>
      <c r="L493" s="130">
        <f t="shared" si="251"/>
        <v>7620</v>
      </c>
      <c r="M493" s="130">
        <f t="shared" si="251"/>
        <v>500</v>
      </c>
      <c r="N493" s="130">
        <f t="shared" si="251"/>
        <v>8148.6</v>
      </c>
      <c r="O493" s="11">
        <f t="shared" si="251"/>
        <v>0</v>
      </c>
      <c r="P493" s="11">
        <f t="shared" si="251"/>
        <v>7648.6</v>
      </c>
      <c r="Q493" s="11">
        <f t="shared" si="251"/>
        <v>500</v>
      </c>
    </row>
    <row r="494" spans="1:17" s="12" customFormat="1" ht="20.25">
      <c r="A494" s="63" t="s">
        <v>60</v>
      </c>
      <c r="B494" s="16" t="s">
        <v>134</v>
      </c>
      <c r="C494" s="16" t="s">
        <v>121</v>
      </c>
      <c r="D494" s="16" t="s">
        <v>272</v>
      </c>
      <c r="E494" s="16"/>
      <c r="F494" s="130">
        <f>F495+F499+F497</f>
        <v>7124.5</v>
      </c>
      <c r="G494" s="130">
        <f aca="true" t="shared" si="252" ref="G494:Q494">G495+G499+G497</f>
        <v>0</v>
      </c>
      <c r="H494" s="130">
        <f>H495+H499+H497</f>
        <v>7124.5</v>
      </c>
      <c r="I494" s="130">
        <f t="shared" si="252"/>
        <v>0</v>
      </c>
      <c r="J494" s="130">
        <f t="shared" si="252"/>
        <v>8120</v>
      </c>
      <c r="K494" s="130">
        <f t="shared" si="252"/>
        <v>0</v>
      </c>
      <c r="L494" s="130">
        <f t="shared" si="252"/>
        <v>7620</v>
      </c>
      <c r="M494" s="130">
        <f t="shared" si="252"/>
        <v>500</v>
      </c>
      <c r="N494" s="130">
        <f t="shared" si="252"/>
        <v>8148.6</v>
      </c>
      <c r="O494" s="11">
        <f t="shared" si="252"/>
        <v>0</v>
      </c>
      <c r="P494" s="11">
        <f t="shared" si="252"/>
        <v>7648.6</v>
      </c>
      <c r="Q494" s="11">
        <f t="shared" si="252"/>
        <v>500</v>
      </c>
    </row>
    <row r="495" spans="1:17" s="12" customFormat="1" ht="20.25">
      <c r="A495" s="63" t="s">
        <v>193</v>
      </c>
      <c r="B495" s="16" t="s">
        <v>134</v>
      </c>
      <c r="C495" s="16" t="s">
        <v>121</v>
      </c>
      <c r="D495" s="16" t="s">
        <v>273</v>
      </c>
      <c r="E495" s="16"/>
      <c r="F495" s="130">
        <f>F496</f>
        <v>5554.1</v>
      </c>
      <c r="G495" s="130">
        <f aca="true" t="shared" si="253" ref="G495:Q495">G496</f>
        <v>0</v>
      </c>
      <c r="H495" s="130">
        <f t="shared" si="253"/>
        <v>5554.1</v>
      </c>
      <c r="I495" s="130">
        <f t="shared" si="253"/>
        <v>0</v>
      </c>
      <c r="J495" s="130">
        <f t="shared" si="253"/>
        <v>6054.6</v>
      </c>
      <c r="K495" s="130">
        <f t="shared" si="253"/>
        <v>0</v>
      </c>
      <c r="L495" s="130">
        <f t="shared" si="253"/>
        <v>6054.6</v>
      </c>
      <c r="M495" s="130">
        <f t="shared" si="253"/>
        <v>0</v>
      </c>
      <c r="N495" s="130">
        <f t="shared" si="253"/>
        <v>5776.7</v>
      </c>
      <c r="O495" s="11">
        <f t="shared" si="253"/>
        <v>0</v>
      </c>
      <c r="P495" s="11">
        <f t="shared" si="253"/>
        <v>5776.7</v>
      </c>
      <c r="Q495" s="11">
        <f t="shared" si="253"/>
        <v>0</v>
      </c>
    </row>
    <row r="496" spans="1:17" s="12" customFormat="1" ht="20.25">
      <c r="A496" s="63" t="s">
        <v>192</v>
      </c>
      <c r="B496" s="16" t="s">
        <v>134</v>
      </c>
      <c r="C496" s="16" t="s">
        <v>121</v>
      </c>
      <c r="D496" s="16" t="s">
        <v>273</v>
      </c>
      <c r="E496" s="16" t="s">
        <v>191</v>
      </c>
      <c r="F496" s="130">
        <f>G496+H496+I496</f>
        <v>5554.1</v>
      </c>
      <c r="G496" s="130"/>
      <c r="H496" s="139">
        <v>5554.1</v>
      </c>
      <c r="I496" s="130"/>
      <c r="J496" s="130">
        <f>K496+L496+M496</f>
        <v>6054.6</v>
      </c>
      <c r="K496" s="130"/>
      <c r="L496" s="130">
        <v>6054.6</v>
      </c>
      <c r="M496" s="130"/>
      <c r="N496" s="130">
        <f>O496+P496+Q496</f>
        <v>5776.7</v>
      </c>
      <c r="O496" s="49"/>
      <c r="P496" s="49">
        <v>5776.7</v>
      </c>
      <c r="Q496" s="49"/>
    </row>
    <row r="497" spans="1:17" s="12" customFormat="1" ht="56.25">
      <c r="A497" s="63" t="s">
        <v>624</v>
      </c>
      <c r="B497" s="16" t="s">
        <v>134</v>
      </c>
      <c r="C497" s="16" t="s">
        <v>121</v>
      </c>
      <c r="D497" s="16" t="s">
        <v>398</v>
      </c>
      <c r="E497" s="16"/>
      <c r="F497" s="130">
        <f>F498</f>
        <v>0</v>
      </c>
      <c r="G497" s="130">
        <f aca="true" t="shared" si="254" ref="G497:Q497">G498</f>
        <v>0</v>
      </c>
      <c r="H497" s="130">
        <f t="shared" si="254"/>
        <v>0</v>
      </c>
      <c r="I497" s="130">
        <f t="shared" si="254"/>
        <v>0</v>
      </c>
      <c r="J497" s="130">
        <f t="shared" si="254"/>
        <v>500</v>
      </c>
      <c r="K497" s="130">
        <f t="shared" si="254"/>
        <v>0</v>
      </c>
      <c r="L497" s="130">
        <f t="shared" si="254"/>
        <v>0</v>
      </c>
      <c r="M497" s="130">
        <f t="shared" si="254"/>
        <v>500</v>
      </c>
      <c r="N497" s="130">
        <f t="shared" si="254"/>
        <v>500</v>
      </c>
      <c r="O497" s="11">
        <f t="shared" si="254"/>
        <v>0</v>
      </c>
      <c r="P497" s="11">
        <f t="shared" si="254"/>
        <v>0</v>
      </c>
      <c r="Q497" s="11">
        <f t="shared" si="254"/>
        <v>500</v>
      </c>
    </row>
    <row r="498" spans="1:17" s="12" customFormat="1" ht="20.25">
      <c r="A498" s="63" t="s">
        <v>192</v>
      </c>
      <c r="B498" s="16" t="s">
        <v>134</v>
      </c>
      <c r="C498" s="16" t="s">
        <v>121</v>
      </c>
      <c r="D498" s="16" t="s">
        <v>398</v>
      </c>
      <c r="E498" s="16" t="s">
        <v>191</v>
      </c>
      <c r="F498" s="130">
        <f>G498+H498+I498</f>
        <v>0</v>
      </c>
      <c r="G498" s="130"/>
      <c r="H498" s="130"/>
      <c r="I498" s="130">
        <v>0</v>
      </c>
      <c r="J498" s="130">
        <f>K498+L498+M498</f>
        <v>500</v>
      </c>
      <c r="K498" s="130"/>
      <c r="L498" s="130"/>
      <c r="M498" s="130">
        <v>500</v>
      </c>
      <c r="N498" s="130">
        <f>O498+P498+Q498</f>
        <v>500</v>
      </c>
      <c r="O498" s="49"/>
      <c r="P498" s="49"/>
      <c r="Q498" s="49">
        <v>500</v>
      </c>
    </row>
    <row r="499" spans="1:17" s="12" customFormat="1" ht="56.25">
      <c r="A499" s="63" t="s">
        <v>473</v>
      </c>
      <c r="B499" s="16" t="s">
        <v>134</v>
      </c>
      <c r="C499" s="16" t="s">
        <v>121</v>
      </c>
      <c r="D499" s="16" t="s">
        <v>479</v>
      </c>
      <c r="E499" s="16"/>
      <c r="F499" s="130">
        <f>F500</f>
        <v>1570.4</v>
      </c>
      <c r="G499" s="130">
        <f aca="true" t="shared" si="255" ref="G499:Q499">G500</f>
        <v>0</v>
      </c>
      <c r="H499" s="130">
        <f t="shared" si="255"/>
        <v>1570.4</v>
      </c>
      <c r="I499" s="130">
        <f t="shared" si="255"/>
        <v>0</v>
      </c>
      <c r="J499" s="130">
        <f t="shared" si="255"/>
        <v>1565.4</v>
      </c>
      <c r="K499" s="130">
        <f t="shared" si="255"/>
        <v>0</v>
      </c>
      <c r="L499" s="130">
        <f t="shared" si="255"/>
        <v>1565.4</v>
      </c>
      <c r="M499" s="130">
        <f t="shared" si="255"/>
        <v>0</v>
      </c>
      <c r="N499" s="130">
        <f t="shared" si="255"/>
        <v>1871.9</v>
      </c>
      <c r="O499" s="11">
        <f t="shared" si="255"/>
        <v>0</v>
      </c>
      <c r="P499" s="11">
        <f t="shared" si="255"/>
        <v>1871.9</v>
      </c>
      <c r="Q499" s="11">
        <f t="shared" si="255"/>
        <v>0</v>
      </c>
    </row>
    <row r="500" spans="1:17" s="12" customFormat="1" ht="20.25">
      <c r="A500" s="63" t="s">
        <v>192</v>
      </c>
      <c r="B500" s="16" t="s">
        <v>134</v>
      </c>
      <c r="C500" s="16" t="s">
        <v>121</v>
      </c>
      <c r="D500" s="16" t="s">
        <v>479</v>
      </c>
      <c r="E500" s="16" t="s">
        <v>191</v>
      </c>
      <c r="F500" s="130">
        <f>G500+H500+I500</f>
        <v>1570.4</v>
      </c>
      <c r="G500" s="130"/>
      <c r="H500" s="130">
        <v>1570.4</v>
      </c>
      <c r="I500" s="130"/>
      <c r="J500" s="130">
        <f>K500+L500+M500</f>
        <v>1565.4</v>
      </c>
      <c r="K500" s="130"/>
      <c r="L500" s="130">
        <v>1565.4</v>
      </c>
      <c r="M500" s="130"/>
      <c r="N500" s="130">
        <f>O500+P500+Q500</f>
        <v>1871.9</v>
      </c>
      <c r="O500" s="49"/>
      <c r="P500" s="49">
        <v>1871.9</v>
      </c>
      <c r="Q500" s="49"/>
    </row>
    <row r="501" spans="1:17" s="12" customFormat="1" ht="37.5">
      <c r="A501" s="9" t="s">
        <v>666</v>
      </c>
      <c r="B501" s="16" t="s">
        <v>134</v>
      </c>
      <c r="C501" s="16" t="s">
        <v>121</v>
      </c>
      <c r="D501" s="78" t="s">
        <v>667</v>
      </c>
      <c r="E501" s="16"/>
      <c r="F501" s="130">
        <f aca="true" t="shared" si="256" ref="F501:H502">F502</f>
        <v>6054.1</v>
      </c>
      <c r="G501" s="130">
        <f t="shared" si="256"/>
        <v>5993.6</v>
      </c>
      <c r="H501" s="130">
        <f t="shared" si="256"/>
        <v>60.5</v>
      </c>
      <c r="I501" s="130"/>
      <c r="J501" s="130"/>
      <c r="K501" s="130"/>
      <c r="L501" s="130"/>
      <c r="M501" s="130"/>
      <c r="N501" s="130"/>
      <c r="O501" s="49"/>
      <c r="P501" s="49"/>
      <c r="Q501" s="49"/>
    </row>
    <row r="502" spans="1:17" s="12" customFormat="1" ht="56.25">
      <c r="A502" s="106" t="s">
        <v>669</v>
      </c>
      <c r="B502" s="16" t="s">
        <v>134</v>
      </c>
      <c r="C502" s="16" t="s">
        <v>121</v>
      </c>
      <c r="D502" s="48" t="s">
        <v>668</v>
      </c>
      <c r="E502" s="16"/>
      <c r="F502" s="130">
        <f t="shared" si="256"/>
        <v>6054.1</v>
      </c>
      <c r="G502" s="130">
        <f t="shared" si="256"/>
        <v>5993.6</v>
      </c>
      <c r="H502" s="130">
        <f t="shared" si="256"/>
        <v>60.5</v>
      </c>
      <c r="I502" s="130"/>
      <c r="J502" s="130"/>
      <c r="K502" s="130"/>
      <c r="L502" s="130"/>
      <c r="M502" s="130"/>
      <c r="N502" s="130"/>
      <c r="O502" s="49"/>
      <c r="P502" s="49"/>
      <c r="Q502" s="49"/>
    </row>
    <row r="503" spans="1:17" s="12" customFormat="1" ht="20.25">
      <c r="A503" s="63" t="s">
        <v>192</v>
      </c>
      <c r="B503" s="16" t="s">
        <v>134</v>
      </c>
      <c r="C503" s="16" t="s">
        <v>121</v>
      </c>
      <c r="D503" s="48" t="s">
        <v>668</v>
      </c>
      <c r="E503" s="16" t="s">
        <v>191</v>
      </c>
      <c r="F503" s="130">
        <f>G503+H503+I503</f>
        <v>6054.1</v>
      </c>
      <c r="G503" s="130">
        <v>5993.6</v>
      </c>
      <c r="H503" s="130">
        <v>60.5</v>
      </c>
      <c r="I503" s="130"/>
      <c r="J503" s="130"/>
      <c r="K503" s="130"/>
      <c r="L503" s="130"/>
      <c r="M503" s="130"/>
      <c r="N503" s="130"/>
      <c r="O503" s="49"/>
      <c r="P503" s="49"/>
      <c r="Q503" s="49"/>
    </row>
    <row r="504" spans="1:17" s="12" customFormat="1" ht="37.5">
      <c r="A504" s="63" t="s">
        <v>194</v>
      </c>
      <c r="B504" s="16" t="s">
        <v>134</v>
      </c>
      <c r="C504" s="16" t="s">
        <v>121</v>
      </c>
      <c r="D504" s="16" t="s">
        <v>274</v>
      </c>
      <c r="E504" s="16"/>
      <c r="F504" s="130">
        <f>F505</f>
        <v>15383.3</v>
      </c>
      <c r="G504" s="130">
        <f aca="true" t="shared" si="257" ref="G504:Q504">G505</f>
        <v>1915</v>
      </c>
      <c r="H504" s="130">
        <f t="shared" si="257"/>
        <v>13468.3</v>
      </c>
      <c r="I504" s="130">
        <f t="shared" si="257"/>
        <v>0</v>
      </c>
      <c r="J504" s="130">
        <f t="shared" si="257"/>
        <v>13297.7</v>
      </c>
      <c r="K504" s="130">
        <f t="shared" si="257"/>
        <v>2521.6</v>
      </c>
      <c r="L504" s="130">
        <f t="shared" si="257"/>
        <v>10776.1</v>
      </c>
      <c r="M504" s="130">
        <f t="shared" si="257"/>
        <v>0</v>
      </c>
      <c r="N504" s="130">
        <f t="shared" si="257"/>
        <v>17169.2</v>
      </c>
      <c r="O504" s="11">
        <f t="shared" si="257"/>
        <v>2521.6</v>
      </c>
      <c r="P504" s="11">
        <f t="shared" si="257"/>
        <v>14647.6</v>
      </c>
      <c r="Q504" s="11">
        <f t="shared" si="257"/>
        <v>0</v>
      </c>
    </row>
    <row r="505" spans="1:17" s="12" customFormat="1" ht="23.25" customHeight="1">
      <c r="A505" s="63" t="s">
        <v>21</v>
      </c>
      <c r="B505" s="16" t="s">
        <v>134</v>
      </c>
      <c r="C505" s="16" t="s">
        <v>121</v>
      </c>
      <c r="D505" s="16" t="s">
        <v>275</v>
      </c>
      <c r="E505" s="16"/>
      <c r="F505" s="130">
        <f>F506+F512+F518+F514+F510+F516</f>
        <v>15383.3</v>
      </c>
      <c r="G505" s="130">
        <f aca="true" t="shared" si="258" ref="G505:N505">G506+G512+G518+G514+G510+G516</f>
        <v>1915</v>
      </c>
      <c r="H505" s="130">
        <f t="shared" si="258"/>
        <v>13468.3</v>
      </c>
      <c r="I505" s="130">
        <f t="shared" si="258"/>
        <v>0</v>
      </c>
      <c r="J505" s="130">
        <f t="shared" si="258"/>
        <v>13297.7</v>
      </c>
      <c r="K505" s="130">
        <f t="shared" si="258"/>
        <v>2521.6</v>
      </c>
      <c r="L505" s="130">
        <f t="shared" si="258"/>
        <v>10776.1</v>
      </c>
      <c r="M505" s="130">
        <f t="shared" si="258"/>
        <v>0</v>
      </c>
      <c r="N505" s="130">
        <f t="shared" si="258"/>
        <v>17169.2</v>
      </c>
      <c r="O505" s="11">
        <f>O506+O512+O518+O514+O510</f>
        <v>2521.6</v>
      </c>
      <c r="P505" s="11">
        <f>P506+P512+P518+P514+P510</f>
        <v>14647.6</v>
      </c>
      <c r="Q505" s="11">
        <f>Q506+Q512+Q518+Q514+Q510</f>
        <v>0</v>
      </c>
    </row>
    <row r="506" spans="1:17" s="12" customFormat="1" ht="20.25">
      <c r="A506" s="63" t="s">
        <v>136</v>
      </c>
      <c r="B506" s="16" t="s">
        <v>134</v>
      </c>
      <c r="C506" s="16" t="s">
        <v>121</v>
      </c>
      <c r="D506" s="16" t="s">
        <v>276</v>
      </c>
      <c r="E506" s="16"/>
      <c r="F506" s="130">
        <f>F507+F508+F509</f>
        <v>10391.1</v>
      </c>
      <c r="G506" s="130">
        <f aca="true" t="shared" si="259" ref="G506:Q506">G507+G508+G509</f>
        <v>0</v>
      </c>
      <c r="H506" s="130">
        <f t="shared" si="259"/>
        <v>10391.1</v>
      </c>
      <c r="I506" s="130">
        <f t="shared" si="259"/>
        <v>0</v>
      </c>
      <c r="J506" s="130">
        <f t="shared" si="259"/>
        <v>7562.9</v>
      </c>
      <c r="K506" s="130">
        <f t="shared" si="259"/>
        <v>0</v>
      </c>
      <c r="L506" s="130">
        <f t="shared" si="259"/>
        <v>7562.9</v>
      </c>
      <c r="M506" s="130">
        <f t="shared" si="259"/>
        <v>0</v>
      </c>
      <c r="N506" s="130">
        <f t="shared" si="259"/>
        <v>10672.800000000001</v>
      </c>
      <c r="O506" s="11">
        <f t="shared" si="259"/>
        <v>0</v>
      </c>
      <c r="P506" s="11">
        <f t="shared" si="259"/>
        <v>10672.800000000001</v>
      </c>
      <c r="Q506" s="11">
        <f t="shared" si="259"/>
        <v>0</v>
      </c>
    </row>
    <row r="507" spans="1:17" s="12" customFormat="1" ht="20.25">
      <c r="A507" s="63" t="s">
        <v>180</v>
      </c>
      <c r="B507" s="16" t="s">
        <v>134</v>
      </c>
      <c r="C507" s="16" t="s">
        <v>121</v>
      </c>
      <c r="D507" s="16" t="s">
        <v>276</v>
      </c>
      <c r="E507" s="16" t="s">
        <v>153</v>
      </c>
      <c r="F507" s="130">
        <f>G507+H507+I507</f>
        <v>8593.1</v>
      </c>
      <c r="G507" s="130"/>
      <c r="H507" s="130">
        <v>8593.1</v>
      </c>
      <c r="I507" s="130"/>
      <c r="J507" s="130">
        <f>K507+L507+M507</f>
        <v>5978.2</v>
      </c>
      <c r="K507" s="130"/>
      <c r="L507" s="130">
        <v>5978.2</v>
      </c>
      <c r="M507" s="130"/>
      <c r="N507" s="130">
        <f>O507+P507+Q507</f>
        <v>9088.1</v>
      </c>
      <c r="O507" s="49"/>
      <c r="P507" s="49">
        <v>9088.1</v>
      </c>
      <c r="Q507" s="49"/>
    </row>
    <row r="508" spans="1:17" s="12" customFormat="1" ht="37.5">
      <c r="A508" s="63" t="s">
        <v>92</v>
      </c>
      <c r="B508" s="16" t="s">
        <v>134</v>
      </c>
      <c r="C508" s="16" t="s">
        <v>121</v>
      </c>
      <c r="D508" s="16" t="s">
        <v>276</v>
      </c>
      <c r="E508" s="16" t="s">
        <v>178</v>
      </c>
      <c r="F508" s="130">
        <f>G508+H508+I508</f>
        <v>1765.7</v>
      </c>
      <c r="G508" s="130"/>
      <c r="H508" s="130">
        <v>1765.7</v>
      </c>
      <c r="I508" s="130"/>
      <c r="J508" s="130">
        <f>K508+L508+M508</f>
        <v>1547.1</v>
      </c>
      <c r="K508" s="130"/>
      <c r="L508" s="130">
        <v>1547.1</v>
      </c>
      <c r="M508" s="130"/>
      <c r="N508" s="130">
        <f>O508+P508+Q508</f>
        <v>1547.1</v>
      </c>
      <c r="O508" s="49"/>
      <c r="P508" s="49">
        <v>1547.1</v>
      </c>
      <c r="Q508" s="49"/>
    </row>
    <row r="509" spans="1:17" s="12" customFormat="1" ht="20.25">
      <c r="A509" s="63" t="s">
        <v>176</v>
      </c>
      <c r="B509" s="16" t="s">
        <v>134</v>
      </c>
      <c r="C509" s="16" t="s">
        <v>121</v>
      </c>
      <c r="D509" s="16" t="s">
        <v>276</v>
      </c>
      <c r="E509" s="16" t="s">
        <v>177</v>
      </c>
      <c r="F509" s="130">
        <f>G509+H509+I509</f>
        <v>32.3</v>
      </c>
      <c r="G509" s="130"/>
      <c r="H509" s="130">
        <v>32.3</v>
      </c>
      <c r="I509" s="130"/>
      <c r="J509" s="130">
        <f>K509+L509+M509</f>
        <v>37.6</v>
      </c>
      <c r="K509" s="130"/>
      <c r="L509" s="130">
        <v>37.6</v>
      </c>
      <c r="M509" s="130"/>
      <c r="N509" s="130">
        <f>O509+P509+Q509</f>
        <v>37.6</v>
      </c>
      <c r="O509" s="49"/>
      <c r="P509" s="49">
        <v>37.6</v>
      </c>
      <c r="Q509" s="49"/>
    </row>
    <row r="510" spans="1:17" s="12" customFormat="1" ht="56.25">
      <c r="A510" s="63" t="s">
        <v>637</v>
      </c>
      <c r="B510" s="16" t="s">
        <v>134</v>
      </c>
      <c r="C510" s="16" t="s">
        <v>121</v>
      </c>
      <c r="D510" s="16" t="s">
        <v>638</v>
      </c>
      <c r="E510" s="16"/>
      <c r="F510" s="130">
        <f>F511</f>
        <v>104.3</v>
      </c>
      <c r="G510" s="130">
        <f aca="true" t="shared" si="260" ref="G510:Q510">G511</f>
        <v>0</v>
      </c>
      <c r="H510" s="130">
        <f t="shared" si="260"/>
        <v>104.3</v>
      </c>
      <c r="I510" s="130">
        <f t="shared" si="260"/>
        <v>0</v>
      </c>
      <c r="J510" s="130">
        <f t="shared" si="260"/>
        <v>0</v>
      </c>
      <c r="K510" s="130">
        <f t="shared" si="260"/>
        <v>0</v>
      </c>
      <c r="L510" s="130">
        <f t="shared" si="260"/>
        <v>0</v>
      </c>
      <c r="M510" s="130">
        <f t="shared" si="260"/>
        <v>0</v>
      </c>
      <c r="N510" s="130">
        <f t="shared" si="260"/>
        <v>0</v>
      </c>
      <c r="O510" s="11">
        <f t="shared" si="260"/>
        <v>0</v>
      </c>
      <c r="P510" s="11">
        <f t="shared" si="260"/>
        <v>0</v>
      </c>
      <c r="Q510" s="11">
        <f t="shared" si="260"/>
        <v>0</v>
      </c>
    </row>
    <row r="511" spans="1:17" s="12" customFormat="1" ht="37.5">
      <c r="A511" s="63" t="s">
        <v>92</v>
      </c>
      <c r="B511" s="16" t="s">
        <v>134</v>
      </c>
      <c r="C511" s="16" t="s">
        <v>121</v>
      </c>
      <c r="D511" s="16" t="s">
        <v>638</v>
      </c>
      <c r="E511" s="16" t="s">
        <v>178</v>
      </c>
      <c r="F511" s="130">
        <f>G511+H511+I511</f>
        <v>104.3</v>
      </c>
      <c r="G511" s="130"/>
      <c r="H511" s="130">
        <v>104.3</v>
      </c>
      <c r="I511" s="130"/>
      <c r="J511" s="130">
        <f>K511+L511+M511</f>
        <v>0</v>
      </c>
      <c r="K511" s="130"/>
      <c r="L511" s="130"/>
      <c r="M511" s="130"/>
      <c r="N511" s="130">
        <f>O511+P511+Q511</f>
        <v>0</v>
      </c>
      <c r="O511" s="49"/>
      <c r="P511" s="49"/>
      <c r="Q511" s="49"/>
    </row>
    <row r="512" spans="1:17" s="12" customFormat="1" ht="56.25">
      <c r="A512" s="63" t="s">
        <v>473</v>
      </c>
      <c r="B512" s="16" t="s">
        <v>134</v>
      </c>
      <c r="C512" s="16" t="s">
        <v>121</v>
      </c>
      <c r="D512" s="16" t="s">
        <v>480</v>
      </c>
      <c r="E512" s="16"/>
      <c r="F512" s="130">
        <f>F513</f>
        <v>2803.4</v>
      </c>
      <c r="G512" s="130">
        <f aca="true" t="shared" si="261" ref="G512:Q512">G513</f>
        <v>0</v>
      </c>
      <c r="H512" s="130">
        <f t="shared" si="261"/>
        <v>2803.4</v>
      </c>
      <c r="I512" s="130">
        <f t="shared" si="261"/>
        <v>0</v>
      </c>
      <c r="J512" s="130">
        <f t="shared" si="261"/>
        <v>2970.8</v>
      </c>
      <c r="K512" s="130">
        <f t="shared" si="261"/>
        <v>0</v>
      </c>
      <c r="L512" s="130">
        <f t="shared" si="261"/>
        <v>2970.8</v>
      </c>
      <c r="M512" s="130">
        <f t="shared" si="261"/>
        <v>0</v>
      </c>
      <c r="N512" s="130">
        <f t="shared" si="261"/>
        <v>3732.4</v>
      </c>
      <c r="O512" s="11">
        <f t="shared" si="261"/>
        <v>0</v>
      </c>
      <c r="P512" s="11">
        <f t="shared" si="261"/>
        <v>3732.4</v>
      </c>
      <c r="Q512" s="11">
        <f t="shared" si="261"/>
        <v>0</v>
      </c>
    </row>
    <row r="513" spans="1:17" s="12" customFormat="1" ht="20.25">
      <c r="A513" s="63" t="s">
        <v>180</v>
      </c>
      <c r="B513" s="16" t="s">
        <v>134</v>
      </c>
      <c r="C513" s="16" t="s">
        <v>121</v>
      </c>
      <c r="D513" s="16" t="s">
        <v>480</v>
      </c>
      <c r="E513" s="16" t="s">
        <v>153</v>
      </c>
      <c r="F513" s="130">
        <f>G513+H513+I513</f>
        <v>2803.4</v>
      </c>
      <c r="G513" s="130"/>
      <c r="H513" s="130">
        <v>2803.4</v>
      </c>
      <c r="I513" s="130"/>
      <c r="J513" s="130">
        <f>K513+L513+M513</f>
        <v>2970.8</v>
      </c>
      <c r="K513" s="133"/>
      <c r="L513" s="130">
        <v>2970.8</v>
      </c>
      <c r="M513" s="130"/>
      <c r="N513" s="130">
        <f>O513+P513+Q513</f>
        <v>3732.4</v>
      </c>
      <c r="O513" s="49"/>
      <c r="P513" s="49">
        <v>3732.4</v>
      </c>
      <c r="Q513" s="49"/>
    </row>
    <row r="514" spans="1:17" s="12" customFormat="1" ht="37.5">
      <c r="A514" s="63" t="s">
        <v>524</v>
      </c>
      <c r="B514" s="16" t="s">
        <v>134</v>
      </c>
      <c r="C514" s="16" t="s">
        <v>121</v>
      </c>
      <c r="D514" s="16" t="s">
        <v>537</v>
      </c>
      <c r="E514" s="16"/>
      <c r="F514" s="130">
        <f>F515</f>
        <v>1694.5</v>
      </c>
      <c r="G514" s="130">
        <f aca="true" t="shared" si="262" ref="G514:Q514">G515</f>
        <v>1525</v>
      </c>
      <c r="H514" s="130">
        <f t="shared" si="262"/>
        <v>169.5</v>
      </c>
      <c r="I514" s="130">
        <f t="shared" si="262"/>
        <v>0</v>
      </c>
      <c r="J514" s="130">
        <f t="shared" si="262"/>
        <v>2424</v>
      </c>
      <c r="K514" s="130">
        <f t="shared" si="262"/>
        <v>2181.6</v>
      </c>
      <c r="L514" s="130">
        <f t="shared" si="262"/>
        <v>242.4</v>
      </c>
      <c r="M514" s="130">
        <f t="shared" si="262"/>
        <v>0</v>
      </c>
      <c r="N514" s="130">
        <f t="shared" si="262"/>
        <v>2424</v>
      </c>
      <c r="O514" s="11">
        <f t="shared" si="262"/>
        <v>2181.6</v>
      </c>
      <c r="P514" s="11">
        <f t="shared" si="262"/>
        <v>242.4</v>
      </c>
      <c r="Q514" s="11">
        <f t="shared" si="262"/>
        <v>0</v>
      </c>
    </row>
    <row r="515" spans="1:17" s="12" customFormat="1" ht="37.5">
      <c r="A515" s="63" t="s">
        <v>92</v>
      </c>
      <c r="B515" s="16" t="s">
        <v>134</v>
      </c>
      <c r="C515" s="16" t="s">
        <v>121</v>
      </c>
      <c r="D515" s="16" t="s">
        <v>538</v>
      </c>
      <c r="E515" s="16" t="s">
        <v>178</v>
      </c>
      <c r="F515" s="130">
        <f>G515+H515+I515</f>
        <v>1694.5</v>
      </c>
      <c r="G515" s="130">
        <v>1525</v>
      </c>
      <c r="H515" s="130">
        <v>169.5</v>
      </c>
      <c r="I515" s="130"/>
      <c r="J515" s="130">
        <f>K515+L515+M515</f>
        <v>2424</v>
      </c>
      <c r="K515" s="134">
        <v>2181.6</v>
      </c>
      <c r="L515" s="130">
        <v>242.4</v>
      </c>
      <c r="M515" s="130"/>
      <c r="N515" s="130">
        <f>O515+P515+Q515</f>
        <v>2424</v>
      </c>
      <c r="O515" s="56">
        <v>2181.6</v>
      </c>
      <c r="P515" s="56">
        <v>242.4</v>
      </c>
      <c r="Q515" s="56"/>
    </row>
    <row r="516" spans="1:17" s="12" customFormat="1" ht="60.75" customHeight="1">
      <c r="A516" s="63" t="s">
        <v>688</v>
      </c>
      <c r="B516" s="16" t="s">
        <v>134</v>
      </c>
      <c r="C516" s="16" t="s">
        <v>121</v>
      </c>
      <c r="D516" s="16" t="s">
        <v>689</v>
      </c>
      <c r="E516" s="16"/>
      <c r="F516" s="130">
        <f>F517</f>
        <v>50</v>
      </c>
      <c r="G516" s="130">
        <f>G517</f>
        <v>50</v>
      </c>
      <c r="H516" s="130">
        <f>H517</f>
        <v>0</v>
      </c>
      <c r="I516" s="130">
        <f>I517</f>
        <v>0</v>
      </c>
      <c r="J516" s="130"/>
      <c r="K516" s="134"/>
      <c r="L516" s="130"/>
      <c r="M516" s="130"/>
      <c r="N516" s="130"/>
      <c r="O516" s="56"/>
      <c r="P516" s="56"/>
      <c r="Q516" s="56"/>
    </row>
    <row r="517" spans="1:17" s="12" customFormat="1" ht="20.25">
      <c r="A517" s="63" t="s">
        <v>695</v>
      </c>
      <c r="B517" s="16" t="s">
        <v>134</v>
      </c>
      <c r="C517" s="16" t="s">
        <v>121</v>
      </c>
      <c r="D517" s="16" t="s">
        <v>689</v>
      </c>
      <c r="E517" s="16" t="s">
        <v>694</v>
      </c>
      <c r="F517" s="130">
        <f>G517+H517+I517</f>
        <v>50</v>
      </c>
      <c r="G517" s="130">
        <v>50</v>
      </c>
      <c r="H517" s="130"/>
      <c r="I517" s="130"/>
      <c r="J517" s="130"/>
      <c r="K517" s="134"/>
      <c r="L517" s="130"/>
      <c r="M517" s="130"/>
      <c r="N517" s="130"/>
      <c r="O517" s="56"/>
      <c r="P517" s="56"/>
      <c r="Q517" s="56"/>
    </row>
    <row r="518" spans="1:17" s="12" customFormat="1" ht="20.25">
      <c r="A518" s="63" t="s">
        <v>444</v>
      </c>
      <c r="B518" s="16" t="s">
        <v>134</v>
      </c>
      <c r="C518" s="16" t="s">
        <v>121</v>
      </c>
      <c r="D518" s="16" t="s">
        <v>443</v>
      </c>
      <c r="E518" s="16"/>
      <c r="F518" s="130">
        <f>F519</f>
        <v>340</v>
      </c>
      <c r="G518" s="130">
        <f aca="true" t="shared" si="263" ref="G518:Q518">G519</f>
        <v>340</v>
      </c>
      <c r="H518" s="130">
        <f t="shared" si="263"/>
        <v>0</v>
      </c>
      <c r="I518" s="130">
        <f t="shared" si="263"/>
        <v>0</v>
      </c>
      <c r="J518" s="130">
        <f t="shared" si="263"/>
        <v>340</v>
      </c>
      <c r="K518" s="130">
        <f t="shared" si="263"/>
        <v>340</v>
      </c>
      <c r="L518" s="130">
        <f t="shared" si="263"/>
        <v>0</v>
      </c>
      <c r="M518" s="130">
        <f t="shared" si="263"/>
        <v>0</v>
      </c>
      <c r="N518" s="130">
        <f t="shared" si="263"/>
        <v>340</v>
      </c>
      <c r="O518" s="11">
        <f t="shared" si="263"/>
        <v>340</v>
      </c>
      <c r="P518" s="11">
        <f t="shared" si="263"/>
        <v>0</v>
      </c>
      <c r="Q518" s="11">
        <f t="shared" si="263"/>
        <v>0</v>
      </c>
    </row>
    <row r="519" spans="1:17" s="12" customFormat="1" ht="37.5">
      <c r="A519" s="63" t="s">
        <v>92</v>
      </c>
      <c r="B519" s="16" t="s">
        <v>134</v>
      </c>
      <c r="C519" s="16" t="s">
        <v>121</v>
      </c>
      <c r="D519" s="16" t="s">
        <v>443</v>
      </c>
      <c r="E519" s="16" t="s">
        <v>178</v>
      </c>
      <c r="F519" s="130">
        <f>G519+H519+I519</f>
        <v>340</v>
      </c>
      <c r="G519" s="130">
        <v>340</v>
      </c>
      <c r="H519" s="130"/>
      <c r="I519" s="130"/>
      <c r="J519" s="130">
        <f>K519+L519+M519</f>
        <v>340</v>
      </c>
      <c r="K519" s="130">
        <v>340</v>
      </c>
      <c r="L519" s="130"/>
      <c r="M519" s="130"/>
      <c r="N519" s="130">
        <f>O519+P519+Q519</f>
        <v>340</v>
      </c>
      <c r="O519" s="49">
        <v>340</v>
      </c>
      <c r="P519" s="49"/>
      <c r="Q519" s="49"/>
    </row>
    <row r="520" spans="1:17" s="12" customFormat="1" ht="37.5">
      <c r="A520" s="63" t="s">
        <v>427</v>
      </c>
      <c r="B520" s="16" t="s">
        <v>134</v>
      </c>
      <c r="C520" s="16" t="s">
        <v>121</v>
      </c>
      <c r="D520" s="16" t="s">
        <v>277</v>
      </c>
      <c r="E520" s="16"/>
      <c r="F520" s="130">
        <f>F521</f>
        <v>3367.1</v>
      </c>
      <c r="G520" s="130">
        <f aca="true" t="shared" si="264" ref="G520:Q520">G521</f>
        <v>0</v>
      </c>
      <c r="H520" s="130">
        <f t="shared" si="264"/>
        <v>3367.1</v>
      </c>
      <c r="I520" s="130">
        <f t="shared" si="264"/>
        <v>0</v>
      </c>
      <c r="J520" s="130">
        <f t="shared" si="264"/>
        <v>3428.2999999999997</v>
      </c>
      <c r="K520" s="130">
        <f t="shared" si="264"/>
        <v>0</v>
      </c>
      <c r="L520" s="130">
        <f t="shared" si="264"/>
        <v>3428.2999999999997</v>
      </c>
      <c r="M520" s="130">
        <f t="shared" si="264"/>
        <v>0</v>
      </c>
      <c r="N520" s="130">
        <f t="shared" si="264"/>
        <v>3442.7000000000003</v>
      </c>
      <c r="O520" s="11">
        <f t="shared" si="264"/>
        <v>0</v>
      </c>
      <c r="P520" s="11">
        <f t="shared" si="264"/>
        <v>3442.7000000000003</v>
      </c>
      <c r="Q520" s="11">
        <f t="shared" si="264"/>
        <v>0</v>
      </c>
    </row>
    <row r="521" spans="1:17" s="12" customFormat="1" ht="37.5">
      <c r="A521" s="63" t="s">
        <v>383</v>
      </c>
      <c r="B521" s="16" t="s">
        <v>134</v>
      </c>
      <c r="C521" s="16" t="s">
        <v>121</v>
      </c>
      <c r="D521" s="16" t="s">
        <v>278</v>
      </c>
      <c r="E521" s="16"/>
      <c r="F521" s="130">
        <f>F522+F524</f>
        <v>3367.1</v>
      </c>
      <c r="G521" s="130">
        <f aca="true" t="shared" si="265" ref="G521:Q521">G522+G524</f>
        <v>0</v>
      </c>
      <c r="H521" s="130">
        <f t="shared" si="265"/>
        <v>3367.1</v>
      </c>
      <c r="I521" s="130">
        <f t="shared" si="265"/>
        <v>0</v>
      </c>
      <c r="J521" s="130">
        <f t="shared" si="265"/>
        <v>3428.2999999999997</v>
      </c>
      <c r="K521" s="130">
        <f t="shared" si="265"/>
        <v>0</v>
      </c>
      <c r="L521" s="130">
        <f t="shared" si="265"/>
        <v>3428.2999999999997</v>
      </c>
      <c r="M521" s="130">
        <f t="shared" si="265"/>
        <v>0</v>
      </c>
      <c r="N521" s="130">
        <f t="shared" si="265"/>
        <v>3442.7000000000003</v>
      </c>
      <c r="O521" s="11">
        <f t="shared" si="265"/>
        <v>0</v>
      </c>
      <c r="P521" s="11">
        <f t="shared" si="265"/>
        <v>3442.7000000000003</v>
      </c>
      <c r="Q521" s="11">
        <f t="shared" si="265"/>
        <v>0</v>
      </c>
    </row>
    <row r="522" spans="1:17" s="12" customFormat="1" ht="20.25">
      <c r="A522" s="63" t="s">
        <v>382</v>
      </c>
      <c r="B522" s="16" t="s">
        <v>134</v>
      </c>
      <c r="C522" s="16" t="s">
        <v>121</v>
      </c>
      <c r="D522" s="16" t="s">
        <v>381</v>
      </c>
      <c r="E522" s="16"/>
      <c r="F522" s="130">
        <f>F523</f>
        <v>2756.6</v>
      </c>
      <c r="G522" s="130">
        <f aca="true" t="shared" si="266" ref="G522:Q522">G523</f>
        <v>0</v>
      </c>
      <c r="H522" s="130">
        <f t="shared" si="266"/>
        <v>2756.6</v>
      </c>
      <c r="I522" s="130">
        <f t="shared" si="266"/>
        <v>0</v>
      </c>
      <c r="J522" s="130">
        <f t="shared" si="266"/>
        <v>2788.7</v>
      </c>
      <c r="K522" s="130">
        <f t="shared" si="266"/>
        <v>0</v>
      </c>
      <c r="L522" s="130">
        <f t="shared" si="266"/>
        <v>2788.7</v>
      </c>
      <c r="M522" s="130">
        <f t="shared" si="266"/>
        <v>0</v>
      </c>
      <c r="N522" s="130">
        <f t="shared" si="266"/>
        <v>2650.8</v>
      </c>
      <c r="O522" s="11">
        <f t="shared" si="266"/>
        <v>0</v>
      </c>
      <c r="P522" s="11">
        <f t="shared" si="266"/>
        <v>2650.8</v>
      </c>
      <c r="Q522" s="11">
        <f t="shared" si="266"/>
        <v>0</v>
      </c>
    </row>
    <row r="523" spans="1:17" s="12" customFormat="1" ht="20.25">
      <c r="A523" s="63" t="s">
        <v>192</v>
      </c>
      <c r="B523" s="16" t="s">
        <v>134</v>
      </c>
      <c r="C523" s="16" t="s">
        <v>121</v>
      </c>
      <c r="D523" s="16" t="s">
        <v>381</v>
      </c>
      <c r="E523" s="16" t="s">
        <v>191</v>
      </c>
      <c r="F523" s="130">
        <f>G523+H523+I523</f>
        <v>2756.6</v>
      </c>
      <c r="G523" s="130"/>
      <c r="H523" s="139">
        <v>2756.6</v>
      </c>
      <c r="I523" s="130"/>
      <c r="J523" s="130">
        <f>K523+L523+M523</f>
        <v>2788.7</v>
      </c>
      <c r="K523" s="130"/>
      <c r="L523" s="130">
        <v>2788.7</v>
      </c>
      <c r="M523" s="130"/>
      <c r="N523" s="130">
        <f>O523+P523+Q523</f>
        <v>2650.8</v>
      </c>
      <c r="O523" s="49"/>
      <c r="P523" s="49">
        <v>2650.8</v>
      </c>
      <c r="Q523" s="49"/>
    </row>
    <row r="524" spans="1:17" s="12" customFormat="1" ht="56.25">
      <c r="A524" s="63" t="s">
        <v>473</v>
      </c>
      <c r="B524" s="16" t="s">
        <v>134</v>
      </c>
      <c r="C524" s="16" t="s">
        <v>121</v>
      </c>
      <c r="D524" s="16" t="s">
        <v>481</v>
      </c>
      <c r="E524" s="16"/>
      <c r="F524" s="130">
        <f>F525</f>
        <v>610.5</v>
      </c>
      <c r="G524" s="130">
        <f aca="true" t="shared" si="267" ref="G524:Q524">G525</f>
        <v>0</v>
      </c>
      <c r="H524" s="130">
        <f t="shared" si="267"/>
        <v>610.5</v>
      </c>
      <c r="I524" s="130">
        <f t="shared" si="267"/>
        <v>0</v>
      </c>
      <c r="J524" s="130">
        <f t="shared" si="267"/>
        <v>639.6</v>
      </c>
      <c r="K524" s="130">
        <f t="shared" si="267"/>
        <v>0</v>
      </c>
      <c r="L524" s="130">
        <f t="shared" si="267"/>
        <v>639.6</v>
      </c>
      <c r="M524" s="130">
        <f t="shared" si="267"/>
        <v>0</v>
      </c>
      <c r="N524" s="130">
        <f t="shared" si="267"/>
        <v>791.9</v>
      </c>
      <c r="O524" s="11">
        <f t="shared" si="267"/>
        <v>0</v>
      </c>
      <c r="P524" s="11">
        <f t="shared" si="267"/>
        <v>791.9</v>
      </c>
      <c r="Q524" s="11">
        <f t="shared" si="267"/>
        <v>0</v>
      </c>
    </row>
    <row r="525" spans="1:17" s="12" customFormat="1" ht="20.25">
      <c r="A525" s="63" t="s">
        <v>192</v>
      </c>
      <c r="B525" s="16" t="s">
        <v>134</v>
      </c>
      <c r="C525" s="16" t="s">
        <v>121</v>
      </c>
      <c r="D525" s="16" t="s">
        <v>481</v>
      </c>
      <c r="E525" s="16" t="s">
        <v>191</v>
      </c>
      <c r="F525" s="130">
        <f>G525+H525+I525</f>
        <v>610.5</v>
      </c>
      <c r="G525" s="130"/>
      <c r="H525" s="130">
        <v>610.5</v>
      </c>
      <c r="I525" s="130"/>
      <c r="J525" s="130">
        <f>K525+L525+M525</f>
        <v>639.6</v>
      </c>
      <c r="K525" s="130"/>
      <c r="L525" s="130">
        <v>639.6</v>
      </c>
      <c r="M525" s="130"/>
      <c r="N525" s="130">
        <f>O525+P525+Q525</f>
        <v>791.9</v>
      </c>
      <c r="O525" s="49"/>
      <c r="P525" s="49">
        <v>791.9</v>
      </c>
      <c r="Q525" s="49"/>
    </row>
    <row r="526" spans="1:17" s="12" customFormat="1" ht="20.25">
      <c r="A526" s="64" t="s">
        <v>162</v>
      </c>
      <c r="B526" s="13" t="s">
        <v>134</v>
      </c>
      <c r="C526" s="13" t="s">
        <v>122</v>
      </c>
      <c r="D526" s="13"/>
      <c r="E526" s="13"/>
      <c r="F526" s="129">
        <f>F528+F541</f>
        <v>4054.5999999999995</v>
      </c>
      <c r="G526" s="129">
        <f aca="true" t="shared" si="268" ref="G526:Q526">G528+G541</f>
        <v>0</v>
      </c>
      <c r="H526" s="129">
        <f t="shared" si="268"/>
        <v>4054.5999999999995</v>
      </c>
      <c r="I526" s="129">
        <f t="shared" si="268"/>
        <v>0</v>
      </c>
      <c r="J526" s="129">
        <f t="shared" si="268"/>
        <v>3238.5</v>
      </c>
      <c r="K526" s="129">
        <f t="shared" si="268"/>
        <v>0</v>
      </c>
      <c r="L526" s="129">
        <f t="shared" si="268"/>
        <v>3238.5</v>
      </c>
      <c r="M526" s="129">
        <f t="shared" si="268"/>
        <v>0</v>
      </c>
      <c r="N526" s="129">
        <f t="shared" si="268"/>
        <v>3238.5</v>
      </c>
      <c r="O526" s="14">
        <f t="shared" si="268"/>
        <v>0</v>
      </c>
      <c r="P526" s="14">
        <f t="shared" si="268"/>
        <v>3238.5</v>
      </c>
      <c r="Q526" s="14">
        <f t="shared" si="268"/>
        <v>0</v>
      </c>
    </row>
    <row r="527" spans="1:17" s="12" customFormat="1" ht="37.5">
      <c r="A527" s="63" t="s">
        <v>517</v>
      </c>
      <c r="B527" s="16" t="s">
        <v>134</v>
      </c>
      <c r="C527" s="16" t="s">
        <v>122</v>
      </c>
      <c r="D527" s="16" t="s">
        <v>267</v>
      </c>
      <c r="E527" s="16"/>
      <c r="F527" s="130">
        <f>F528</f>
        <v>4050.5999999999995</v>
      </c>
      <c r="G527" s="130">
        <f aca="true" t="shared" si="269" ref="G527:Q527">G528</f>
        <v>0</v>
      </c>
      <c r="H527" s="130">
        <f t="shared" si="269"/>
        <v>4050.5999999999995</v>
      </c>
      <c r="I527" s="130">
        <f t="shared" si="269"/>
        <v>0</v>
      </c>
      <c r="J527" s="130">
        <f t="shared" si="269"/>
        <v>3231.5</v>
      </c>
      <c r="K527" s="130">
        <f t="shared" si="269"/>
        <v>0</v>
      </c>
      <c r="L527" s="130">
        <f t="shared" si="269"/>
        <v>3231.5</v>
      </c>
      <c r="M527" s="130">
        <f t="shared" si="269"/>
        <v>0</v>
      </c>
      <c r="N527" s="130">
        <f t="shared" si="269"/>
        <v>3231.5</v>
      </c>
      <c r="O527" s="11">
        <f t="shared" si="269"/>
        <v>0</v>
      </c>
      <c r="P527" s="11">
        <f t="shared" si="269"/>
        <v>3231.5</v>
      </c>
      <c r="Q527" s="11">
        <f t="shared" si="269"/>
        <v>0</v>
      </c>
    </row>
    <row r="528" spans="1:17" s="12" customFormat="1" ht="37.5">
      <c r="A528" s="63" t="s">
        <v>226</v>
      </c>
      <c r="B528" s="16" t="s">
        <v>134</v>
      </c>
      <c r="C528" s="16" t="s">
        <v>122</v>
      </c>
      <c r="D528" s="16" t="s">
        <v>378</v>
      </c>
      <c r="E528" s="16"/>
      <c r="F528" s="130">
        <f>F529+F536</f>
        <v>4050.5999999999995</v>
      </c>
      <c r="G528" s="130">
        <f aca="true" t="shared" si="270" ref="G528:Q528">G529+G536</f>
        <v>0</v>
      </c>
      <c r="H528" s="130">
        <f t="shared" si="270"/>
        <v>4050.5999999999995</v>
      </c>
      <c r="I528" s="130">
        <f t="shared" si="270"/>
        <v>0</v>
      </c>
      <c r="J528" s="130">
        <f t="shared" si="270"/>
        <v>3231.5</v>
      </c>
      <c r="K528" s="130">
        <f t="shared" si="270"/>
        <v>0</v>
      </c>
      <c r="L528" s="130">
        <f t="shared" si="270"/>
        <v>3231.5</v>
      </c>
      <c r="M528" s="130">
        <f t="shared" si="270"/>
        <v>0</v>
      </c>
      <c r="N528" s="130">
        <f t="shared" si="270"/>
        <v>3231.5</v>
      </c>
      <c r="O528" s="11">
        <f t="shared" si="270"/>
        <v>0</v>
      </c>
      <c r="P528" s="11">
        <f t="shared" si="270"/>
        <v>3231.5</v>
      </c>
      <c r="Q528" s="11">
        <f t="shared" si="270"/>
        <v>0</v>
      </c>
    </row>
    <row r="529" spans="1:17" s="12" customFormat="1" ht="56.25">
      <c r="A529" s="63" t="s">
        <v>340</v>
      </c>
      <c r="B529" s="16" t="s">
        <v>134</v>
      </c>
      <c r="C529" s="16" t="s">
        <v>122</v>
      </c>
      <c r="D529" s="16" t="s">
        <v>379</v>
      </c>
      <c r="E529" s="16"/>
      <c r="F529" s="130">
        <f>F530+F534</f>
        <v>1140.7</v>
      </c>
      <c r="G529" s="130">
        <f aca="true" t="shared" si="271" ref="G529:Q529">G530+G534</f>
        <v>0</v>
      </c>
      <c r="H529" s="130">
        <f t="shared" si="271"/>
        <v>1140.7</v>
      </c>
      <c r="I529" s="130">
        <f t="shared" si="271"/>
        <v>0</v>
      </c>
      <c r="J529" s="130">
        <f t="shared" si="271"/>
        <v>964.5</v>
      </c>
      <c r="K529" s="130">
        <f t="shared" si="271"/>
        <v>0</v>
      </c>
      <c r="L529" s="130">
        <f t="shared" si="271"/>
        <v>964.5</v>
      </c>
      <c r="M529" s="130">
        <f t="shared" si="271"/>
        <v>0</v>
      </c>
      <c r="N529" s="130">
        <f t="shared" si="271"/>
        <v>964.5</v>
      </c>
      <c r="O529" s="11">
        <f t="shared" si="271"/>
        <v>0</v>
      </c>
      <c r="P529" s="11">
        <f t="shared" si="271"/>
        <v>964.5</v>
      </c>
      <c r="Q529" s="11">
        <f t="shared" si="271"/>
        <v>0</v>
      </c>
    </row>
    <row r="530" spans="1:17" s="12" customFormat="1" ht="21.75" customHeight="1">
      <c r="A530" s="63" t="s">
        <v>190</v>
      </c>
      <c r="B530" s="16" t="s">
        <v>134</v>
      </c>
      <c r="C530" s="16" t="s">
        <v>122</v>
      </c>
      <c r="D530" s="16" t="s">
        <v>380</v>
      </c>
      <c r="E530" s="16"/>
      <c r="F530" s="130">
        <f>F531+F532+F533</f>
        <v>886.2</v>
      </c>
      <c r="G530" s="130">
        <f aca="true" t="shared" si="272" ref="G530:Q530">G531+G532+G533</f>
        <v>0</v>
      </c>
      <c r="H530" s="130">
        <f t="shared" si="272"/>
        <v>886.2</v>
      </c>
      <c r="I530" s="130">
        <f t="shared" si="272"/>
        <v>0</v>
      </c>
      <c r="J530" s="130">
        <f t="shared" si="272"/>
        <v>933.5</v>
      </c>
      <c r="K530" s="130">
        <f t="shared" si="272"/>
        <v>0</v>
      </c>
      <c r="L530" s="130">
        <f t="shared" si="272"/>
        <v>933.5</v>
      </c>
      <c r="M530" s="130">
        <f t="shared" si="272"/>
        <v>0</v>
      </c>
      <c r="N530" s="130">
        <f t="shared" si="272"/>
        <v>933.5</v>
      </c>
      <c r="O530" s="11">
        <f t="shared" si="272"/>
        <v>0</v>
      </c>
      <c r="P530" s="11">
        <f t="shared" si="272"/>
        <v>933.5</v>
      </c>
      <c r="Q530" s="11">
        <f t="shared" si="272"/>
        <v>0</v>
      </c>
    </row>
    <row r="531" spans="1:17" s="12" customFormat="1" ht="37.5">
      <c r="A531" s="63" t="s">
        <v>174</v>
      </c>
      <c r="B531" s="16" t="s">
        <v>134</v>
      </c>
      <c r="C531" s="16" t="s">
        <v>122</v>
      </c>
      <c r="D531" s="16" t="s">
        <v>380</v>
      </c>
      <c r="E531" s="16" t="s">
        <v>175</v>
      </c>
      <c r="F531" s="130">
        <f>G531+H531+I531</f>
        <v>829.5</v>
      </c>
      <c r="G531" s="130"/>
      <c r="H531" s="130">
        <v>829.5</v>
      </c>
      <c r="I531" s="130"/>
      <c r="J531" s="130">
        <f>K531+L531+M531</f>
        <v>876.8</v>
      </c>
      <c r="K531" s="130"/>
      <c r="L531" s="130">
        <v>876.8</v>
      </c>
      <c r="M531" s="130"/>
      <c r="N531" s="130">
        <f>O531+P531+Q531</f>
        <v>876.8</v>
      </c>
      <c r="O531" s="49"/>
      <c r="P531" s="11">
        <v>876.8</v>
      </c>
      <c r="Q531" s="49"/>
    </row>
    <row r="532" spans="1:17" s="12" customFormat="1" ht="37.5">
      <c r="A532" s="63" t="s">
        <v>92</v>
      </c>
      <c r="B532" s="16" t="s">
        <v>134</v>
      </c>
      <c r="C532" s="16" t="s">
        <v>122</v>
      </c>
      <c r="D532" s="16" t="s">
        <v>380</v>
      </c>
      <c r="E532" s="16" t="s">
        <v>178</v>
      </c>
      <c r="F532" s="130">
        <f>G532+H532+I532</f>
        <v>55.7</v>
      </c>
      <c r="G532" s="130"/>
      <c r="H532" s="130">
        <v>55.7</v>
      </c>
      <c r="I532" s="130"/>
      <c r="J532" s="130">
        <f>K532+L532+M532</f>
        <v>55.7</v>
      </c>
      <c r="K532" s="130"/>
      <c r="L532" s="130">
        <v>55.7</v>
      </c>
      <c r="M532" s="130"/>
      <c r="N532" s="130">
        <f>O532+P532+Q532</f>
        <v>55.7</v>
      </c>
      <c r="O532" s="49"/>
      <c r="P532" s="11">
        <v>55.7</v>
      </c>
      <c r="Q532" s="49"/>
    </row>
    <row r="533" spans="1:17" s="12" customFormat="1" ht="20.25">
      <c r="A533" s="63" t="s">
        <v>176</v>
      </c>
      <c r="B533" s="16" t="s">
        <v>134</v>
      </c>
      <c r="C533" s="16" t="s">
        <v>122</v>
      </c>
      <c r="D533" s="16" t="s">
        <v>380</v>
      </c>
      <c r="E533" s="16" t="s">
        <v>177</v>
      </c>
      <c r="F533" s="130">
        <f>G533+H533+I533</f>
        <v>1</v>
      </c>
      <c r="G533" s="130"/>
      <c r="H533" s="130">
        <v>1</v>
      </c>
      <c r="I533" s="130"/>
      <c r="J533" s="130">
        <f>K533+L533+M533</f>
        <v>1</v>
      </c>
      <c r="K533" s="130"/>
      <c r="L533" s="130">
        <v>1</v>
      </c>
      <c r="M533" s="130"/>
      <c r="N533" s="130">
        <f>O533+P533+Q533</f>
        <v>1</v>
      </c>
      <c r="O533" s="49"/>
      <c r="P533" s="11">
        <v>1</v>
      </c>
      <c r="Q533" s="49"/>
    </row>
    <row r="534" spans="1:17" s="12" customFormat="1" ht="56.25">
      <c r="A534" s="63" t="s">
        <v>473</v>
      </c>
      <c r="B534" s="16" t="s">
        <v>134</v>
      </c>
      <c r="C534" s="16" t="s">
        <v>122</v>
      </c>
      <c r="D534" s="16" t="s">
        <v>485</v>
      </c>
      <c r="E534" s="16"/>
      <c r="F534" s="130">
        <f>F535</f>
        <v>254.5</v>
      </c>
      <c r="G534" s="130">
        <f aca="true" t="shared" si="273" ref="G534:Q534">G535</f>
        <v>0</v>
      </c>
      <c r="H534" s="130">
        <f t="shared" si="273"/>
        <v>254.5</v>
      </c>
      <c r="I534" s="130">
        <f t="shared" si="273"/>
        <v>0</v>
      </c>
      <c r="J534" s="130">
        <f t="shared" si="273"/>
        <v>31</v>
      </c>
      <c r="K534" s="130">
        <f t="shared" si="273"/>
        <v>0</v>
      </c>
      <c r="L534" s="130">
        <f t="shared" si="273"/>
        <v>31</v>
      </c>
      <c r="M534" s="130">
        <f t="shared" si="273"/>
        <v>0</v>
      </c>
      <c r="N534" s="130">
        <f t="shared" si="273"/>
        <v>31</v>
      </c>
      <c r="O534" s="11">
        <f t="shared" si="273"/>
        <v>0</v>
      </c>
      <c r="P534" s="11">
        <f t="shared" si="273"/>
        <v>31</v>
      </c>
      <c r="Q534" s="11">
        <f t="shared" si="273"/>
        <v>0</v>
      </c>
    </row>
    <row r="535" spans="1:17" s="12" customFormat="1" ht="37.5">
      <c r="A535" s="63" t="s">
        <v>174</v>
      </c>
      <c r="B535" s="16" t="s">
        <v>134</v>
      </c>
      <c r="C535" s="16" t="s">
        <v>122</v>
      </c>
      <c r="D535" s="16" t="s">
        <v>485</v>
      </c>
      <c r="E535" s="16" t="s">
        <v>175</v>
      </c>
      <c r="F535" s="130">
        <f>G535+H535+I535</f>
        <v>254.5</v>
      </c>
      <c r="G535" s="130"/>
      <c r="H535" s="130">
        <v>254.5</v>
      </c>
      <c r="I535" s="130"/>
      <c r="J535" s="130">
        <f>K535+L535+M535</f>
        <v>31</v>
      </c>
      <c r="K535" s="130"/>
      <c r="L535" s="130">
        <v>31</v>
      </c>
      <c r="M535" s="130"/>
      <c r="N535" s="130">
        <f>O535+P535+Q535</f>
        <v>31</v>
      </c>
      <c r="O535" s="49"/>
      <c r="P535" s="49">
        <v>31</v>
      </c>
      <c r="Q535" s="49"/>
    </row>
    <row r="536" spans="1:17" s="12" customFormat="1" ht="40.5" customHeight="1">
      <c r="A536" s="63" t="s">
        <v>408</v>
      </c>
      <c r="B536" s="16" t="s">
        <v>134</v>
      </c>
      <c r="C536" s="16" t="s">
        <v>122</v>
      </c>
      <c r="D536" s="16" t="s">
        <v>407</v>
      </c>
      <c r="E536" s="16"/>
      <c r="F536" s="130">
        <f>F537+F539</f>
        <v>2909.8999999999996</v>
      </c>
      <c r="G536" s="130">
        <f aca="true" t="shared" si="274" ref="G536:Q536">G537+G539</f>
        <v>0</v>
      </c>
      <c r="H536" s="130">
        <f t="shared" si="274"/>
        <v>2909.8999999999996</v>
      </c>
      <c r="I536" s="130">
        <f t="shared" si="274"/>
        <v>0</v>
      </c>
      <c r="J536" s="130">
        <f t="shared" si="274"/>
        <v>2267</v>
      </c>
      <c r="K536" s="130">
        <f t="shared" si="274"/>
        <v>0</v>
      </c>
      <c r="L536" s="130">
        <f t="shared" si="274"/>
        <v>2267</v>
      </c>
      <c r="M536" s="130">
        <f t="shared" si="274"/>
        <v>0</v>
      </c>
      <c r="N536" s="130">
        <f t="shared" si="274"/>
        <v>2267</v>
      </c>
      <c r="O536" s="11">
        <f t="shared" si="274"/>
        <v>0</v>
      </c>
      <c r="P536" s="11">
        <f t="shared" si="274"/>
        <v>2267</v>
      </c>
      <c r="Q536" s="11">
        <f t="shared" si="274"/>
        <v>0</v>
      </c>
    </row>
    <row r="537" spans="1:17" s="12" customFormat="1" ht="20.25">
      <c r="A537" s="63" t="s">
        <v>405</v>
      </c>
      <c r="B537" s="16" t="s">
        <v>134</v>
      </c>
      <c r="C537" s="16" t="s">
        <v>122</v>
      </c>
      <c r="D537" s="16" t="s">
        <v>409</v>
      </c>
      <c r="E537" s="16"/>
      <c r="F537" s="130">
        <f>F538</f>
        <v>1729.6</v>
      </c>
      <c r="G537" s="130">
        <f aca="true" t="shared" si="275" ref="G537:Q537">G538</f>
        <v>0</v>
      </c>
      <c r="H537" s="130">
        <f t="shared" si="275"/>
        <v>1729.6</v>
      </c>
      <c r="I537" s="130">
        <f t="shared" si="275"/>
        <v>0</v>
      </c>
      <c r="J537" s="130">
        <f t="shared" si="275"/>
        <v>1306.2</v>
      </c>
      <c r="K537" s="130">
        <f t="shared" si="275"/>
        <v>0</v>
      </c>
      <c r="L537" s="130">
        <f t="shared" si="275"/>
        <v>1306.2</v>
      </c>
      <c r="M537" s="130">
        <f t="shared" si="275"/>
        <v>0</v>
      </c>
      <c r="N537" s="130">
        <f t="shared" si="275"/>
        <v>1306.2</v>
      </c>
      <c r="O537" s="11">
        <f t="shared" si="275"/>
        <v>0</v>
      </c>
      <c r="P537" s="11">
        <f t="shared" si="275"/>
        <v>1306.2</v>
      </c>
      <c r="Q537" s="11">
        <f t="shared" si="275"/>
        <v>0</v>
      </c>
    </row>
    <row r="538" spans="1:17" s="12" customFormat="1" ht="20.25">
      <c r="A538" s="63" t="s">
        <v>180</v>
      </c>
      <c r="B538" s="16" t="s">
        <v>134</v>
      </c>
      <c r="C538" s="16" t="s">
        <v>122</v>
      </c>
      <c r="D538" s="16" t="s">
        <v>409</v>
      </c>
      <c r="E538" s="16" t="s">
        <v>153</v>
      </c>
      <c r="F538" s="130">
        <f>G538+H538+I538</f>
        <v>1729.6</v>
      </c>
      <c r="G538" s="130"/>
      <c r="H538" s="130">
        <v>1729.6</v>
      </c>
      <c r="I538" s="130"/>
      <c r="J538" s="130">
        <f>K538+L538+M538</f>
        <v>1306.2</v>
      </c>
      <c r="K538" s="130"/>
      <c r="L538" s="130">
        <v>1306.2</v>
      </c>
      <c r="M538" s="130"/>
      <c r="N538" s="130">
        <f>O538+P538+Q538</f>
        <v>1306.2</v>
      </c>
      <c r="O538" s="49"/>
      <c r="P538" s="49">
        <v>1306.2</v>
      </c>
      <c r="Q538" s="49"/>
    </row>
    <row r="539" spans="1:17" s="12" customFormat="1" ht="56.25">
      <c r="A539" s="63" t="s">
        <v>473</v>
      </c>
      <c r="B539" s="16" t="s">
        <v>134</v>
      </c>
      <c r="C539" s="16" t="s">
        <v>122</v>
      </c>
      <c r="D539" s="16" t="s">
        <v>482</v>
      </c>
      <c r="E539" s="16"/>
      <c r="F539" s="130">
        <f>F540</f>
        <v>1180.3</v>
      </c>
      <c r="G539" s="130">
        <f aca="true" t="shared" si="276" ref="G539:Q539">G540</f>
        <v>0</v>
      </c>
      <c r="H539" s="130">
        <f t="shared" si="276"/>
        <v>1180.3</v>
      </c>
      <c r="I539" s="130">
        <f t="shared" si="276"/>
        <v>0</v>
      </c>
      <c r="J539" s="130">
        <f t="shared" si="276"/>
        <v>960.8</v>
      </c>
      <c r="K539" s="130">
        <f t="shared" si="276"/>
        <v>0</v>
      </c>
      <c r="L539" s="130">
        <f t="shared" si="276"/>
        <v>960.8</v>
      </c>
      <c r="M539" s="130">
        <f t="shared" si="276"/>
        <v>0</v>
      </c>
      <c r="N539" s="130">
        <f t="shared" si="276"/>
        <v>960.8</v>
      </c>
      <c r="O539" s="11">
        <f t="shared" si="276"/>
        <v>0</v>
      </c>
      <c r="P539" s="11">
        <f>P540</f>
        <v>960.8</v>
      </c>
      <c r="Q539" s="11">
        <f t="shared" si="276"/>
        <v>0</v>
      </c>
    </row>
    <row r="540" spans="1:17" s="12" customFormat="1" ht="20.25">
      <c r="A540" s="63" t="s">
        <v>180</v>
      </c>
      <c r="B540" s="16" t="s">
        <v>134</v>
      </c>
      <c r="C540" s="16" t="s">
        <v>122</v>
      </c>
      <c r="D540" s="16" t="s">
        <v>482</v>
      </c>
      <c r="E540" s="16" t="s">
        <v>153</v>
      </c>
      <c r="F540" s="130">
        <f>G540+H540+I540</f>
        <v>1180.3</v>
      </c>
      <c r="G540" s="130"/>
      <c r="H540" s="130">
        <v>1180.3</v>
      </c>
      <c r="I540" s="130"/>
      <c r="J540" s="130">
        <f>K540+L540+M540</f>
        <v>960.8</v>
      </c>
      <c r="K540" s="130"/>
      <c r="L540" s="130">
        <v>960.8</v>
      </c>
      <c r="M540" s="130"/>
      <c r="N540" s="130">
        <f>O540+P540+Q540</f>
        <v>960.8</v>
      </c>
      <c r="O540" s="49"/>
      <c r="P540" s="49">
        <v>960.8</v>
      </c>
      <c r="Q540" s="49"/>
    </row>
    <row r="541" spans="1:17" s="12" customFormat="1" ht="56.25">
      <c r="A541" s="63" t="s">
        <v>565</v>
      </c>
      <c r="B541" s="16" t="s">
        <v>134</v>
      </c>
      <c r="C541" s="16" t="s">
        <v>122</v>
      </c>
      <c r="D541" s="16" t="s">
        <v>250</v>
      </c>
      <c r="E541" s="16"/>
      <c r="F541" s="130">
        <f>F542</f>
        <v>4</v>
      </c>
      <c r="G541" s="130">
        <f aca="true" t="shared" si="277" ref="G541:Q541">G542</f>
        <v>0</v>
      </c>
      <c r="H541" s="130">
        <f t="shared" si="277"/>
        <v>4</v>
      </c>
      <c r="I541" s="130">
        <f t="shared" si="277"/>
        <v>0</v>
      </c>
      <c r="J541" s="130">
        <f t="shared" si="277"/>
        <v>7</v>
      </c>
      <c r="K541" s="130">
        <f t="shared" si="277"/>
        <v>0</v>
      </c>
      <c r="L541" s="130">
        <f t="shared" si="277"/>
        <v>7</v>
      </c>
      <c r="M541" s="130">
        <f t="shared" si="277"/>
        <v>0</v>
      </c>
      <c r="N541" s="130">
        <f t="shared" si="277"/>
        <v>7</v>
      </c>
      <c r="O541" s="11">
        <f t="shared" si="277"/>
        <v>0</v>
      </c>
      <c r="P541" s="11">
        <f t="shared" si="277"/>
        <v>7</v>
      </c>
      <c r="Q541" s="11">
        <f t="shared" si="277"/>
        <v>0</v>
      </c>
    </row>
    <row r="542" spans="1:17" s="12" customFormat="1" ht="56.25">
      <c r="A542" s="63" t="s">
        <v>370</v>
      </c>
      <c r="B542" s="16" t="s">
        <v>134</v>
      </c>
      <c r="C542" s="16" t="s">
        <v>122</v>
      </c>
      <c r="D542" s="16" t="s">
        <v>65</v>
      </c>
      <c r="E542" s="16"/>
      <c r="F542" s="130">
        <f>F543</f>
        <v>4</v>
      </c>
      <c r="G542" s="130">
        <f aca="true" t="shared" si="278" ref="G542:Q544">G543</f>
        <v>0</v>
      </c>
      <c r="H542" s="130">
        <f t="shared" si="278"/>
        <v>4</v>
      </c>
      <c r="I542" s="130">
        <f t="shared" si="278"/>
        <v>0</v>
      </c>
      <c r="J542" s="130">
        <f t="shared" si="278"/>
        <v>7</v>
      </c>
      <c r="K542" s="130">
        <f t="shared" si="278"/>
        <v>0</v>
      </c>
      <c r="L542" s="130">
        <f t="shared" si="278"/>
        <v>7</v>
      </c>
      <c r="M542" s="130">
        <f t="shared" si="278"/>
        <v>0</v>
      </c>
      <c r="N542" s="130">
        <f t="shared" si="278"/>
        <v>7</v>
      </c>
      <c r="O542" s="11">
        <f t="shared" si="278"/>
        <v>0</v>
      </c>
      <c r="P542" s="11">
        <f t="shared" si="278"/>
        <v>7</v>
      </c>
      <c r="Q542" s="11">
        <f t="shared" si="278"/>
        <v>0</v>
      </c>
    </row>
    <row r="543" spans="1:17" s="12" customFormat="1" ht="56.25">
      <c r="A543" s="63" t="s">
        <v>326</v>
      </c>
      <c r="B543" s="16" t="s">
        <v>134</v>
      </c>
      <c r="C543" s="16" t="s">
        <v>122</v>
      </c>
      <c r="D543" s="16" t="s">
        <v>564</v>
      </c>
      <c r="E543" s="16"/>
      <c r="F543" s="130">
        <f>F544</f>
        <v>4</v>
      </c>
      <c r="G543" s="130">
        <f t="shared" si="278"/>
        <v>0</v>
      </c>
      <c r="H543" s="130">
        <f t="shared" si="278"/>
        <v>4</v>
      </c>
      <c r="I543" s="130">
        <f t="shared" si="278"/>
        <v>0</v>
      </c>
      <c r="J543" s="130">
        <f t="shared" si="278"/>
        <v>7</v>
      </c>
      <c r="K543" s="130">
        <f t="shared" si="278"/>
        <v>0</v>
      </c>
      <c r="L543" s="130">
        <f t="shared" si="278"/>
        <v>7</v>
      </c>
      <c r="M543" s="130">
        <f t="shared" si="278"/>
        <v>0</v>
      </c>
      <c r="N543" s="130">
        <f t="shared" si="278"/>
        <v>7</v>
      </c>
      <c r="O543" s="11">
        <f t="shared" si="278"/>
        <v>0</v>
      </c>
      <c r="P543" s="11">
        <f t="shared" si="278"/>
        <v>7</v>
      </c>
      <c r="Q543" s="11">
        <f t="shared" si="278"/>
        <v>0</v>
      </c>
    </row>
    <row r="544" spans="1:17" s="12" customFormat="1" ht="37.5">
      <c r="A544" s="63" t="s">
        <v>384</v>
      </c>
      <c r="B544" s="16" t="s">
        <v>134</v>
      </c>
      <c r="C544" s="16" t="s">
        <v>122</v>
      </c>
      <c r="D544" s="16" t="s">
        <v>563</v>
      </c>
      <c r="E544" s="16"/>
      <c r="F544" s="130">
        <f>F545</f>
        <v>4</v>
      </c>
      <c r="G544" s="130">
        <f t="shared" si="278"/>
        <v>0</v>
      </c>
      <c r="H544" s="130">
        <f t="shared" si="278"/>
        <v>4</v>
      </c>
      <c r="I544" s="130">
        <f t="shared" si="278"/>
        <v>0</v>
      </c>
      <c r="J544" s="130">
        <f t="shared" si="278"/>
        <v>7</v>
      </c>
      <c r="K544" s="130">
        <f t="shared" si="278"/>
        <v>0</v>
      </c>
      <c r="L544" s="130">
        <f t="shared" si="278"/>
        <v>7</v>
      </c>
      <c r="M544" s="130">
        <f t="shared" si="278"/>
        <v>0</v>
      </c>
      <c r="N544" s="130">
        <f t="shared" si="278"/>
        <v>7</v>
      </c>
      <c r="O544" s="11">
        <f t="shared" si="278"/>
        <v>0</v>
      </c>
      <c r="P544" s="11">
        <f t="shared" si="278"/>
        <v>7</v>
      </c>
      <c r="Q544" s="11">
        <f t="shared" si="278"/>
        <v>0</v>
      </c>
    </row>
    <row r="545" spans="1:17" s="12" customFormat="1" ht="37.5">
      <c r="A545" s="63" t="s">
        <v>92</v>
      </c>
      <c r="B545" s="16" t="s">
        <v>134</v>
      </c>
      <c r="C545" s="16" t="s">
        <v>122</v>
      </c>
      <c r="D545" s="16" t="s">
        <v>563</v>
      </c>
      <c r="E545" s="16" t="s">
        <v>178</v>
      </c>
      <c r="F545" s="130">
        <f>G545+H545+I545</f>
        <v>4</v>
      </c>
      <c r="G545" s="130"/>
      <c r="H545" s="130">
        <v>4</v>
      </c>
      <c r="I545" s="130"/>
      <c r="J545" s="130">
        <f>K545+L545+M545</f>
        <v>7</v>
      </c>
      <c r="K545" s="130"/>
      <c r="L545" s="130">
        <v>7</v>
      </c>
      <c r="M545" s="130"/>
      <c r="N545" s="130">
        <f>O545+P545+Q545</f>
        <v>7</v>
      </c>
      <c r="O545" s="49"/>
      <c r="P545" s="49">
        <v>7</v>
      </c>
      <c r="Q545" s="49"/>
    </row>
    <row r="546" spans="1:17" s="12" customFormat="1" ht="20.25">
      <c r="A546" s="64" t="s">
        <v>152</v>
      </c>
      <c r="B546" s="13" t="s">
        <v>126</v>
      </c>
      <c r="C546" s="13" t="s">
        <v>413</v>
      </c>
      <c r="D546" s="13"/>
      <c r="E546" s="13"/>
      <c r="F546" s="129">
        <f>F547+F553</f>
        <v>528</v>
      </c>
      <c r="G546" s="129">
        <f aca="true" t="shared" si="279" ref="G546:Q546">G547+G553</f>
        <v>294</v>
      </c>
      <c r="H546" s="129">
        <f t="shared" si="279"/>
        <v>234</v>
      </c>
      <c r="I546" s="129">
        <f t="shared" si="279"/>
        <v>0</v>
      </c>
      <c r="J546" s="129">
        <f t="shared" si="279"/>
        <v>696</v>
      </c>
      <c r="K546" s="129">
        <f t="shared" si="279"/>
        <v>294</v>
      </c>
      <c r="L546" s="129">
        <f t="shared" si="279"/>
        <v>402</v>
      </c>
      <c r="M546" s="129">
        <f t="shared" si="279"/>
        <v>0</v>
      </c>
      <c r="N546" s="129">
        <f t="shared" si="279"/>
        <v>696</v>
      </c>
      <c r="O546" s="14">
        <f t="shared" si="279"/>
        <v>294</v>
      </c>
      <c r="P546" s="14">
        <f t="shared" si="279"/>
        <v>402</v>
      </c>
      <c r="Q546" s="14">
        <f t="shared" si="279"/>
        <v>0</v>
      </c>
    </row>
    <row r="547" spans="1:17" s="12" customFormat="1" ht="20.25">
      <c r="A547" s="64" t="s">
        <v>188</v>
      </c>
      <c r="B547" s="13" t="s">
        <v>126</v>
      </c>
      <c r="C547" s="13" t="s">
        <v>130</v>
      </c>
      <c r="D547" s="13"/>
      <c r="E547" s="13"/>
      <c r="F547" s="129">
        <f>F548</f>
        <v>294</v>
      </c>
      <c r="G547" s="129">
        <f aca="true" t="shared" si="280" ref="G547:Q547">G548</f>
        <v>294</v>
      </c>
      <c r="H547" s="129">
        <f t="shared" si="280"/>
        <v>0</v>
      </c>
      <c r="I547" s="129">
        <f t="shared" si="280"/>
        <v>0</v>
      </c>
      <c r="J547" s="129">
        <f t="shared" si="280"/>
        <v>294</v>
      </c>
      <c r="K547" s="129">
        <f t="shared" si="280"/>
        <v>294</v>
      </c>
      <c r="L547" s="129">
        <f t="shared" si="280"/>
        <v>0</v>
      </c>
      <c r="M547" s="129">
        <f t="shared" si="280"/>
        <v>0</v>
      </c>
      <c r="N547" s="129">
        <f t="shared" si="280"/>
        <v>294</v>
      </c>
      <c r="O547" s="14">
        <f t="shared" si="280"/>
        <v>294</v>
      </c>
      <c r="P547" s="14">
        <f t="shared" si="280"/>
        <v>0</v>
      </c>
      <c r="Q547" s="14">
        <f t="shared" si="280"/>
        <v>0</v>
      </c>
    </row>
    <row r="548" spans="1:17" s="12" customFormat="1" ht="56.25">
      <c r="A548" s="63" t="s">
        <v>487</v>
      </c>
      <c r="B548" s="16" t="s">
        <v>126</v>
      </c>
      <c r="C548" s="16" t="s">
        <v>130</v>
      </c>
      <c r="D548" s="16" t="s">
        <v>256</v>
      </c>
      <c r="E548" s="16"/>
      <c r="F548" s="130">
        <f>F549</f>
        <v>294</v>
      </c>
      <c r="G548" s="130">
        <f aca="true" t="shared" si="281" ref="G548:Q551">G549</f>
        <v>294</v>
      </c>
      <c r="H548" s="130">
        <f t="shared" si="281"/>
        <v>0</v>
      </c>
      <c r="I548" s="130">
        <f t="shared" si="281"/>
        <v>0</v>
      </c>
      <c r="J548" s="130">
        <f t="shared" si="281"/>
        <v>294</v>
      </c>
      <c r="K548" s="130">
        <f t="shared" si="281"/>
        <v>294</v>
      </c>
      <c r="L548" s="130">
        <f t="shared" si="281"/>
        <v>0</v>
      </c>
      <c r="M548" s="130">
        <f t="shared" si="281"/>
        <v>0</v>
      </c>
      <c r="N548" s="130">
        <f>N549</f>
        <v>294</v>
      </c>
      <c r="O548" s="11">
        <f>O549</f>
        <v>294</v>
      </c>
      <c r="P548" s="11">
        <f t="shared" si="281"/>
        <v>0</v>
      </c>
      <c r="Q548" s="11">
        <f t="shared" si="281"/>
        <v>0</v>
      </c>
    </row>
    <row r="549" spans="1:17" s="12" customFormat="1" ht="56.25">
      <c r="A549" s="63" t="s">
        <v>490</v>
      </c>
      <c r="B549" s="16" t="s">
        <v>126</v>
      </c>
      <c r="C549" s="16" t="s">
        <v>130</v>
      </c>
      <c r="D549" s="16" t="s">
        <v>12</v>
      </c>
      <c r="E549" s="16"/>
      <c r="F549" s="130">
        <f>F550</f>
        <v>294</v>
      </c>
      <c r="G549" s="130">
        <f t="shared" si="281"/>
        <v>294</v>
      </c>
      <c r="H549" s="130">
        <f t="shared" si="281"/>
        <v>0</v>
      </c>
      <c r="I549" s="130">
        <f t="shared" si="281"/>
        <v>0</v>
      </c>
      <c r="J549" s="130">
        <f t="shared" si="281"/>
        <v>294</v>
      </c>
      <c r="K549" s="130">
        <f t="shared" si="281"/>
        <v>294</v>
      </c>
      <c r="L549" s="130">
        <f t="shared" si="281"/>
        <v>0</v>
      </c>
      <c r="M549" s="130">
        <f t="shared" si="281"/>
        <v>0</v>
      </c>
      <c r="N549" s="130">
        <f>N550</f>
        <v>294</v>
      </c>
      <c r="O549" s="11">
        <f>O550</f>
        <v>294</v>
      </c>
      <c r="P549" s="11">
        <f t="shared" si="281"/>
        <v>0</v>
      </c>
      <c r="Q549" s="11">
        <f t="shared" si="281"/>
        <v>0</v>
      </c>
    </row>
    <row r="550" spans="1:17" s="12" customFormat="1" ht="37.5">
      <c r="A550" s="63" t="s">
        <v>390</v>
      </c>
      <c r="B550" s="16" t="s">
        <v>126</v>
      </c>
      <c r="C550" s="16" t="s">
        <v>130</v>
      </c>
      <c r="D550" s="16" t="s">
        <v>391</v>
      </c>
      <c r="E550" s="16"/>
      <c r="F550" s="130">
        <f>F551</f>
        <v>294</v>
      </c>
      <c r="G550" s="130">
        <f t="shared" si="281"/>
        <v>294</v>
      </c>
      <c r="H550" s="130">
        <f t="shared" si="281"/>
        <v>0</v>
      </c>
      <c r="I550" s="130">
        <f t="shared" si="281"/>
        <v>0</v>
      </c>
      <c r="J550" s="130">
        <f t="shared" si="281"/>
        <v>294</v>
      </c>
      <c r="K550" s="130">
        <f t="shared" si="281"/>
        <v>294</v>
      </c>
      <c r="L550" s="130">
        <f t="shared" si="281"/>
        <v>0</v>
      </c>
      <c r="M550" s="130">
        <f t="shared" si="281"/>
        <v>0</v>
      </c>
      <c r="N550" s="130">
        <f t="shared" si="281"/>
        <v>294</v>
      </c>
      <c r="O550" s="11">
        <f t="shared" si="281"/>
        <v>294</v>
      </c>
      <c r="P550" s="11">
        <f t="shared" si="281"/>
        <v>0</v>
      </c>
      <c r="Q550" s="11">
        <f t="shared" si="281"/>
        <v>0</v>
      </c>
    </row>
    <row r="551" spans="1:17" s="12" customFormat="1" ht="114.75" customHeight="1">
      <c r="A551" s="70" t="s">
        <v>434</v>
      </c>
      <c r="B551" s="16" t="s">
        <v>126</v>
      </c>
      <c r="C551" s="16" t="s">
        <v>130</v>
      </c>
      <c r="D551" s="16" t="s">
        <v>392</v>
      </c>
      <c r="E551" s="16"/>
      <c r="F551" s="130">
        <f>F552</f>
        <v>294</v>
      </c>
      <c r="G551" s="130">
        <f t="shared" si="281"/>
        <v>294</v>
      </c>
      <c r="H551" s="130">
        <f t="shared" si="281"/>
        <v>0</v>
      </c>
      <c r="I551" s="130">
        <f t="shared" si="281"/>
        <v>0</v>
      </c>
      <c r="J551" s="130">
        <f t="shared" si="281"/>
        <v>294</v>
      </c>
      <c r="K551" s="130">
        <f t="shared" si="281"/>
        <v>294</v>
      </c>
      <c r="L551" s="130">
        <f t="shared" si="281"/>
        <v>0</v>
      </c>
      <c r="M551" s="130">
        <f t="shared" si="281"/>
        <v>0</v>
      </c>
      <c r="N551" s="130">
        <f t="shared" si="281"/>
        <v>294</v>
      </c>
      <c r="O551" s="11">
        <f t="shared" si="281"/>
        <v>294</v>
      </c>
      <c r="P551" s="11">
        <f t="shared" si="281"/>
        <v>0</v>
      </c>
      <c r="Q551" s="11">
        <f t="shared" si="281"/>
        <v>0</v>
      </c>
    </row>
    <row r="552" spans="1:17" s="12" customFormat="1" ht="37.5">
      <c r="A552" s="63" t="s">
        <v>92</v>
      </c>
      <c r="B552" s="16" t="s">
        <v>126</v>
      </c>
      <c r="C552" s="16" t="s">
        <v>130</v>
      </c>
      <c r="D552" s="16" t="s">
        <v>392</v>
      </c>
      <c r="E552" s="16" t="s">
        <v>178</v>
      </c>
      <c r="F552" s="130">
        <f>G552+H552+I552</f>
        <v>294</v>
      </c>
      <c r="G552" s="130">
        <v>294</v>
      </c>
      <c r="H552" s="130"/>
      <c r="I552" s="130"/>
      <c r="J552" s="130">
        <f>K552+L552+M552</f>
        <v>294</v>
      </c>
      <c r="K552" s="130">
        <v>294</v>
      </c>
      <c r="L552" s="130"/>
      <c r="M552" s="130"/>
      <c r="N552" s="130">
        <f>O552+P552+Q552</f>
        <v>294</v>
      </c>
      <c r="O552" s="49">
        <v>294</v>
      </c>
      <c r="P552" s="49"/>
      <c r="Q552" s="49"/>
    </row>
    <row r="553" spans="1:17" s="12" customFormat="1" ht="20.25">
      <c r="A553" s="64" t="s">
        <v>231</v>
      </c>
      <c r="B553" s="13" t="s">
        <v>126</v>
      </c>
      <c r="C553" s="13" t="s">
        <v>126</v>
      </c>
      <c r="D553" s="13"/>
      <c r="E553" s="13"/>
      <c r="F553" s="129">
        <f>F554</f>
        <v>234</v>
      </c>
      <c r="G553" s="129">
        <f aca="true" t="shared" si="282" ref="G553:Q553">G554</f>
        <v>0</v>
      </c>
      <c r="H553" s="129">
        <f t="shared" si="282"/>
        <v>234</v>
      </c>
      <c r="I553" s="129">
        <f t="shared" si="282"/>
        <v>0</v>
      </c>
      <c r="J553" s="129">
        <f t="shared" si="282"/>
        <v>402</v>
      </c>
      <c r="K553" s="129">
        <f t="shared" si="282"/>
        <v>0</v>
      </c>
      <c r="L553" s="129">
        <f t="shared" si="282"/>
        <v>402</v>
      </c>
      <c r="M553" s="129">
        <f t="shared" si="282"/>
        <v>0</v>
      </c>
      <c r="N553" s="129">
        <f t="shared" si="282"/>
        <v>402</v>
      </c>
      <c r="O553" s="14">
        <f t="shared" si="282"/>
        <v>0</v>
      </c>
      <c r="P553" s="14">
        <f t="shared" si="282"/>
        <v>402</v>
      </c>
      <c r="Q553" s="14">
        <f t="shared" si="282"/>
        <v>0</v>
      </c>
    </row>
    <row r="554" spans="1:17" s="12" customFormat="1" ht="57" customHeight="1">
      <c r="A554" s="63" t="s">
        <v>529</v>
      </c>
      <c r="B554" s="16" t="s">
        <v>126</v>
      </c>
      <c r="C554" s="16" t="s">
        <v>126</v>
      </c>
      <c r="D554" s="16" t="s">
        <v>279</v>
      </c>
      <c r="E554" s="16"/>
      <c r="F554" s="130">
        <f>F555</f>
        <v>234</v>
      </c>
      <c r="G554" s="130">
        <f aca="true" t="shared" si="283" ref="G554:Q554">G555</f>
        <v>0</v>
      </c>
      <c r="H554" s="130">
        <f t="shared" si="283"/>
        <v>234</v>
      </c>
      <c r="I554" s="130">
        <f t="shared" si="283"/>
        <v>0</v>
      </c>
      <c r="J554" s="130">
        <f t="shared" si="283"/>
        <v>402</v>
      </c>
      <c r="K554" s="130">
        <f t="shared" si="283"/>
        <v>0</v>
      </c>
      <c r="L554" s="130">
        <f t="shared" si="283"/>
        <v>402</v>
      </c>
      <c r="M554" s="130">
        <f t="shared" si="283"/>
        <v>0</v>
      </c>
      <c r="N554" s="130">
        <f t="shared" si="283"/>
        <v>402</v>
      </c>
      <c r="O554" s="11">
        <f t="shared" si="283"/>
        <v>0</v>
      </c>
      <c r="P554" s="11">
        <f t="shared" si="283"/>
        <v>402</v>
      </c>
      <c r="Q554" s="11">
        <f t="shared" si="283"/>
        <v>0</v>
      </c>
    </row>
    <row r="555" spans="1:17" s="12" customFormat="1" ht="37.5">
      <c r="A555" s="63" t="s">
        <v>599</v>
      </c>
      <c r="B555" s="16" t="s">
        <v>126</v>
      </c>
      <c r="C555" s="16" t="s">
        <v>126</v>
      </c>
      <c r="D555" s="16" t="s">
        <v>314</v>
      </c>
      <c r="E555" s="16"/>
      <c r="F555" s="130">
        <f>F556</f>
        <v>234</v>
      </c>
      <c r="G555" s="130">
        <f aca="true" t="shared" si="284" ref="G555:P555">G556</f>
        <v>0</v>
      </c>
      <c r="H555" s="130">
        <f t="shared" si="284"/>
        <v>234</v>
      </c>
      <c r="I555" s="130">
        <f t="shared" si="284"/>
        <v>0</v>
      </c>
      <c r="J555" s="130">
        <f t="shared" si="284"/>
        <v>402</v>
      </c>
      <c r="K555" s="130">
        <f t="shared" si="284"/>
        <v>0</v>
      </c>
      <c r="L555" s="130">
        <f t="shared" si="284"/>
        <v>402</v>
      </c>
      <c r="M555" s="130">
        <f t="shared" si="284"/>
        <v>0</v>
      </c>
      <c r="N555" s="130">
        <f>N556</f>
        <v>402</v>
      </c>
      <c r="O555" s="11">
        <f t="shared" si="284"/>
        <v>0</v>
      </c>
      <c r="P555" s="11">
        <f t="shared" si="284"/>
        <v>402</v>
      </c>
      <c r="Q555" s="11">
        <f>Q556</f>
        <v>0</v>
      </c>
    </row>
    <row r="556" spans="1:17" s="12" customFormat="1" ht="20.25">
      <c r="A556" s="63" t="s">
        <v>230</v>
      </c>
      <c r="B556" s="16" t="s">
        <v>126</v>
      </c>
      <c r="C556" s="16" t="s">
        <v>126</v>
      </c>
      <c r="D556" s="33" t="s">
        <v>315</v>
      </c>
      <c r="E556" s="16"/>
      <c r="F556" s="130">
        <f>F557+F559+F560+F558</f>
        <v>234</v>
      </c>
      <c r="G556" s="130">
        <f aca="true" t="shared" si="285" ref="G556:Q556">G557+G559+G560+G558</f>
        <v>0</v>
      </c>
      <c r="H556" s="130">
        <f t="shared" si="285"/>
        <v>234</v>
      </c>
      <c r="I556" s="130">
        <f t="shared" si="285"/>
        <v>0</v>
      </c>
      <c r="J556" s="130">
        <f t="shared" si="285"/>
        <v>402</v>
      </c>
      <c r="K556" s="130">
        <f t="shared" si="285"/>
        <v>0</v>
      </c>
      <c r="L556" s="130">
        <f t="shared" si="285"/>
        <v>402</v>
      </c>
      <c r="M556" s="130">
        <f t="shared" si="285"/>
        <v>0</v>
      </c>
      <c r="N556" s="130">
        <f t="shared" si="285"/>
        <v>402</v>
      </c>
      <c r="O556" s="11">
        <f t="shared" si="285"/>
        <v>0</v>
      </c>
      <c r="P556" s="11">
        <f t="shared" si="285"/>
        <v>402</v>
      </c>
      <c r="Q556" s="11">
        <f t="shared" si="285"/>
        <v>0</v>
      </c>
    </row>
    <row r="557" spans="1:17" s="12" customFormat="1" ht="37.5">
      <c r="A557" s="63" t="s">
        <v>92</v>
      </c>
      <c r="B557" s="16" t="s">
        <v>126</v>
      </c>
      <c r="C557" s="16" t="s">
        <v>126</v>
      </c>
      <c r="D557" s="33" t="s">
        <v>315</v>
      </c>
      <c r="E557" s="16" t="s">
        <v>178</v>
      </c>
      <c r="F557" s="130">
        <f>G557+H557+I557</f>
        <v>0</v>
      </c>
      <c r="G557" s="130"/>
      <c r="H557" s="130">
        <v>0</v>
      </c>
      <c r="I557" s="130"/>
      <c r="J557" s="130">
        <f>K557+L557+M557</f>
        <v>120</v>
      </c>
      <c r="K557" s="130"/>
      <c r="L557" s="130">
        <v>120</v>
      </c>
      <c r="M557" s="130"/>
      <c r="N557" s="130">
        <f>O557+P557+Q557</f>
        <v>120</v>
      </c>
      <c r="O557" s="49"/>
      <c r="P557" s="49">
        <v>120</v>
      </c>
      <c r="Q557" s="49"/>
    </row>
    <row r="558" spans="1:17" s="12" customFormat="1" ht="37.5">
      <c r="A558" s="63" t="s">
        <v>222</v>
      </c>
      <c r="B558" s="16" t="s">
        <v>126</v>
      </c>
      <c r="C558" s="16" t="s">
        <v>126</v>
      </c>
      <c r="D558" s="33" t="s">
        <v>315</v>
      </c>
      <c r="E558" s="16" t="s">
        <v>221</v>
      </c>
      <c r="F558" s="130">
        <f>G558+H558+I558</f>
        <v>129</v>
      </c>
      <c r="G558" s="130"/>
      <c r="H558" s="130">
        <v>129</v>
      </c>
      <c r="I558" s="130"/>
      <c r="J558" s="130">
        <f>K558+L558+M558</f>
        <v>108</v>
      </c>
      <c r="K558" s="130"/>
      <c r="L558" s="130">
        <v>108</v>
      </c>
      <c r="M558" s="130"/>
      <c r="N558" s="130">
        <f>O558+P558+Q558</f>
        <v>108</v>
      </c>
      <c r="O558" s="49"/>
      <c r="P558" s="49">
        <v>108</v>
      </c>
      <c r="Q558" s="49"/>
    </row>
    <row r="559" spans="1:17" s="12" customFormat="1" ht="20.25">
      <c r="A559" s="63" t="s">
        <v>318</v>
      </c>
      <c r="B559" s="16" t="s">
        <v>126</v>
      </c>
      <c r="C559" s="16" t="s">
        <v>126</v>
      </c>
      <c r="D559" s="33" t="s">
        <v>315</v>
      </c>
      <c r="E559" s="16" t="s">
        <v>317</v>
      </c>
      <c r="F559" s="130">
        <f>G559+H559+I559</f>
        <v>75</v>
      </c>
      <c r="G559" s="130"/>
      <c r="H559" s="130">
        <v>75</v>
      </c>
      <c r="I559" s="130"/>
      <c r="J559" s="130">
        <f>K559+L559+M559</f>
        <v>144</v>
      </c>
      <c r="K559" s="130"/>
      <c r="L559" s="130">
        <v>144</v>
      </c>
      <c r="M559" s="130"/>
      <c r="N559" s="130">
        <f>O559+P559+Q559</f>
        <v>144</v>
      </c>
      <c r="O559" s="49"/>
      <c r="P559" s="49">
        <v>144</v>
      </c>
      <c r="Q559" s="49"/>
    </row>
    <row r="560" spans="1:17" s="12" customFormat="1" ht="20.25">
      <c r="A560" s="63" t="s">
        <v>186</v>
      </c>
      <c r="B560" s="16" t="s">
        <v>126</v>
      </c>
      <c r="C560" s="16" t="s">
        <v>126</v>
      </c>
      <c r="D560" s="33" t="s">
        <v>315</v>
      </c>
      <c r="E560" s="16" t="s">
        <v>182</v>
      </c>
      <c r="F560" s="130">
        <f>G560+H560+I560</f>
        <v>30</v>
      </c>
      <c r="G560" s="130"/>
      <c r="H560" s="130">
        <v>30</v>
      </c>
      <c r="I560" s="130"/>
      <c r="J560" s="130">
        <f>K560+L560+M560</f>
        <v>30</v>
      </c>
      <c r="K560" s="130"/>
      <c r="L560" s="130">
        <v>30</v>
      </c>
      <c r="M560" s="130"/>
      <c r="N560" s="130">
        <f>O560+P560+Q560</f>
        <v>30</v>
      </c>
      <c r="O560" s="49"/>
      <c r="P560" s="49">
        <v>30</v>
      </c>
      <c r="Q560" s="49"/>
    </row>
    <row r="561" spans="1:17" s="12" customFormat="1" ht="20.25">
      <c r="A561" s="64" t="s">
        <v>138</v>
      </c>
      <c r="B561" s="13" t="s">
        <v>127</v>
      </c>
      <c r="C561" s="13" t="s">
        <v>413</v>
      </c>
      <c r="D561" s="13"/>
      <c r="E561" s="13"/>
      <c r="F561" s="129">
        <f aca="true" t="shared" si="286" ref="F561:Q561">F562+F569+F599+F606</f>
        <v>31837.5</v>
      </c>
      <c r="G561" s="129">
        <f t="shared" si="286"/>
        <v>28319.399999999998</v>
      </c>
      <c r="H561" s="129">
        <f t="shared" si="286"/>
        <v>3518.1000000000004</v>
      </c>
      <c r="I561" s="129">
        <f t="shared" si="286"/>
        <v>0</v>
      </c>
      <c r="J561" s="129">
        <f t="shared" si="286"/>
        <v>28020.699999999997</v>
      </c>
      <c r="K561" s="129">
        <f t="shared" si="286"/>
        <v>24847.799999999996</v>
      </c>
      <c r="L561" s="129">
        <f t="shared" si="286"/>
        <v>3172.9</v>
      </c>
      <c r="M561" s="129">
        <f t="shared" si="286"/>
        <v>0</v>
      </c>
      <c r="N561" s="129">
        <f t="shared" si="286"/>
        <v>28020.799999999996</v>
      </c>
      <c r="O561" s="14">
        <f t="shared" si="286"/>
        <v>24841.699999999997</v>
      </c>
      <c r="P561" s="14">
        <f t="shared" si="286"/>
        <v>3179.1</v>
      </c>
      <c r="Q561" s="14">
        <f t="shared" si="286"/>
        <v>0</v>
      </c>
    </row>
    <row r="562" spans="1:17" s="12" customFormat="1" ht="20.25">
      <c r="A562" s="64" t="s">
        <v>142</v>
      </c>
      <c r="B562" s="13" t="s">
        <v>127</v>
      </c>
      <c r="C562" s="13" t="s">
        <v>121</v>
      </c>
      <c r="D562" s="13"/>
      <c r="E562" s="13"/>
      <c r="F562" s="129">
        <f>F564</f>
        <v>1681.2</v>
      </c>
      <c r="G562" s="129">
        <f aca="true" t="shared" si="287" ref="G562:Q562">G564</f>
        <v>0</v>
      </c>
      <c r="H562" s="129">
        <f t="shared" si="287"/>
        <v>1681.2</v>
      </c>
      <c r="I562" s="129">
        <f t="shared" si="287"/>
        <v>0</v>
      </c>
      <c r="J562" s="129">
        <f t="shared" si="287"/>
        <v>1665</v>
      </c>
      <c r="K562" s="129">
        <f t="shared" si="287"/>
        <v>0</v>
      </c>
      <c r="L562" s="129">
        <f t="shared" si="287"/>
        <v>1665</v>
      </c>
      <c r="M562" s="129">
        <f t="shared" si="287"/>
        <v>0</v>
      </c>
      <c r="N562" s="129">
        <f t="shared" si="287"/>
        <v>1665</v>
      </c>
      <c r="O562" s="14">
        <f t="shared" si="287"/>
        <v>0</v>
      </c>
      <c r="P562" s="14">
        <f t="shared" si="287"/>
        <v>1665</v>
      </c>
      <c r="Q562" s="14">
        <f t="shared" si="287"/>
        <v>0</v>
      </c>
    </row>
    <row r="563" spans="1:17" s="12" customFormat="1" ht="37.5">
      <c r="A563" s="63" t="s">
        <v>549</v>
      </c>
      <c r="B563" s="16" t="s">
        <v>127</v>
      </c>
      <c r="C563" s="16" t="s">
        <v>121</v>
      </c>
      <c r="D563" s="16" t="s">
        <v>9</v>
      </c>
      <c r="E563" s="16"/>
      <c r="F563" s="130">
        <f>F564</f>
        <v>1681.2</v>
      </c>
      <c r="G563" s="130">
        <f aca="true" t="shared" si="288" ref="G563:Q565">G564</f>
        <v>0</v>
      </c>
      <c r="H563" s="130">
        <f t="shared" si="288"/>
        <v>1681.2</v>
      </c>
      <c r="I563" s="130">
        <f t="shared" si="288"/>
        <v>0</v>
      </c>
      <c r="J563" s="130">
        <f t="shared" si="288"/>
        <v>1665</v>
      </c>
      <c r="K563" s="130">
        <f t="shared" si="288"/>
        <v>0</v>
      </c>
      <c r="L563" s="130">
        <f t="shared" si="288"/>
        <v>1665</v>
      </c>
      <c r="M563" s="130">
        <f t="shared" si="288"/>
        <v>0</v>
      </c>
      <c r="N563" s="130">
        <f t="shared" si="288"/>
        <v>1665</v>
      </c>
      <c r="O563" s="11">
        <f>O564</f>
        <v>0</v>
      </c>
      <c r="P563" s="11">
        <f t="shared" si="288"/>
        <v>1665</v>
      </c>
      <c r="Q563" s="11">
        <f t="shared" si="288"/>
        <v>0</v>
      </c>
    </row>
    <row r="564" spans="1:17" s="12" customFormat="1" ht="37.5">
      <c r="A564" s="63" t="s">
        <v>40</v>
      </c>
      <c r="B564" s="16" t="s">
        <v>127</v>
      </c>
      <c r="C564" s="16" t="s">
        <v>121</v>
      </c>
      <c r="D564" s="16" t="s">
        <v>41</v>
      </c>
      <c r="E564" s="16"/>
      <c r="F564" s="130">
        <f>F565</f>
        <v>1681.2</v>
      </c>
      <c r="G564" s="130">
        <f t="shared" si="288"/>
        <v>0</v>
      </c>
      <c r="H564" s="130">
        <f t="shared" si="288"/>
        <v>1681.2</v>
      </c>
      <c r="I564" s="130">
        <f t="shared" si="288"/>
        <v>0</v>
      </c>
      <c r="J564" s="130">
        <f t="shared" si="288"/>
        <v>1665</v>
      </c>
      <c r="K564" s="130">
        <f t="shared" si="288"/>
        <v>0</v>
      </c>
      <c r="L564" s="130">
        <f t="shared" si="288"/>
        <v>1665</v>
      </c>
      <c r="M564" s="130">
        <f t="shared" si="288"/>
        <v>0</v>
      </c>
      <c r="N564" s="130">
        <f t="shared" si="288"/>
        <v>1665</v>
      </c>
      <c r="O564" s="11">
        <f>O565</f>
        <v>0</v>
      </c>
      <c r="P564" s="11">
        <f t="shared" si="288"/>
        <v>1665</v>
      </c>
      <c r="Q564" s="11">
        <f t="shared" si="288"/>
        <v>0</v>
      </c>
    </row>
    <row r="565" spans="1:17" s="12" customFormat="1" ht="22.5" customHeight="1">
      <c r="A565" s="63" t="s">
        <v>93</v>
      </c>
      <c r="B565" s="16" t="s">
        <v>127</v>
      </c>
      <c r="C565" s="16" t="s">
        <v>121</v>
      </c>
      <c r="D565" s="16" t="s">
        <v>550</v>
      </c>
      <c r="E565" s="16"/>
      <c r="F565" s="130">
        <f>F566</f>
        <v>1681.2</v>
      </c>
      <c r="G565" s="130">
        <f t="shared" si="288"/>
        <v>0</v>
      </c>
      <c r="H565" s="130">
        <f t="shared" si="288"/>
        <v>1681.2</v>
      </c>
      <c r="I565" s="130">
        <f t="shared" si="288"/>
        <v>0</v>
      </c>
      <c r="J565" s="130">
        <f t="shared" si="288"/>
        <v>1665</v>
      </c>
      <c r="K565" s="130">
        <f t="shared" si="288"/>
        <v>0</v>
      </c>
      <c r="L565" s="130">
        <f t="shared" si="288"/>
        <v>1665</v>
      </c>
      <c r="M565" s="130">
        <f t="shared" si="288"/>
        <v>0</v>
      </c>
      <c r="N565" s="130">
        <f t="shared" si="288"/>
        <v>1665</v>
      </c>
      <c r="O565" s="11">
        <f t="shared" si="288"/>
        <v>0</v>
      </c>
      <c r="P565" s="11">
        <f t="shared" si="288"/>
        <v>1665</v>
      </c>
      <c r="Q565" s="11">
        <f t="shared" si="288"/>
        <v>0</v>
      </c>
    </row>
    <row r="566" spans="1:17" s="12" customFormat="1" ht="56.25">
      <c r="A566" s="63" t="s">
        <v>302</v>
      </c>
      <c r="B566" s="16" t="s">
        <v>127</v>
      </c>
      <c r="C566" s="16" t="s">
        <v>121</v>
      </c>
      <c r="D566" s="16" t="s">
        <v>551</v>
      </c>
      <c r="E566" s="16"/>
      <c r="F566" s="130">
        <f>F568+F567</f>
        <v>1681.2</v>
      </c>
      <c r="G566" s="130">
        <f aca="true" t="shared" si="289" ref="G566:N566">G568+G567</f>
        <v>0</v>
      </c>
      <c r="H566" s="130">
        <f t="shared" si="289"/>
        <v>1681.2</v>
      </c>
      <c r="I566" s="130">
        <f t="shared" si="289"/>
        <v>0</v>
      </c>
      <c r="J566" s="130">
        <f t="shared" si="289"/>
        <v>1665</v>
      </c>
      <c r="K566" s="130">
        <f t="shared" si="289"/>
        <v>0</v>
      </c>
      <c r="L566" s="130">
        <f t="shared" si="289"/>
        <v>1665</v>
      </c>
      <c r="M566" s="130">
        <f t="shared" si="289"/>
        <v>0</v>
      </c>
      <c r="N566" s="130">
        <f t="shared" si="289"/>
        <v>1665</v>
      </c>
      <c r="O566" s="11">
        <f>O568+O567</f>
        <v>0</v>
      </c>
      <c r="P566" s="11">
        <f>P568+P567</f>
        <v>1665</v>
      </c>
      <c r="Q566" s="11">
        <f>Q568+Q567</f>
        <v>0</v>
      </c>
    </row>
    <row r="567" spans="1:17" s="12" customFormat="1" ht="37.5">
      <c r="A567" s="63" t="s">
        <v>92</v>
      </c>
      <c r="B567" s="16" t="s">
        <v>127</v>
      </c>
      <c r="C567" s="16" t="s">
        <v>121</v>
      </c>
      <c r="D567" s="16" t="s">
        <v>551</v>
      </c>
      <c r="E567" s="16" t="s">
        <v>178</v>
      </c>
      <c r="F567" s="130">
        <f>G567+H567+I567</f>
        <v>8.4</v>
      </c>
      <c r="G567" s="130"/>
      <c r="H567" s="130">
        <v>8.4</v>
      </c>
      <c r="I567" s="130"/>
      <c r="J567" s="130">
        <f>K567+L567+M567</f>
        <v>8.4</v>
      </c>
      <c r="K567" s="130"/>
      <c r="L567" s="130">
        <v>8.4</v>
      </c>
      <c r="M567" s="130"/>
      <c r="N567" s="130">
        <v>8.4</v>
      </c>
      <c r="O567" s="49"/>
      <c r="P567" s="11">
        <v>8.4</v>
      </c>
      <c r="Q567" s="49"/>
    </row>
    <row r="568" spans="1:17" s="12" customFormat="1" ht="20.25">
      <c r="A568" s="63" t="s">
        <v>90</v>
      </c>
      <c r="B568" s="16" t="s">
        <v>127</v>
      </c>
      <c r="C568" s="16" t="s">
        <v>121</v>
      </c>
      <c r="D568" s="16" t="s">
        <v>551</v>
      </c>
      <c r="E568" s="16" t="s">
        <v>209</v>
      </c>
      <c r="F568" s="130">
        <f>G568+H568+I568</f>
        <v>1672.8</v>
      </c>
      <c r="G568" s="130"/>
      <c r="H568" s="130">
        <v>1672.8</v>
      </c>
      <c r="I568" s="130"/>
      <c r="J568" s="130">
        <f>K568+L568+M568</f>
        <v>1656.6</v>
      </c>
      <c r="K568" s="130"/>
      <c r="L568" s="130">
        <v>1656.6</v>
      </c>
      <c r="M568" s="130"/>
      <c r="N568" s="130">
        <v>1656.6</v>
      </c>
      <c r="O568" s="49"/>
      <c r="P568" s="11">
        <v>1656.6</v>
      </c>
      <c r="Q568" s="49"/>
    </row>
    <row r="569" spans="1:17" s="12" customFormat="1" ht="20.25">
      <c r="A569" s="64" t="s">
        <v>139</v>
      </c>
      <c r="B569" s="13" t="s">
        <v>127</v>
      </c>
      <c r="C569" s="13" t="s">
        <v>124</v>
      </c>
      <c r="D569" s="13"/>
      <c r="E569" s="13"/>
      <c r="F569" s="129">
        <f>F570+F586+F592+F596</f>
        <v>25554</v>
      </c>
      <c r="G569" s="129">
        <f>G570+G586+G592+G596</f>
        <v>24059.399999999998</v>
      </c>
      <c r="H569" s="129">
        <f>H570+H586+H592+H596</f>
        <v>1494.6000000000001</v>
      </c>
      <c r="I569" s="129">
        <f aca="true" t="shared" si="290" ref="I569:Q569">I570+I586+I592</f>
        <v>0</v>
      </c>
      <c r="J569" s="129">
        <f t="shared" si="290"/>
        <v>20925.1</v>
      </c>
      <c r="K569" s="129">
        <f t="shared" si="290"/>
        <v>19718.699999999997</v>
      </c>
      <c r="L569" s="129">
        <f t="shared" si="290"/>
        <v>1206.4</v>
      </c>
      <c r="M569" s="129">
        <f t="shared" si="290"/>
        <v>0</v>
      </c>
      <c r="N569" s="129">
        <f t="shared" si="290"/>
        <v>20925.199999999997</v>
      </c>
      <c r="O569" s="14">
        <f t="shared" si="290"/>
        <v>19712.6</v>
      </c>
      <c r="P569" s="14">
        <f t="shared" si="290"/>
        <v>1212.6</v>
      </c>
      <c r="Q569" s="14">
        <f t="shared" si="290"/>
        <v>0</v>
      </c>
    </row>
    <row r="570" spans="1:17" s="12" customFormat="1" ht="37.5">
      <c r="A570" s="63" t="s">
        <v>549</v>
      </c>
      <c r="B570" s="16" t="s">
        <v>127</v>
      </c>
      <c r="C570" s="16" t="s">
        <v>124</v>
      </c>
      <c r="D570" s="16" t="s">
        <v>9</v>
      </c>
      <c r="E570" s="16"/>
      <c r="F570" s="130">
        <f>F571</f>
        <v>18063.6</v>
      </c>
      <c r="G570" s="130">
        <f aca="true" t="shared" si="291" ref="G570:Q570">G571</f>
        <v>16820.3</v>
      </c>
      <c r="H570" s="130">
        <f t="shared" si="291"/>
        <v>1243.3000000000002</v>
      </c>
      <c r="I570" s="130">
        <f t="shared" si="291"/>
        <v>0</v>
      </c>
      <c r="J570" s="130">
        <f t="shared" si="291"/>
        <v>16941.6</v>
      </c>
      <c r="K570" s="130">
        <f t="shared" si="291"/>
        <v>15735.199999999999</v>
      </c>
      <c r="L570" s="130">
        <f t="shared" si="291"/>
        <v>1206.4</v>
      </c>
      <c r="M570" s="130">
        <f t="shared" si="291"/>
        <v>0</v>
      </c>
      <c r="N570" s="130">
        <f t="shared" si="291"/>
        <v>16941.699999999997</v>
      </c>
      <c r="O570" s="11">
        <f t="shared" si="291"/>
        <v>15729.099999999999</v>
      </c>
      <c r="P570" s="11">
        <f t="shared" si="291"/>
        <v>1212.6</v>
      </c>
      <c r="Q570" s="11">
        <f t="shared" si="291"/>
        <v>0</v>
      </c>
    </row>
    <row r="571" spans="1:17" s="12" customFormat="1" ht="37.5">
      <c r="A571" s="63" t="s">
        <v>40</v>
      </c>
      <c r="B571" s="16" t="s">
        <v>127</v>
      </c>
      <c r="C571" s="16" t="s">
        <v>124</v>
      </c>
      <c r="D571" s="16" t="s">
        <v>41</v>
      </c>
      <c r="E571" s="16"/>
      <c r="F571" s="130">
        <f aca="true" t="shared" si="292" ref="F571:Q571">F572+F576+F583</f>
        <v>18063.6</v>
      </c>
      <c r="G571" s="130">
        <f t="shared" si="292"/>
        <v>16820.3</v>
      </c>
      <c r="H571" s="130">
        <f t="shared" si="292"/>
        <v>1243.3000000000002</v>
      </c>
      <c r="I571" s="130">
        <f t="shared" si="292"/>
        <v>0</v>
      </c>
      <c r="J571" s="130">
        <f t="shared" si="292"/>
        <v>16941.6</v>
      </c>
      <c r="K571" s="130">
        <f t="shared" si="292"/>
        <v>15735.199999999999</v>
      </c>
      <c r="L571" s="130">
        <f t="shared" si="292"/>
        <v>1206.4</v>
      </c>
      <c r="M571" s="130">
        <f t="shared" si="292"/>
        <v>0</v>
      </c>
      <c r="N571" s="130">
        <f t="shared" si="292"/>
        <v>16941.699999999997</v>
      </c>
      <c r="O571" s="11">
        <f t="shared" si="292"/>
        <v>15729.099999999999</v>
      </c>
      <c r="P571" s="11">
        <f t="shared" si="292"/>
        <v>1212.6</v>
      </c>
      <c r="Q571" s="11">
        <f t="shared" si="292"/>
        <v>0</v>
      </c>
    </row>
    <row r="572" spans="1:17" s="12" customFormat="1" ht="40.5" customHeight="1">
      <c r="A572" s="63" t="s">
        <v>24</v>
      </c>
      <c r="B572" s="16" t="s">
        <v>127</v>
      </c>
      <c r="C572" s="16" t="s">
        <v>124</v>
      </c>
      <c r="D572" s="16" t="s">
        <v>43</v>
      </c>
      <c r="E572" s="16"/>
      <c r="F572" s="130">
        <f>F573</f>
        <v>594.8000000000001</v>
      </c>
      <c r="G572" s="130">
        <f aca="true" t="shared" si="293" ref="G572:Q572">G573</f>
        <v>0</v>
      </c>
      <c r="H572" s="130">
        <f t="shared" si="293"/>
        <v>594.8000000000001</v>
      </c>
      <c r="I572" s="130">
        <f t="shared" si="293"/>
        <v>0</v>
      </c>
      <c r="J572" s="130">
        <f t="shared" si="293"/>
        <v>471.09999999999997</v>
      </c>
      <c r="K572" s="130">
        <f t="shared" si="293"/>
        <v>0</v>
      </c>
      <c r="L572" s="130">
        <f t="shared" si="293"/>
        <v>471.09999999999997</v>
      </c>
      <c r="M572" s="130">
        <f t="shared" si="293"/>
        <v>0</v>
      </c>
      <c r="N572" s="130">
        <f t="shared" si="293"/>
        <v>471.09999999999997</v>
      </c>
      <c r="O572" s="11">
        <f t="shared" si="293"/>
        <v>0</v>
      </c>
      <c r="P572" s="11">
        <f t="shared" si="293"/>
        <v>471.09999999999997</v>
      </c>
      <c r="Q572" s="11">
        <f t="shared" si="293"/>
        <v>0</v>
      </c>
    </row>
    <row r="573" spans="1:17" s="12" customFormat="1" ht="60" customHeight="1">
      <c r="A573" s="63" t="s">
        <v>346</v>
      </c>
      <c r="B573" s="16" t="s">
        <v>127</v>
      </c>
      <c r="C573" s="16" t="s">
        <v>124</v>
      </c>
      <c r="D573" s="16" t="s">
        <v>42</v>
      </c>
      <c r="E573" s="16"/>
      <c r="F573" s="130">
        <f>F574+F575</f>
        <v>594.8000000000001</v>
      </c>
      <c r="G573" s="130">
        <f aca="true" t="shared" si="294" ref="G573:Q573">G574+G575</f>
        <v>0</v>
      </c>
      <c r="H573" s="130">
        <f t="shared" si="294"/>
        <v>594.8000000000001</v>
      </c>
      <c r="I573" s="130">
        <f t="shared" si="294"/>
        <v>0</v>
      </c>
      <c r="J573" s="130">
        <f t="shared" si="294"/>
        <v>471.09999999999997</v>
      </c>
      <c r="K573" s="130">
        <f t="shared" si="294"/>
        <v>0</v>
      </c>
      <c r="L573" s="130">
        <f t="shared" si="294"/>
        <v>471.09999999999997</v>
      </c>
      <c r="M573" s="130">
        <f t="shared" si="294"/>
        <v>0</v>
      </c>
      <c r="N573" s="130">
        <f t="shared" si="294"/>
        <v>471.09999999999997</v>
      </c>
      <c r="O573" s="11">
        <f t="shared" si="294"/>
        <v>0</v>
      </c>
      <c r="P573" s="11">
        <f t="shared" si="294"/>
        <v>471.09999999999997</v>
      </c>
      <c r="Q573" s="11">
        <f t="shared" si="294"/>
        <v>0</v>
      </c>
    </row>
    <row r="574" spans="1:17" s="12" customFormat="1" ht="37.5">
      <c r="A574" s="63" t="s">
        <v>92</v>
      </c>
      <c r="B574" s="33">
        <v>10</v>
      </c>
      <c r="C574" s="16" t="s">
        <v>124</v>
      </c>
      <c r="D574" s="16" t="s">
        <v>42</v>
      </c>
      <c r="E574" s="16" t="s">
        <v>178</v>
      </c>
      <c r="F574" s="130">
        <f>G574+H574+I574</f>
        <v>15.7</v>
      </c>
      <c r="G574" s="130"/>
      <c r="H574" s="130">
        <v>15.7</v>
      </c>
      <c r="I574" s="130"/>
      <c r="J574" s="130">
        <f>K574+L574+M574</f>
        <v>12.7</v>
      </c>
      <c r="K574" s="130"/>
      <c r="L574" s="130">
        <f>2.7+10</f>
        <v>12.7</v>
      </c>
      <c r="M574" s="130"/>
      <c r="N574" s="130">
        <f>O574+P574+Q574</f>
        <v>12.7</v>
      </c>
      <c r="O574" s="49"/>
      <c r="P574" s="11">
        <f>2.7+10</f>
        <v>12.7</v>
      </c>
      <c r="Q574" s="49"/>
    </row>
    <row r="575" spans="1:17" s="12" customFormat="1" ht="37.5">
      <c r="A575" s="63" t="s">
        <v>222</v>
      </c>
      <c r="B575" s="33">
        <v>10</v>
      </c>
      <c r="C575" s="16" t="s">
        <v>124</v>
      </c>
      <c r="D575" s="16" t="s">
        <v>42</v>
      </c>
      <c r="E575" s="16" t="s">
        <v>221</v>
      </c>
      <c r="F575" s="130">
        <f>G575+H575+I575</f>
        <v>579.1</v>
      </c>
      <c r="G575" s="130"/>
      <c r="H575" s="130">
        <v>579.1</v>
      </c>
      <c r="I575" s="130"/>
      <c r="J575" s="130">
        <f>K575+L575+M575</f>
        <v>458.4</v>
      </c>
      <c r="K575" s="130"/>
      <c r="L575" s="130">
        <f>212.3+246.1</f>
        <v>458.4</v>
      </c>
      <c r="M575" s="130"/>
      <c r="N575" s="130">
        <f>O575+P575+Q575</f>
        <v>458.4</v>
      </c>
      <c r="O575" s="49"/>
      <c r="P575" s="11">
        <f>212.3+246.1</f>
        <v>458.4</v>
      </c>
      <c r="Q575" s="49"/>
    </row>
    <row r="576" spans="1:17" s="12" customFormat="1" ht="22.5" customHeight="1">
      <c r="A576" s="63" t="s">
        <v>93</v>
      </c>
      <c r="B576" s="33">
        <v>10</v>
      </c>
      <c r="C576" s="16" t="s">
        <v>124</v>
      </c>
      <c r="D576" s="16" t="s">
        <v>550</v>
      </c>
      <c r="E576" s="16"/>
      <c r="F576" s="130">
        <f>F577+F579+F581</f>
        <v>2501</v>
      </c>
      <c r="G576" s="130">
        <f aca="true" t="shared" si="295" ref="G576:N576">G577+G579+G581</f>
        <v>1852.5</v>
      </c>
      <c r="H576" s="130">
        <f t="shared" si="295"/>
        <v>648.5</v>
      </c>
      <c r="I576" s="130">
        <f t="shared" si="295"/>
        <v>0</v>
      </c>
      <c r="J576" s="130">
        <f t="shared" si="295"/>
        <v>1502.6999999999998</v>
      </c>
      <c r="K576" s="130">
        <f t="shared" si="295"/>
        <v>767.4</v>
      </c>
      <c r="L576" s="130">
        <f t="shared" si="295"/>
        <v>735.3000000000001</v>
      </c>
      <c r="M576" s="130">
        <f t="shared" si="295"/>
        <v>0</v>
      </c>
      <c r="N576" s="130">
        <f t="shared" si="295"/>
        <v>1502.7999999999997</v>
      </c>
      <c r="O576" s="11">
        <f>O577+O579</f>
        <v>761.3</v>
      </c>
      <c r="P576" s="11">
        <f>P577+P579</f>
        <v>741.5</v>
      </c>
      <c r="Q576" s="11">
        <f>Q577+Q579</f>
        <v>0</v>
      </c>
    </row>
    <row r="577" spans="1:17" s="12" customFormat="1" ht="37.5">
      <c r="A577" s="63" t="s">
        <v>303</v>
      </c>
      <c r="B577" s="33">
        <v>10</v>
      </c>
      <c r="C577" s="16" t="s">
        <v>124</v>
      </c>
      <c r="D577" s="16" t="s">
        <v>552</v>
      </c>
      <c r="E577" s="16"/>
      <c r="F577" s="130">
        <f>F578</f>
        <v>112.7</v>
      </c>
      <c r="G577" s="130">
        <f aca="true" t="shared" si="296" ref="G577:Q577">G578</f>
        <v>0</v>
      </c>
      <c r="H577" s="130">
        <f t="shared" si="296"/>
        <v>112.7</v>
      </c>
      <c r="I577" s="130">
        <f t="shared" si="296"/>
        <v>0</v>
      </c>
      <c r="J577" s="130">
        <f t="shared" si="296"/>
        <v>165.6</v>
      </c>
      <c r="K577" s="130">
        <f t="shared" si="296"/>
        <v>0</v>
      </c>
      <c r="L577" s="130">
        <f t="shared" si="296"/>
        <v>165.6</v>
      </c>
      <c r="M577" s="130">
        <f t="shared" si="296"/>
        <v>0</v>
      </c>
      <c r="N577" s="130">
        <f t="shared" si="296"/>
        <v>165.6</v>
      </c>
      <c r="O577" s="11">
        <f t="shared" si="296"/>
        <v>0</v>
      </c>
      <c r="P577" s="11">
        <f t="shared" si="296"/>
        <v>165.6</v>
      </c>
      <c r="Q577" s="11">
        <f t="shared" si="296"/>
        <v>0</v>
      </c>
    </row>
    <row r="578" spans="1:17" s="12" customFormat="1" ht="20.25">
      <c r="A578" s="63" t="s">
        <v>90</v>
      </c>
      <c r="B578" s="33">
        <v>10</v>
      </c>
      <c r="C578" s="16" t="s">
        <v>124</v>
      </c>
      <c r="D578" s="16" t="s">
        <v>553</v>
      </c>
      <c r="E578" s="16" t="s">
        <v>209</v>
      </c>
      <c r="F578" s="130">
        <f>G578+H578+I578</f>
        <v>112.7</v>
      </c>
      <c r="G578" s="130"/>
      <c r="H578" s="130">
        <v>112.7</v>
      </c>
      <c r="I578" s="130"/>
      <c r="J578" s="130">
        <f>K578+L578+M578</f>
        <v>165.6</v>
      </c>
      <c r="K578" s="130"/>
      <c r="L578" s="130">
        <v>165.6</v>
      </c>
      <c r="M578" s="130"/>
      <c r="N578" s="130">
        <f>O578+P578+Q578</f>
        <v>165.6</v>
      </c>
      <c r="O578" s="49"/>
      <c r="P578" s="49">
        <v>165.6</v>
      </c>
      <c r="Q578" s="49"/>
    </row>
    <row r="579" spans="1:17" s="12" customFormat="1" ht="20.25">
      <c r="A579" s="63" t="s">
        <v>423</v>
      </c>
      <c r="B579" s="33">
        <v>10</v>
      </c>
      <c r="C579" s="16" t="s">
        <v>124</v>
      </c>
      <c r="D579" s="16" t="s">
        <v>554</v>
      </c>
      <c r="E579" s="16"/>
      <c r="F579" s="130">
        <f>F580</f>
        <v>1736.3</v>
      </c>
      <c r="G579" s="130">
        <f aca="true" t="shared" si="297" ref="G579:Q579">G580</f>
        <v>1200.5</v>
      </c>
      <c r="H579" s="130">
        <f t="shared" si="297"/>
        <v>535.8</v>
      </c>
      <c r="I579" s="130">
        <f t="shared" si="297"/>
        <v>0</v>
      </c>
      <c r="J579" s="130">
        <f t="shared" si="297"/>
        <v>1337.1</v>
      </c>
      <c r="K579" s="130">
        <f t="shared" si="297"/>
        <v>767.4</v>
      </c>
      <c r="L579" s="130">
        <f t="shared" si="297"/>
        <v>569.7</v>
      </c>
      <c r="M579" s="130">
        <f t="shared" si="297"/>
        <v>0</v>
      </c>
      <c r="N579" s="130">
        <f t="shared" si="297"/>
        <v>1337.1999999999998</v>
      </c>
      <c r="O579" s="11">
        <f t="shared" si="297"/>
        <v>761.3</v>
      </c>
      <c r="P579" s="11">
        <f t="shared" si="297"/>
        <v>575.9</v>
      </c>
      <c r="Q579" s="11">
        <f t="shared" si="297"/>
        <v>0</v>
      </c>
    </row>
    <row r="580" spans="1:17" s="12" customFormat="1" ht="37.5">
      <c r="A580" s="63" t="s">
        <v>222</v>
      </c>
      <c r="B580" s="33">
        <v>10</v>
      </c>
      <c r="C580" s="16" t="s">
        <v>124</v>
      </c>
      <c r="D580" s="16" t="s">
        <v>554</v>
      </c>
      <c r="E580" s="16" t="s">
        <v>221</v>
      </c>
      <c r="F580" s="130">
        <f>G580+H580+I580</f>
        <v>1736.3</v>
      </c>
      <c r="G580" s="139">
        <v>1200.5</v>
      </c>
      <c r="H580" s="139">
        <v>535.8</v>
      </c>
      <c r="I580" s="130"/>
      <c r="J580" s="130">
        <f>K580+L580+M580</f>
        <v>1337.1</v>
      </c>
      <c r="K580" s="130">
        <v>767.4</v>
      </c>
      <c r="L580" s="130">
        <v>569.7</v>
      </c>
      <c r="M580" s="130"/>
      <c r="N580" s="130">
        <f>O580+P580+Q580</f>
        <v>1337.1999999999998</v>
      </c>
      <c r="O580" s="49">
        <v>761.3</v>
      </c>
      <c r="P580" s="49">
        <v>575.9</v>
      </c>
      <c r="Q580" s="49"/>
    </row>
    <row r="581" spans="1:17" s="12" customFormat="1" ht="69" customHeight="1">
      <c r="A581" s="63" t="s">
        <v>708</v>
      </c>
      <c r="B581" s="33">
        <v>10</v>
      </c>
      <c r="C581" s="16" t="s">
        <v>124</v>
      </c>
      <c r="D581" s="16" t="s">
        <v>709</v>
      </c>
      <c r="E581" s="16"/>
      <c r="F581" s="130">
        <f>F582</f>
        <v>652</v>
      </c>
      <c r="G581" s="130">
        <f aca="true" t="shared" si="298" ref="G581:N581">G582</f>
        <v>652</v>
      </c>
      <c r="H581" s="130">
        <f t="shared" si="298"/>
        <v>0</v>
      </c>
      <c r="I581" s="130">
        <f t="shared" si="298"/>
        <v>0</v>
      </c>
      <c r="J581" s="130">
        <f t="shared" si="298"/>
        <v>0</v>
      </c>
      <c r="K581" s="130">
        <f t="shared" si="298"/>
        <v>0</v>
      </c>
      <c r="L581" s="130">
        <f t="shared" si="298"/>
        <v>0</v>
      </c>
      <c r="M581" s="130">
        <f t="shared" si="298"/>
        <v>0</v>
      </c>
      <c r="N581" s="130">
        <f t="shared" si="298"/>
        <v>0</v>
      </c>
      <c r="O581" s="49"/>
      <c r="P581" s="49"/>
      <c r="Q581" s="49"/>
    </row>
    <row r="582" spans="1:17" s="12" customFormat="1" ht="37.5">
      <c r="A582" s="63" t="s">
        <v>222</v>
      </c>
      <c r="B582" s="33">
        <v>10</v>
      </c>
      <c r="C582" s="16" t="s">
        <v>124</v>
      </c>
      <c r="D582" s="16" t="s">
        <v>709</v>
      </c>
      <c r="E582" s="16" t="s">
        <v>221</v>
      </c>
      <c r="F582" s="130">
        <f>G582+H582+I582</f>
        <v>652</v>
      </c>
      <c r="G582" s="139">
        <v>652</v>
      </c>
      <c r="H582" s="139"/>
      <c r="I582" s="130"/>
      <c r="J582" s="130"/>
      <c r="K582" s="130"/>
      <c r="L582" s="130"/>
      <c r="M582" s="130"/>
      <c r="N582" s="130"/>
      <c r="O582" s="49"/>
      <c r="P582" s="49"/>
      <c r="Q582" s="49"/>
    </row>
    <row r="583" spans="1:17" s="12" customFormat="1" ht="97.5" customHeight="1">
      <c r="A583" s="63" t="s">
        <v>448</v>
      </c>
      <c r="B583" s="33">
        <v>10</v>
      </c>
      <c r="C583" s="16" t="s">
        <v>124</v>
      </c>
      <c r="D583" s="31" t="s">
        <v>447</v>
      </c>
      <c r="E583" s="16"/>
      <c r="F583" s="130">
        <f>F584</f>
        <v>14967.8</v>
      </c>
      <c r="G583" s="130">
        <f aca="true" t="shared" si="299" ref="G583:Q583">G584</f>
        <v>14967.8</v>
      </c>
      <c r="H583" s="130">
        <f t="shared" si="299"/>
        <v>0</v>
      </c>
      <c r="I583" s="130">
        <f t="shared" si="299"/>
        <v>0</v>
      </c>
      <c r="J583" s="130">
        <f t="shared" si="299"/>
        <v>14967.8</v>
      </c>
      <c r="K583" s="130">
        <f t="shared" si="299"/>
        <v>14967.8</v>
      </c>
      <c r="L583" s="130">
        <f t="shared" si="299"/>
        <v>0</v>
      </c>
      <c r="M583" s="130">
        <f t="shared" si="299"/>
        <v>0</v>
      </c>
      <c r="N583" s="130">
        <f t="shared" si="299"/>
        <v>14967.8</v>
      </c>
      <c r="O583" s="11">
        <f t="shared" si="299"/>
        <v>14967.8</v>
      </c>
      <c r="P583" s="11">
        <f t="shared" si="299"/>
        <v>0</v>
      </c>
      <c r="Q583" s="11">
        <f t="shared" si="299"/>
        <v>0</v>
      </c>
    </row>
    <row r="584" spans="1:17" s="12" customFormat="1" ht="117.75" customHeight="1">
      <c r="A584" s="70" t="s">
        <v>449</v>
      </c>
      <c r="B584" s="33">
        <v>10</v>
      </c>
      <c r="C584" s="16" t="s">
        <v>124</v>
      </c>
      <c r="D584" s="16" t="s">
        <v>445</v>
      </c>
      <c r="E584" s="16"/>
      <c r="F584" s="130">
        <f>F585</f>
        <v>14967.8</v>
      </c>
      <c r="G584" s="130">
        <f aca="true" t="shared" si="300" ref="G584:Q584">G585</f>
        <v>14967.8</v>
      </c>
      <c r="H584" s="130">
        <f t="shared" si="300"/>
        <v>0</v>
      </c>
      <c r="I584" s="130">
        <f t="shared" si="300"/>
        <v>0</v>
      </c>
      <c r="J584" s="130">
        <f t="shared" si="300"/>
        <v>14967.8</v>
      </c>
      <c r="K584" s="130">
        <f t="shared" si="300"/>
        <v>14967.8</v>
      </c>
      <c r="L584" s="130">
        <f t="shared" si="300"/>
        <v>0</v>
      </c>
      <c r="M584" s="130">
        <f t="shared" si="300"/>
        <v>0</v>
      </c>
      <c r="N584" s="130">
        <f t="shared" si="300"/>
        <v>14967.8</v>
      </c>
      <c r="O584" s="11">
        <f t="shared" si="300"/>
        <v>14967.8</v>
      </c>
      <c r="P584" s="11">
        <f t="shared" si="300"/>
        <v>0</v>
      </c>
      <c r="Q584" s="11">
        <f t="shared" si="300"/>
        <v>0</v>
      </c>
    </row>
    <row r="585" spans="1:17" s="12" customFormat="1" ht="20.25">
      <c r="A585" s="63" t="s">
        <v>90</v>
      </c>
      <c r="B585" s="33">
        <v>10</v>
      </c>
      <c r="C585" s="16" t="s">
        <v>124</v>
      </c>
      <c r="D585" s="16" t="s">
        <v>445</v>
      </c>
      <c r="E585" s="16" t="s">
        <v>209</v>
      </c>
      <c r="F585" s="130">
        <f>G585+H585+I585</f>
        <v>14967.8</v>
      </c>
      <c r="G585" s="130">
        <v>14967.8</v>
      </c>
      <c r="H585" s="130"/>
      <c r="I585" s="130"/>
      <c r="J585" s="130">
        <f>K585+L585+M585</f>
        <v>14967.8</v>
      </c>
      <c r="K585" s="130">
        <v>14967.8</v>
      </c>
      <c r="L585" s="130"/>
      <c r="M585" s="130"/>
      <c r="N585" s="130">
        <f>O585+P585+Q585</f>
        <v>14967.8</v>
      </c>
      <c r="O585" s="11">
        <v>14967.8</v>
      </c>
      <c r="P585" s="49"/>
      <c r="Q585" s="49"/>
    </row>
    <row r="586" spans="1:17" s="12" customFormat="1" ht="37.5">
      <c r="A586" s="63" t="s">
        <v>520</v>
      </c>
      <c r="B586" s="16" t="s">
        <v>127</v>
      </c>
      <c r="C586" s="16" t="s">
        <v>124</v>
      </c>
      <c r="D586" s="33" t="s">
        <v>287</v>
      </c>
      <c r="E586" s="16"/>
      <c r="F586" s="130">
        <f>F587</f>
        <v>3983.5</v>
      </c>
      <c r="G586" s="130">
        <f aca="true" t="shared" si="301" ref="G586:Q588">G587</f>
        <v>3983.5</v>
      </c>
      <c r="H586" s="130">
        <f t="shared" si="301"/>
        <v>0</v>
      </c>
      <c r="I586" s="130">
        <f t="shared" si="301"/>
        <v>0</v>
      </c>
      <c r="J586" s="130">
        <f t="shared" si="301"/>
        <v>3983.5</v>
      </c>
      <c r="K586" s="130">
        <f t="shared" si="301"/>
        <v>3983.5</v>
      </c>
      <c r="L586" s="130">
        <f t="shared" si="301"/>
        <v>0</v>
      </c>
      <c r="M586" s="130">
        <f t="shared" si="301"/>
        <v>0</v>
      </c>
      <c r="N586" s="130">
        <f>N587</f>
        <v>3983.5</v>
      </c>
      <c r="O586" s="11">
        <f t="shared" si="301"/>
        <v>3983.5</v>
      </c>
      <c r="P586" s="11">
        <f t="shared" si="301"/>
        <v>0</v>
      </c>
      <c r="Q586" s="11">
        <f t="shared" si="301"/>
        <v>0</v>
      </c>
    </row>
    <row r="587" spans="1:17" s="12" customFormat="1" ht="24.75" customHeight="1">
      <c r="A587" s="43" t="s">
        <v>18</v>
      </c>
      <c r="B587" s="16" t="s">
        <v>127</v>
      </c>
      <c r="C587" s="16" t="s">
        <v>124</v>
      </c>
      <c r="D587" s="33" t="s">
        <v>288</v>
      </c>
      <c r="E587" s="16"/>
      <c r="F587" s="130">
        <f>F588</f>
        <v>3983.5</v>
      </c>
      <c r="G587" s="130">
        <f t="shared" si="301"/>
        <v>3983.5</v>
      </c>
      <c r="H587" s="130">
        <f t="shared" si="301"/>
        <v>0</v>
      </c>
      <c r="I587" s="130">
        <f t="shared" si="301"/>
        <v>0</v>
      </c>
      <c r="J587" s="130">
        <f t="shared" si="301"/>
        <v>3983.5</v>
      </c>
      <c r="K587" s="130">
        <f t="shared" si="301"/>
        <v>3983.5</v>
      </c>
      <c r="L587" s="130">
        <f t="shared" si="301"/>
        <v>0</v>
      </c>
      <c r="M587" s="130">
        <f t="shared" si="301"/>
        <v>0</v>
      </c>
      <c r="N587" s="130">
        <f>N588</f>
        <v>3983.5</v>
      </c>
      <c r="O587" s="11">
        <f t="shared" si="301"/>
        <v>3983.5</v>
      </c>
      <c r="P587" s="11">
        <f t="shared" si="301"/>
        <v>0</v>
      </c>
      <c r="Q587" s="11">
        <f t="shared" si="301"/>
        <v>0</v>
      </c>
    </row>
    <row r="588" spans="1:17" s="12" customFormat="1" ht="93.75">
      <c r="A588" s="43" t="s">
        <v>369</v>
      </c>
      <c r="B588" s="16" t="s">
        <v>127</v>
      </c>
      <c r="C588" s="16" t="s">
        <v>124</v>
      </c>
      <c r="D588" s="33" t="s">
        <v>71</v>
      </c>
      <c r="E588" s="16"/>
      <c r="F588" s="130">
        <f>F589</f>
        <v>3983.5</v>
      </c>
      <c r="G588" s="130">
        <f t="shared" si="301"/>
        <v>3983.5</v>
      </c>
      <c r="H588" s="130">
        <f t="shared" si="301"/>
        <v>0</v>
      </c>
      <c r="I588" s="130">
        <f t="shared" si="301"/>
        <v>0</v>
      </c>
      <c r="J588" s="130">
        <f t="shared" si="301"/>
        <v>3983.5</v>
      </c>
      <c r="K588" s="130">
        <f t="shared" si="301"/>
        <v>3983.5</v>
      </c>
      <c r="L588" s="130">
        <f t="shared" si="301"/>
        <v>0</v>
      </c>
      <c r="M588" s="130">
        <f t="shared" si="301"/>
        <v>0</v>
      </c>
      <c r="N588" s="130">
        <f>N589</f>
        <v>3983.5</v>
      </c>
      <c r="O588" s="11">
        <f t="shared" si="301"/>
        <v>3983.5</v>
      </c>
      <c r="P588" s="11">
        <f t="shared" si="301"/>
        <v>0</v>
      </c>
      <c r="Q588" s="11">
        <f t="shared" si="301"/>
        <v>0</v>
      </c>
    </row>
    <row r="589" spans="1:17" s="12" customFormat="1" ht="75">
      <c r="A589" s="63" t="s">
        <v>98</v>
      </c>
      <c r="B589" s="16" t="s">
        <v>127</v>
      </c>
      <c r="C589" s="16" t="s">
        <v>124</v>
      </c>
      <c r="D589" s="33" t="s">
        <v>72</v>
      </c>
      <c r="E589" s="16"/>
      <c r="F589" s="130">
        <f>F591+F590</f>
        <v>3983.5</v>
      </c>
      <c r="G589" s="130">
        <f aca="true" t="shared" si="302" ref="G589:Q589">G591+G590</f>
        <v>3983.5</v>
      </c>
      <c r="H589" s="130">
        <f t="shared" si="302"/>
        <v>0</v>
      </c>
      <c r="I589" s="130">
        <f t="shared" si="302"/>
        <v>0</v>
      </c>
      <c r="J589" s="130">
        <f t="shared" si="302"/>
        <v>3983.5</v>
      </c>
      <c r="K589" s="130">
        <f t="shared" si="302"/>
        <v>3983.5</v>
      </c>
      <c r="L589" s="130">
        <f t="shared" si="302"/>
        <v>0</v>
      </c>
      <c r="M589" s="130">
        <f t="shared" si="302"/>
        <v>0</v>
      </c>
      <c r="N589" s="130">
        <f t="shared" si="302"/>
        <v>3983.5</v>
      </c>
      <c r="O589" s="11">
        <f t="shared" si="302"/>
        <v>3983.5</v>
      </c>
      <c r="P589" s="11">
        <f t="shared" si="302"/>
        <v>0</v>
      </c>
      <c r="Q589" s="11">
        <f t="shared" si="302"/>
        <v>0</v>
      </c>
    </row>
    <row r="590" spans="1:17" s="12" customFormat="1" ht="37.5">
      <c r="A590" s="63" t="s">
        <v>92</v>
      </c>
      <c r="B590" s="16" t="s">
        <v>127</v>
      </c>
      <c r="C590" s="16" t="s">
        <v>124</v>
      </c>
      <c r="D590" s="33" t="s">
        <v>72</v>
      </c>
      <c r="E590" s="16" t="s">
        <v>178</v>
      </c>
      <c r="F590" s="130">
        <f>G590+H590+I590</f>
        <v>60</v>
      </c>
      <c r="G590" s="130">
        <v>60</v>
      </c>
      <c r="H590" s="130"/>
      <c r="I590" s="130"/>
      <c r="J590" s="130">
        <f>K590+L590+M590</f>
        <v>60</v>
      </c>
      <c r="K590" s="130">
        <v>60</v>
      </c>
      <c r="L590" s="130"/>
      <c r="M590" s="130"/>
      <c r="N590" s="130">
        <f>O590+P590+Q590</f>
        <v>60</v>
      </c>
      <c r="O590" s="11">
        <v>60</v>
      </c>
      <c r="P590" s="11"/>
      <c r="Q590" s="11"/>
    </row>
    <row r="591" spans="1:17" s="12" customFormat="1" ht="37.5">
      <c r="A591" s="63" t="s">
        <v>222</v>
      </c>
      <c r="B591" s="16" t="s">
        <v>127</v>
      </c>
      <c r="C591" s="16" t="s">
        <v>124</v>
      </c>
      <c r="D591" s="33" t="s">
        <v>72</v>
      </c>
      <c r="E591" s="16" t="s">
        <v>221</v>
      </c>
      <c r="F591" s="130">
        <f>G591+H591+I591</f>
        <v>3923.5</v>
      </c>
      <c r="G591" s="130">
        <v>3923.5</v>
      </c>
      <c r="H591" s="130"/>
      <c r="I591" s="130"/>
      <c r="J591" s="130">
        <f>K591+L591+M591</f>
        <v>3923.5</v>
      </c>
      <c r="K591" s="130">
        <v>3923.5</v>
      </c>
      <c r="L591" s="130"/>
      <c r="M591" s="130"/>
      <c r="N591" s="130">
        <f>O591+P591+Q591</f>
        <v>3923.5</v>
      </c>
      <c r="O591" s="11">
        <v>3923.5</v>
      </c>
      <c r="P591" s="11"/>
      <c r="Q591" s="11"/>
    </row>
    <row r="592" spans="1:17" s="12" customFormat="1" ht="56.25">
      <c r="A592" s="63" t="s">
        <v>705</v>
      </c>
      <c r="B592" s="16" t="s">
        <v>127</v>
      </c>
      <c r="C592" s="16" t="s">
        <v>124</v>
      </c>
      <c r="D592" s="33" t="s">
        <v>102</v>
      </c>
      <c r="E592" s="16"/>
      <c r="F592" s="130">
        <f>F593</f>
        <v>3426.9</v>
      </c>
      <c r="G592" s="130">
        <f aca="true" t="shared" si="303" ref="G592:Q592">G593</f>
        <v>3255.6</v>
      </c>
      <c r="H592" s="130">
        <f t="shared" si="303"/>
        <v>171.3</v>
      </c>
      <c r="I592" s="130">
        <f t="shared" si="303"/>
        <v>0</v>
      </c>
      <c r="J592" s="130">
        <f t="shared" si="303"/>
        <v>0</v>
      </c>
      <c r="K592" s="130">
        <f t="shared" si="303"/>
        <v>0</v>
      </c>
      <c r="L592" s="130">
        <f t="shared" si="303"/>
        <v>0</v>
      </c>
      <c r="M592" s="130">
        <f t="shared" si="303"/>
        <v>0</v>
      </c>
      <c r="N592" s="130">
        <f t="shared" si="303"/>
        <v>0</v>
      </c>
      <c r="O592" s="11">
        <f t="shared" si="303"/>
        <v>0</v>
      </c>
      <c r="P592" s="11">
        <f t="shared" si="303"/>
        <v>0</v>
      </c>
      <c r="Q592" s="11">
        <f t="shared" si="303"/>
        <v>0</v>
      </c>
    </row>
    <row r="593" spans="1:17" s="12" customFormat="1" ht="56.25">
      <c r="A593" s="63" t="s">
        <v>583</v>
      </c>
      <c r="B593" s="16" t="s">
        <v>127</v>
      </c>
      <c r="C593" s="16" t="s">
        <v>124</v>
      </c>
      <c r="D593" s="33" t="s">
        <v>103</v>
      </c>
      <c r="E593" s="16"/>
      <c r="F593" s="130">
        <f>F594</f>
        <v>3426.9</v>
      </c>
      <c r="G593" s="130">
        <f aca="true" t="shared" si="304" ref="G593:Q594">G594</f>
        <v>3255.6</v>
      </c>
      <c r="H593" s="130">
        <f t="shared" si="304"/>
        <v>171.3</v>
      </c>
      <c r="I593" s="130">
        <f t="shared" si="304"/>
        <v>0</v>
      </c>
      <c r="J593" s="130">
        <f t="shared" si="304"/>
        <v>0</v>
      </c>
      <c r="K593" s="130">
        <f t="shared" si="304"/>
        <v>0</v>
      </c>
      <c r="L593" s="130">
        <f t="shared" si="304"/>
        <v>0</v>
      </c>
      <c r="M593" s="130">
        <f t="shared" si="304"/>
        <v>0</v>
      </c>
      <c r="N593" s="130">
        <f t="shared" si="304"/>
        <v>0</v>
      </c>
      <c r="O593" s="11">
        <f t="shared" si="304"/>
        <v>0</v>
      </c>
      <c r="P593" s="11">
        <f t="shared" si="304"/>
        <v>0</v>
      </c>
      <c r="Q593" s="11">
        <f t="shared" si="304"/>
        <v>0</v>
      </c>
    </row>
    <row r="594" spans="1:17" s="12" customFormat="1" ht="37.5">
      <c r="A594" s="63" t="s">
        <v>465</v>
      </c>
      <c r="B594" s="16" t="s">
        <v>127</v>
      </c>
      <c r="C594" s="16" t="s">
        <v>124</v>
      </c>
      <c r="D594" s="33" t="s">
        <v>526</v>
      </c>
      <c r="E594" s="16"/>
      <c r="F594" s="130">
        <f>F595</f>
        <v>3426.9</v>
      </c>
      <c r="G594" s="130">
        <f t="shared" si="304"/>
        <v>3255.6</v>
      </c>
      <c r="H594" s="130">
        <f t="shared" si="304"/>
        <v>171.3</v>
      </c>
      <c r="I594" s="130">
        <f t="shared" si="304"/>
        <v>0</v>
      </c>
      <c r="J594" s="130">
        <f t="shared" si="304"/>
        <v>0</v>
      </c>
      <c r="K594" s="130">
        <f t="shared" si="304"/>
        <v>0</v>
      </c>
      <c r="L594" s="130">
        <f t="shared" si="304"/>
        <v>0</v>
      </c>
      <c r="M594" s="130">
        <f t="shared" si="304"/>
        <v>0</v>
      </c>
      <c r="N594" s="130">
        <f t="shared" si="304"/>
        <v>0</v>
      </c>
      <c r="O594" s="11">
        <f t="shared" si="304"/>
        <v>0</v>
      </c>
      <c r="P594" s="11">
        <f t="shared" si="304"/>
        <v>0</v>
      </c>
      <c r="Q594" s="11">
        <f t="shared" si="304"/>
        <v>0</v>
      </c>
    </row>
    <row r="595" spans="1:17" s="12" customFormat="1" ht="37.5">
      <c r="A595" s="63" t="s">
        <v>222</v>
      </c>
      <c r="B595" s="16" t="s">
        <v>127</v>
      </c>
      <c r="C595" s="16" t="s">
        <v>124</v>
      </c>
      <c r="D595" s="33" t="s">
        <v>526</v>
      </c>
      <c r="E595" s="16" t="s">
        <v>221</v>
      </c>
      <c r="F595" s="130">
        <f>G595+H595+I595</f>
        <v>3426.9</v>
      </c>
      <c r="G595" s="130">
        <v>3255.6</v>
      </c>
      <c r="H595" s="130">
        <v>171.3</v>
      </c>
      <c r="I595" s="130"/>
      <c r="J595" s="130">
        <f>K595+L595+M595</f>
        <v>0</v>
      </c>
      <c r="K595" s="130"/>
      <c r="L595" s="130"/>
      <c r="M595" s="130"/>
      <c r="N595" s="130">
        <f>O595+P595+Q595</f>
        <v>0</v>
      </c>
      <c r="O595" s="49"/>
      <c r="P595" s="49"/>
      <c r="Q595" s="49"/>
    </row>
    <row r="596" spans="1:17" s="12" customFormat="1" ht="20.25">
      <c r="A596" s="63" t="s">
        <v>343</v>
      </c>
      <c r="B596" s="16" t="s">
        <v>127</v>
      </c>
      <c r="C596" s="16" t="s">
        <v>124</v>
      </c>
      <c r="D596" s="33" t="s">
        <v>248</v>
      </c>
      <c r="E596" s="16"/>
      <c r="F596" s="130">
        <f>G596+H596+I596</f>
        <v>80</v>
      </c>
      <c r="G596" s="130"/>
      <c r="H596" s="130">
        <f>H597</f>
        <v>80</v>
      </c>
      <c r="I596" s="130"/>
      <c r="J596" s="130"/>
      <c r="K596" s="130"/>
      <c r="L596" s="130"/>
      <c r="M596" s="130"/>
      <c r="N596" s="130"/>
      <c r="O596" s="49"/>
      <c r="P596" s="49"/>
      <c r="Q596" s="49"/>
    </row>
    <row r="597" spans="1:17" s="12" customFormat="1" ht="20.25">
      <c r="A597" s="63" t="s">
        <v>148</v>
      </c>
      <c r="B597" s="16" t="s">
        <v>127</v>
      </c>
      <c r="C597" s="16" t="s">
        <v>124</v>
      </c>
      <c r="D597" s="33" t="s">
        <v>249</v>
      </c>
      <c r="E597" s="16"/>
      <c r="F597" s="130">
        <f>G597+H597+I597</f>
        <v>80</v>
      </c>
      <c r="G597" s="130"/>
      <c r="H597" s="130">
        <f>H598</f>
        <v>80</v>
      </c>
      <c r="I597" s="130"/>
      <c r="J597" s="130"/>
      <c r="K597" s="130"/>
      <c r="L597" s="130"/>
      <c r="M597" s="130"/>
      <c r="N597" s="130"/>
      <c r="O597" s="49"/>
      <c r="P597" s="49"/>
      <c r="Q597" s="49"/>
    </row>
    <row r="598" spans="1:17" s="12" customFormat="1" ht="20.25">
      <c r="A598" s="63" t="s">
        <v>186</v>
      </c>
      <c r="B598" s="16" t="s">
        <v>127</v>
      </c>
      <c r="C598" s="16" t="s">
        <v>124</v>
      </c>
      <c r="D598" s="33" t="s">
        <v>249</v>
      </c>
      <c r="E598" s="16" t="s">
        <v>182</v>
      </c>
      <c r="F598" s="130">
        <f>G598+H598+I598</f>
        <v>80</v>
      </c>
      <c r="G598" s="130"/>
      <c r="H598" s="130">
        <v>80</v>
      </c>
      <c r="I598" s="130"/>
      <c r="J598" s="130"/>
      <c r="K598" s="130"/>
      <c r="L598" s="130"/>
      <c r="M598" s="130"/>
      <c r="N598" s="130"/>
      <c r="O598" s="49"/>
      <c r="P598" s="49"/>
      <c r="Q598" s="49"/>
    </row>
    <row r="599" spans="1:17" s="12" customFormat="1" ht="20.25">
      <c r="A599" s="64" t="s">
        <v>147</v>
      </c>
      <c r="B599" s="13" t="s">
        <v>127</v>
      </c>
      <c r="C599" s="13" t="s">
        <v>122</v>
      </c>
      <c r="D599" s="13"/>
      <c r="E599" s="13"/>
      <c r="F599" s="129">
        <f>F600</f>
        <v>4260</v>
      </c>
      <c r="G599" s="129">
        <f aca="true" t="shared" si="305" ref="G599:Q600">G600</f>
        <v>4260</v>
      </c>
      <c r="H599" s="129">
        <f t="shared" si="305"/>
        <v>0</v>
      </c>
      <c r="I599" s="129">
        <f t="shared" si="305"/>
        <v>0</v>
      </c>
      <c r="J599" s="129">
        <f t="shared" si="305"/>
        <v>5129.1</v>
      </c>
      <c r="K599" s="129">
        <f t="shared" si="305"/>
        <v>5129.1</v>
      </c>
      <c r="L599" s="129">
        <f t="shared" si="305"/>
        <v>0</v>
      </c>
      <c r="M599" s="129">
        <f t="shared" si="305"/>
        <v>0</v>
      </c>
      <c r="N599" s="129">
        <f t="shared" si="305"/>
        <v>5129.1</v>
      </c>
      <c r="O599" s="14">
        <f t="shared" si="305"/>
        <v>5129.1</v>
      </c>
      <c r="P599" s="14">
        <f t="shared" si="305"/>
        <v>0</v>
      </c>
      <c r="Q599" s="14">
        <f t="shared" si="305"/>
        <v>0</v>
      </c>
    </row>
    <row r="600" spans="1:17" s="12" customFormat="1" ht="37.5">
      <c r="A600" s="63" t="s">
        <v>520</v>
      </c>
      <c r="B600" s="16" t="s">
        <v>127</v>
      </c>
      <c r="C600" s="16" t="s">
        <v>122</v>
      </c>
      <c r="D600" s="16" t="s">
        <v>287</v>
      </c>
      <c r="E600" s="16"/>
      <c r="F600" s="130">
        <f>F601</f>
        <v>4260</v>
      </c>
      <c r="G600" s="130">
        <f t="shared" si="305"/>
        <v>4260</v>
      </c>
      <c r="H600" s="130">
        <f t="shared" si="305"/>
        <v>0</v>
      </c>
      <c r="I600" s="130">
        <f t="shared" si="305"/>
        <v>0</v>
      </c>
      <c r="J600" s="130">
        <f t="shared" si="305"/>
        <v>5129.1</v>
      </c>
      <c r="K600" s="130">
        <f t="shared" si="305"/>
        <v>5129.1</v>
      </c>
      <c r="L600" s="130">
        <f t="shared" si="305"/>
        <v>0</v>
      </c>
      <c r="M600" s="130">
        <f t="shared" si="305"/>
        <v>0</v>
      </c>
      <c r="N600" s="130">
        <f t="shared" si="305"/>
        <v>5129.1</v>
      </c>
      <c r="O600" s="11">
        <f>O601</f>
        <v>5129.1</v>
      </c>
      <c r="P600" s="11">
        <f t="shared" si="305"/>
        <v>0</v>
      </c>
      <c r="Q600" s="11">
        <f t="shared" si="305"/>
        <v>0</v>
      </c>
    </row>
    <row r="601" spans="1:17" s="12" customFormat="1" ht="20.25">
      <c r="A601" s="63" t="s">
        <v>196</v>
      </c>
      <c r="B601" s="16" t="s">
        <v>127</v>
      </c>
      <c r="C601" s="16" t="s">
        <v>122</v>
      </c>
      <c r="D601" s="16" t="s">
        <v>293</v>
      </c>
      <c r="E601" s="16"/>
      <c r="F601" s="130">
        <f>F602</f>
        <v>4260</v>
      </c>
      <c r="G601" s="130">
        <f aca="true" t="shared" si="306" ref="G601:Q602">G602</f>
        <v>4260</v>
      </c>
      <c r="H601" s="130">
        <f t="shared" si="306"/>
        <v>0</v>
      </c>
      <c r="I601" s="130">
        <f t="shared" si="306"/>
        <v>0</v>
      </c>
      <c r="J601" s="130">
        <f t="shared" si="306"/>
        <v>5129.1</v>
      </c>
      <c r="K601" s="130">
        <f t="shared" si="306"/>
        <v>5129.1</v>
      </c>
      <c r="L601" s="130">
        <f t="shared" si="306"/>
        <v>0</v>
      </c>
      <c r="M601" s="130">
        <f t="shared" si="306"/>
        <v>0</v>
      </c>
      <c r="N601" s="130">
        <f t="shared" si="306"/>
        <v>5129.1</v>
      </c>
      <c r="O601" s="11">
        <f>O602</f>
        <v>5129.1</v>
      </c>
      <c r="P601" s="11">
        <f t="shared" si="306"/>
        <v>0</v>
      </c>
      <c r="Q601" s="11">
        <f t="shared" si="306"/>
        <v>0</v>
      </c>
    </row>
    <row r="602" spans="1:17" s="12" customFormat="1" ht="56.25">
      <c r="A602" s="43" t="s">
        <v>306</v>
      </c>
      <c r="B602" s="16" t="s">
        <v>127</v>
      </c>
      <c r="C602" s="16" t="s">
        <v>122</v>
      </c>
      <c r="D602" s="16" t="s">
        <v>73</v>
      </c>
      <c r="E602" s="16"/>
      <c r="F602" s="130">
        <f>F603</f>
        <v>4260</v>
      </c>
      <c r="G602" s="130">
        <f t="shared" si="306"/>
        <v>4260</v>
      </c>
      <c r="H602" s="130">
        <f t="shared" si="306"/>
        <v>0</v>
      </c>
      <c r="I602" s="130">
        <f t="shared" si="306"/>
        <v>0</v>
      </c>
      <c r="J602" s="130">
        <f t="shared" si="306"/>
        <v>5129.1</v>
      </c>
      <c r="K602" s="130">
        <f t="shared" si="306"/>
        <v>5129.1</v>
      </c>
      <c r="L602" s="130">
        <f t="shared" si="306"/>
        <v>0</v>
      </c>
      <c r="M602" s="130">
        <f t="shared" si="306"/>
        <v>0</v>
      </c>
      <c r="N602" s="130">
        <f t="shared" si="306"/>
        <v>5129.1</v>
      </c>
      <c r="O602" s="11">
        <f t="shared" si="306"/>
        <v>5129.1</v>
      </c>
      <c r="P602" s="11">
        <f t="shared" si="306"/>
        <v>0</v>
      </c>
      <c r="Q602" s="11">
        <f t="shared" si="306"/>
        <v>0</v>
      </c>
    </row>
    <row r="603" spans="1:17" s="12" customFormat="1" ht="77.25" customHeight="1">
      <c r="A603" s="63" t="s">
        <v>98</v>
      </c>
      <c r="B603" s="16" t="s">
        <v>127</v>
      </c>
      <c r="C603" s="16" t="s">
        <v>122</v>
      </c>
      <c r="D603" s="16" t="s">
        <v>74</v>
      </c>
      <c r="E603" s="16"/>
      <c r="F603" s="130">
        <f>F604+F605</f>
        <v>4260</v>
      </c>
      <c r="G603" s="130">
        <f aca="true" t="shared" si="307" ref="G603:Q603">G604+G605</f>
        <v>4260</v>
      </c>
      <c r="H603" s="130">
        <f t="shared" si="307"/>
        <v>0</v>
      </c>
      <c r="I603" s="130">
        <f t="shared" si="307"/>
        <v>0</v>
      </c>
      <c r="J603" s="130">
        <f t="shared" si="307"/>
        <v>5129.1</v>
      </c>
      <c r="K603" s="130">
        <f t="shared" si="307"/>
        <v>5129.1</v>
      </c>
      <c r="L603" s="130">
        <f t="shared" si="307"/>
        <v>0</v>
      </c>
      <c r="M603" s="130">
        <f t="shared" si="307"/>
        <v>0</v>
      </c>
      <c r="N603" s="130">
        <f t="shared" si="307"/>
        <v>5129.1</v>
      </c>
      <c r="O603" s="11">
        <f t="shared" si="307"/>
        <v>5129.1</v>
      </c>
      <c r="P603" s="11">
        <f t="shared" si="307"/>
        <v>0</v>
      </c>
      <c r="Q603" s="11">
        <f t="shared" si="307"/>
        <v>0</v>
      </c>
    </row>
    <row r="604" spans="1:17" s="12" customFormat="1" ht="37.5">
      <c r="A604" s="63" t="s">
        <v>92</v>
      </c>
      <c r="B604" s="16" t="s">
        <v>127</v>
      </c>
      <c r="C604" s="16" t="s">
        <v>122</v>
      </c>
      <c r="D604" s="16" t="s">
        <v>74</v>
      </c>
      <c r="E604" s="16" t="s">
        <v>178</v>
      </c>
      <c r="F604" s="130">
        <f>G604+H604+I604</f>
        <v>51.3</v>
      </c>
      <c r="G604" s="130">
        <v>51.3</v>
      </c>
      <c r="H604" s="130"/>
      <c r="I604" s="130"/>
      <c r="J604" s="130">
        <f>K604+L604+M604</f>
        <v>51.3</v>
      </c>
      <c r="K604" s="130">
        <v>51.3</v>
      </c>
      <c r="L604" s="130"/>
      <c r="M604" s="130"/>
      <c r="N604" s="130">
        <f>O604+P604+Q604</f>
        <v>51.3</v>
      </c>
      <c r="O604" s="11">
        <v>51.3</v>
      </c>
      <c r="P604" s="49"/>
      <c r="Q604" s="49"/>
    </row>
    <row r="605" spans="1:17" s="12" customFormat="1" ht="37.5">
      <c r="A605" s="63" t="s">
        <v>222</v>
      </c>
      <c r="B605" s="16" t="s">
        <v>127</v>
      </c>
      <c r="C605" s="16" t="s">
        <v>122</v>
      </c>
      <c r="D605" s="16" t="s">
        <v>74</v>
      </c>
      <c r="E605" s="16" t="s">
        <v>221</v>
      </c>
      <c r="F605" s="130">
        <f>G605+H605+I605</f>
        <v>4208.7</v>
      </c>
      <c r="G605" s="130">
        <v>4208.7</v>
      </c>
      <c r="H605" s="130"/>
      <c r="I605" s="130"/>
      <c r="J605" s="130">
        <f>K605+L605+M605</f>
        <v>5077.8</v>
      </c>
      <c r="K605" s="130">
        <v>5077.8</v>
      </c>
      <c r="L605" s="130"/>
      <c r="M605" s="130"/>
      <c r="N605" s="130">
        <f>O605+P605+Q605</f>
        <v>5077.8</v>
      </c>
      <c r="O605" s="11">
        <v>5077.8</v>
      </c>
      <c r="P605" s="49"/>
      <c r="Q605" s="49"/>
    </row>
    <row r="606" spans="1:17" s="12" customFormat="1" ht="20.25">
      <c r="A606" s="64" t="s">
        <v>458</v>
      </c>
      <c r="B606" s="13" t="s">
        <v>127</v>
      </c>
      <c r="C606" s="13" t="s">
        <v>137</v>
      </c>
      <c r="D606" s="13"/>
      <c r="E606" s="13"/>
      <c r="F606" s="129">
        <f>F612+F607</f>
        <v>342.3</v>
      </c>
      <c r="G606" s="129">
        <f aca="true" t="shared" si="308" ref="G606:N606">G612+G607</f>
        <v>0</v>
      </c>
      <c r="H606" s="129">
        <f t="shared" si="308"/>
        <v>342.3</v>
      </c>
      <c r="I606" s="129">
        <f t="shared" si="308"/>
        <v>0</v>
      </c>
      <c r="J606" s="129">
        <f t="shared" si="308"/>
        <v>301.5</v>
      </c>
      <c r="K606" s="129">
        <f t="shared" si="308"/>
        <v>0</v>
      </c>
      <c r="L606" s="129">
        <f t="shared" si="308"/>
        <v>301.5</v>
      </c>
      <c r="M606" s="129">
        <f t="shared" si="308"/>
        <v>0</v>
      </c>
      <c r="N606" s="129">
        <f t="shared" si="308"/>
        <v>301.5</v>
      </c>
      <c r="O606" s="14">
        <f>O612</f>
        <v>0</v>
      </c>
      <c r="P606" s="14">
        <f>P612</f>
        <v>301.5</v>
      </c>
      <c r="Q606" s="14">
        <f>Q612</f>
        <v>0</v>
      </c>
    </row>
    <row r="607" spans="1:17" s="12" customFormat="1" ht="37.5">
      <c r="A607" s="63" t="s">
        <v>549</v>
      </c>
      <c r="B607" s="16" t="s">
        <v>127</v>
      </c>
      <c r="C607" s="16" t="s">
        <v>137</v>
      </c>
      <c r="D607" s="16" t="s">
        <v>9</v>
      </c>
      <c r="E607" s="13"/>
      <c r="F607" s="130">
        <f>F608</f>
        <v>40.8</v>
      </c>
      <c r="G607" s="130">
        <f aca="true" t="shared" si="309" ref="G607:N607">G608</f>
        <v>0</v>
      </c>
      <c r="H607" s="130">
        <f t="shared" si="309"/>
        <v>40.8</v>
      </c>
      <c r="I607" s="130">
        <f t="shared" si="309"/>
        <v>0</v>
      </c>
      <c r="J607" s="130">
        <f t="shared" si="309"/>
        <v>0</v>
      </c>
      <c r="K607" s="130">
        <f t="shared" si="309"/>
        <v>0</v>
      </c>
      <c r="L607" s="130">
        <f t="shared" si="309"/>
        <v>0</v>
      </c>
      <c r="M607" s="130">
        <f t="shared" si="309"/>
        <v>0</v>
      </c>
      <c r="N607" s="130">
        <f t="shared" si="309"/>
        <v>0</v>
      </c>
      <c r="O607" s="14"/>
      <c r="P607" s="14"/>
      <c r="Q607" s="14"/>
    </row>
    <row r="608" spans="1:17" s="12" customFormat="1" ht="37.5">
      <c r="A608" s="63" t="s">
        <v>40</v>
      </c>
      <c r="B608" s="16" t="s">
        <v>127</v>
      </c>
      <c r="C608" s="16" t="s">
        <v>137</v>
      </c>
      <c r="D608" s="16" t="s">
        <v>41</v>
      </c>
      <c r="E608" s="13"/>
      <c r="F608" s="130">
        <f>F609</f>
        <v>40.8</v>
      </c>
      <c r="G608" s="130">
        <f aca="true" t="shared" si="310" ref="G608:N608">G609</f>
        <v>0</v>
      </c>
      <c r="H608" s="130">
        <f t="shared" si="310"/>
        <v>40.8</v>
      </c>
      <c r="I608" s="130">
        <f t="shared" si="310"/>
        <v>0</v>
      </c>
      <c r="J608" s="130">
        <f t="shared" si="310"/>
        <v>0</v>
      </c>
      <c r="K608" s="130">
        <f t="shared" si="310"/>
        <v>0</v>
      </c>
      <c r="L608" s="130">
        <f t="shared" si="310"/>
        <v>0</v>
      </c>
      <c r="M608" s="130">
        <f t="shared" si="310"/>
        <v>0</v>
      </c>
      <c r="N608" s="130">
        <f t="shared" si="310"/>
        <v>0</v>
      </c>
      <c r="O608" s="14"/>
      <c r="P608" s="14"/>
      <c r="Q608" s="14"/>
    </row>
    <row r="609" spans="1:17" s="12" customFormat="1" ht="37.5">
      <c r="A609" s="63" t="s">
        <v>93</v>
      </c>
      <c r="B609" s="16" t="s">
        <v>127</v>
      </c>
      <c r="C609" s="16" t="s">
        <v>137</v>
      </c>
      <c r="D609" s="16" t="s">
        <v>550</v>
      </c>
      <c r="E609" s="13"/>
      <c r="F609" s="130">
        <f>F610</f>
        <v>40.8</v>
      </c>
      <c r="G609" s="130">
        <f aca="true" t="shared" si="311" ref="G609:N609">G610</f>
        <v>0</v>
      </c>
      <c r="H609" s="130">
        <f t="shared" si="311"/>
        <v>40.8</v>
      </c>
      <c r="I609" s="130">
        <f t="shared" si="311"/>
        <v>0</v>
      </c>
      <c r="J609" s="130">
        <f t="shared" si="311"/>
        <v>0</v>
      </c>
      <c r="K609" s="130">
        <f t="shared" si="311"/>
        <v>0</v>
      </c>
      <c r="L609" s="130">
        <f t="shared" si="311"/>
        <v>0</v>
      </c>
      <c r="M609" s="130">
        <f t="shared" si="311"/>
        <v>0</v>
      </c>
      <c r="N609" s="130">
        <f t="shared" si="311"/>
        <v>0</v>
      </c>
      <c r="O609" s="14"/>
      <c r="P609" s="14"/>
      <c r="Q609" s="14"/>
    </row>
    <row r="610" spans="1:17" s="12" customFormat="1" ht="56.25">
      <c r="A610" s="63" t="s">
        <v>302</v>
      </c>
      <c r="B610" s="16" t="s">
        <v>127</v>
      </c>
      <c r="C610" s="16" t="s">
        <v>137</v>
      </c>
      <c r="D610" s="16" t="s">
        <v>551</v>
      </c>
      <c r="E610" s="13"/>
      <c r="F610" s="130">
        <f>F611</f>
        <v>40.8</v>
      </c>
      <c r="G610" s="130">
        <f aca="true" t="shared" si="312" ref="G610:N610">G611</f>
        <v>0</v>
      </c>
      <c r="H610" s="130">
        <f t="shared" si="312"/>
        <v>40.8</v>
      </c>
      <c r="I610" s="130">
        <f t="shared" si="312"/>
        <v>0</v>
      </c>
      <c r="J610" s="130">
        <f t="shared" si="312"/>
        <v>0</v>
      </c>
      <c r="K610" s="130">
        <f t="shared" si="312"/>
        <v>0</v>
      </c>
      <c r="L610" s="130">
        <f t="shared" si="312"/>
        <v>0</v>
      </c>
      <c r="M610" s="130">
        <f t="shared" si="312"/>
        <v>0</v>
      </c>
      <c r="N610" s="130">
        <f t="shared" si="312"/>
        <v>0</v>
      </c>
      <c r="O610" s="14"/>
      <c r="P610" s="14"/>
      <c r="Q610" s="14"/>
    </row>
    <row r="611" spans="1:17" s="12" customFormat="1" ht="20.25">
      <c r="A611" s="63" t="s">
        <v>693</v>
      </c>
      <c r="B611" s="16" t="s">
        <v>127</v>
      </c>
      <c r="C611" s="16" t="s">
        <v>137</v>
      </c>
      <c r="D611" s="16" t="s">
        <v>551</v>
      </c>
      <c r="E611" s="16" t="s">
        <v>692</v>
      </c>
      <c r="F611" s="130">
        <f>G611+H611+I611</f>
        <v>40.8</v>
      </c>
      <c r="G611" s="129"/>
      <c r="H611" s="130">
        <v>40.8</v>
      </c>
      <c r="I611" s="129"/>
      <c r="J611" s="129"/>
      <c r="K611" s="129"/>
      <c r="L611" s="129"/>
      <c r="M611" s="129"/>
      <c r="N611" s="129"/>
      <c r="O611" s="14"/>
      <c r="P611" s="14"/>
      <c r="Q611" s="14"/>
    </row>
    <row r="612" spans="1:17" s="12" customFormat="1" ht="56.25">
      <c r="A612" s="63" t="s">
        <v>578</v>
      </c>
      <c r="B612" s="16" t="s">
        <v>127</v>
      </c>
      <c r="C612" s="16" t="s">
        <v>137</v>
      </c>
      <c r="D612" s="16" t="s">
        <v>576</v>
      </c>
      <c r="E612" s="16"/>
      <c r="F612" s="130">
        <f>F613</f>
        <v>301.5</v>
      </c>
      <c r="G612" s="130">
        <f aca="true" t="shared" si="313" ref="G612:Q613">G613</f>
        <v>0</v>
      </c>
      <c r="H612" s="130">
        <f t="shared" si="313"/>
        <v>301.5</v>
      </c>
      <c r="I612" s="130">
        <f t="shared" si="313"/>
        <v>0</v>
      </c>
      <c r="J612" s="130">
        <f t="shared" si="313"/>
        <v>301.5</v>
      </c>
      <c r="K612" s="130">
        <f t="shared" si="313"/>
        <v>0</v>
      </c>
      <c r="L612" s="130">
        <f t="shared" si="313"/>
        <v>301.5</v>
      </c>
      <c r="M612" s="130">
        <f t="shared" si="313"/>
        <v>0</v>
      </c>
      <c r="N612" s="130">
        <f>N613</f>
        <v>301.5</v>
      </c>
      <c r="O612" s="11">
        <f t="shared" si="313"/>
        <v>0</v>
      </c>
      <c r="P612" s="11">
        <f t="shared" si="313"/>
        <v>301.5</v>
      </c>
      <c r="Q612" s="11">
        <f t="shared" si="313"/>
        <v>0</v>
      </c>
    </row>
    <row r="613" spans="1:17" s="12" customFormat="1" ht="20.25">
      <c r="A613" s="63" t="s">
        <v>577</v>
      </c>
      <c r="B613" s="16" t="s">
        <v>127</v>
      </c>
      <c r="C613" s="16" t="s">
        <v>137</v>
      </c>
      <c r="D613" s="16" t="s">
        <v>580</v>
      </c>
      <c r="E613" s="16"/>
      <c r="F613" s="130">
        <f>F614</f>
        <v>301.5</v>
      </c>
      <c r="G613" s="130">
        <f t="shared" si="313"/>
        <v>0</v>
      </c>
      <c r="H613" s="130">
        <f t="shared" si="313"/>
        <v>301.5</v>
      </c>
      <c r="I613" s="130">
        <f t="shared" si="313"/>
        <v>0</v>
      </c>
      <c r="J613" s="130">
        <f t="shared" si="313"/>
        <v>301.5</v>
      </c>
      <c r="K613" s="130">
        <f t="shared" si="313"/>
        <v>0</v>
      </c>
      <c r="L613" s="130">
        <f t="shared" si="313"/>
        <v>301.5</v>
      </c>
      <c r="M613" s="130">
        <f t="shared" si="313"/>
        <v>0</v>
      </c>
      <c r="N613" s="130">
        <f t="shared" si="313"/>
        <v>301.5</v>
      </c>
      <c r="O613" s="11">
        <f t="shared" si="313"/>
        <v>0</v>
      </c>
      <c r="P613" s="11">
        <f t="shared" si="313"/>
        <v>301.5</v>
      </c>
      <c r="Q613" s="11">
        <f t="shared" si="313"/>
        <v>0</v>
      </c>
    </row>
    <row r="614" spans="1:17" s="12" customFormat="1" ht="37.5">
      <c r="A614" s="63" t="s">
        <v>586</v>
      </c>
      <c r="B614" s="16" t="s">
        <v>127</v>
      </c>
      <c r="C614" s="16" t="s">
        <v>137</v>
      </c>
      <c r="D614" s="16" t="s">
        <v>584</v>
      </c>
      <c r="E614" s="16"/>
      <c r="F614" s="130">
        <f>F615</f>
        <v>301.5</v>
      </c>
      <c r="G614" s="130">
        <f aca="true" t="shared" si="314" ref="G614:Q614">G615</f>
        <v>0</v>
      </c>
      <c r="H614" s="130">
        <f t="shared" si="314"/>
        <v>301.5</v>
      </c>
      <c r="I614" s="130">
        <f t="shared" si="314"/>
        <v>0</v>
      </c>
      <c r="J614" s="130">
        <f t="shared" si="314"/>
        <v>301.5</v>
      </c>
      <c r="K614" s="130">
        <f t="shared" si="314"/>
        <v>0</v>
      </c>
      <c r="L614" s="130">
        <f t="shared" si="314"/>
        <v>301.5</v>
      </c>
      <c r="M614" s="130">
        <f t="shared" si="314"/>
        <v>0</v>
      </c>
      <c r="N614" s="130">
        <f t="shared" si="314"/>
        <v>301.5</v>
      </c>
      <c r="O614" s="11">
        <f t="shared" si="314"/>
        <v>0</v>
      </c>
      <c r="P614" s="11">
        <f t="shared" si="314"/>
        <v>301.5</v>
      </c>
      <c r="Q614" s="11">
        <f t="shared" si="314"/>
        <v>0</v>
      </c>
    </row>
    <row r="615" spans="1:17" s="12" customFormat="1" ht="37.5">
      <c r="A615" s="63" t="s">
        <v>91</v>
      </c>
      <c r="B615" s="16" t="s">
        <v>127</v>
      </c>
      <c r="C615" s="16" t="s">
        <v>137</v>
      </c>
      <c r="D615" s="16" t="s">
        <v>584</v>
      </c>
      <c r="E615" s="16" t="s">
        <v>189</v>
      </c>
      <c r="F615" s="130">
        <f>G615+H615+I615</f>
        <v>301.5</v>
      </c>
      <c r="G615" s="130"/>
      <c r="H615" s="130">
        <v>301.5</v>
      </c>
      <c r="I615" s="130"/>
      <c r="J615" s="130">
        <f>K615+L615+M615</f>
        <v>301.5</v>
      </c>
      <c r="K615" s="130"/>
      <c r="L615" s="130">
        <v>301.5</v>
      </c>
      <c r="M615" s="130"/>
      <c r="N615" s="130">
        <f>O615+P615+Q615</f>
        <v>301.5</v>
      </c>
      <c r="O615" s="11"/>
      <c r="P615" s="49">
        <v>301.5</v>
      </c>
      <c r="Q615" s="49"/>
    </row>
    <row r="616" spans="1:17" s="12" customFormat="1" ht="20.25">
      <c r="A616" s="64" t="s">
        <v>160</v>
      </c>
      <c r="B616" s="13" t="s">
        <v>143</v>
      </c>
      <c r="C616" s="13" t="s">
        <v>413</v>
      </c>
      <c r="D616" s="13"/>
      <c r="E616" s="13"/>
      <c r="F616" s="129">
        <f>F617</f>
        <v>7600.799999999999</v>
      </c>
      <c r="G616" s="129">
        <f aca="true" t="shared" si="315" ref="G616:Q616">G617</f>
        <v>253.8</v>
      </c>
      <c r="H616" s="129">
        <f t="shared" si="315"/>
        <v>6809.5</v>
      </c>
      <c r="I616" s="129">
        <f t="shared" si="315"/>
        <v>537.5</v>
      </c>
      <c r="J616" s="129">
        <f t="shared" si="315"/>
        <v>7024.9</v>
      </c>
      <c r="K616" s="129">
        <f t="shared" si="315"/>
        <v>0</v>
      </c>
      <c r="L616" s="129">
        <f t="shared" si="315"/>
        <v>6487.4</v>
      </c>
      <c r="M616" s="129">
        <f t="shared" si="315"/>
        <v>537.5</v>
      </c>
      <c r="N616" s="129">
        <f t="shared" si="315"/>
        <v>7024.9</v>
      </c>
      <c r="O616" s="11">
        <f t="shared" si="315"/>
        <v>0</v>
      </c>
      <c r="P616" s="11">
        <f t="shared" si="315"/>
        <v>6487.4</v>
      </c>
      <c r="Q616" s="11">
        <f t="shared" si="315"/>
        <v>537.5</v>
      </c>
    </row>
    <row r="617" spans="1:17" s="12" customFormat="1" ht="20.25">
      <c r="A617" s="64" t="s">
        <v>161</v>
      </c>
      <c r="B617" s="13" t="s">
        <v>143</v>
      </c>
      <c r="C617" s="13" t="s">
        <v>125</v>
      </c>
      <c r="D617" s="13"/>
      <c r="E617" s="13"/>
      <c r="F617" s="129">
        <f aca="true" t="shared" si="316" ref="F617:Q617">F618+F648</f>
        <v>7600.799999999999</v>
      </c>
      <c r="G617" s="129">
        <f t="shared" si="316"/>
        <v>253.8</v>
      </c>
      <c r="H617" s="129">
        <f t="shared" si="316"/>
        <v>6809.5</v>
      </c>
      <c r="I617" s="129">
        <f t="shared" si="316"/>
        <v>537.5</v>
      </c>
      <c r="J617" s="129">
        <f t="shared" si="316"/>
        <v>7024.9</v>
      </c>
      <c r="K617" s="129">
        <f t="shared" si="316"/>
        <v>0</v>
      </c>
      <c r="L617" s="129">
        <f t="shared" si="316"/>
        <v>6487.4</v>
      </c>
      <c r="M617" s="129">
        <f t="shared" si="316"/>
        <v>537.5</v>
      </c>
      <c r="N617" s="129">
        <f t="shared" si="316"/>
        <v>7024.9</v>
      </c>
      <c r="O617" s="11">
        <f t="shared" si="316"/>
        <v>0</v>
      </c>
      <c r="P617" s="11">
        <f t="shared" si="316"/>
        <v>6487.4</v>
      </c>
      <c r="Q617" s="11">
        <f t="shared" si="316"/>
        <v>537.5</v>
      </c>
    </row>
    <row r="618" spans="1:17" s="12" customFormat="1" ht="37.5">
      <c r="A618" s="63" t="s">
        <v>492</v>
      </c>
      <c r="B618" s="16" t="s">
        <v>143</v>
      </c>
      <c r="C618" s="16" t="s">
        <v>125</v>
      </c>
      <c r="D618" s="16" t="s">
        <v>297</v>
      </c>
      <c r="E618" s="16"/>
      <c r="F618" s="130">
        <f>F619+F633+F638+F641+F628</f>
        <v>7272.4</v>
      </c>
      <c r="G618" s="130">
        <f aca="true" t="shared" si="317" ref="G618:Q618">G619+G633+G638+G641+G628</f>
        <v>253.8</v>
      </c>
      <c r="H618" s="130">
        <f t="shared" si="317"/>
        <v>6481.1</v>
      </c>
      <c r="I618" s="130">
        <f t="shared" si="317"/>
        <v>537.5</v>
      </c>
      <c r="J618" s="130">
        <f t="shared" si="317"/>
        <v>6696.5</v>
      </c>
      <c r="K618" s="130">
        <f t="shared" si="317"/>
        <v>0</v>
      </c>
      <c r="L618" s="130">
        <f t="shared" si="317"/>
        <v>6159</v>
      </c>
      <c r="M618" s="130">
        <f t="shared" si="317"/>
        <v>537.5</v>
      </c>
      <c r="N618" s="130">
        <f t="shared" si="317"/>
        <v>6696.5</v>
      </c>
      <c r="O618" s="11">
        <f t="shared" si="317"/>
        <v>0</v>
      </c>
      <c r="P618" s="11">
        <f t="shared" si="317"/>
        <v>6159</v>
      </c>
      <c r="Q618" s="11">
        <f t="shared" si="317"/>
        <v>537.5</v>
      </c>
    </row>
    <row r="619" spans="1:17" s="12" customFormat="1" ht="20.25">
      <c r="A619" s="63" t="s">
        <v>0</v>
      </c>
      <c r="B619" s="16" t="s">
        <v>143</v>
      </c>
      <c r="C619" s="16" t="s">
        <v>125</v>
      </c>
      <c r="D619" s="16" t="s">
        <v>1</v>
      </c>
      <c r="E619" s="16"/>
      <c r="F619" s="130">
        <f>F620+F622+F624+F626</f>
        <v>5949</v>
      </c>
      <c r="G619" s="130">
        <f aca="true" t="shared" si="318" ref="G619:Q619">G620+G622+G624+G626</f>
        <v>0</v>
      </c>
      <c r="H619" s="130">
        <f t="shared" si="318"/>
        <v>5809</v>
      </c>
      <c r="I619" s="130">
        <f t="shared" si="318"/>
        <v>140</v>
      </c>
      <c r="J619" s="130">
        <f t="shared" si="318"/>
        <v>5949</v>
      </c>
      <c r="K619" s="130">
        <f t="shared" si="318"/>
        <v>0</v>
      </c>
      <c r="L619" s="130">
        <f t="shared" si="318"/>
        <v>5809</v>
      </c>
      <c r="M619" s="130">
        <f t="shared" si="318"/>
        <v>140</v>
      </c>
      <c r="N619" s="130">
        <f t="shared" si="318"/>
        <v>5949</v>
      </c>
      <c r="O619" s="11">
        <f t="shared" si="318"/>
        <v>0</v>
      </c>
      <c r="P619" s="11">
        <f t="shared" si="318"/>
        <v>5809</v>
      </c>
      <c r="Q619" s="11">
        <f t="shared" si="318"/>
        <v>140</v>
      </c>
    </row>
    <row r="620" spans="1:17" s="12" customFormat="1" ht="37.5">
      <c r="A620" s="63" t="s">
        <v>365</v>
      </c>
      <c r="B620" s="16" t="s">
        <v>143</v>
      </c>
      <c r="C620" s="16" t="s">
        <v>125</v>
      </c>
      <c r="D620" s="16" t="s">
        <v>3</v>
      </c>
      <c r="E620" s="16"/>
      <c r="F620" s="130">
        <f>F621</f>
        <v>4511.2</v>
      </c>
      <c r="G620" s="130">
        <f aca="true" t="shared" si="319" ref="G620:Q620">G621</f>
        <v>0</v>
      </c>
      <c r="H620" s="130">
        <f t="shared" si="319"/>
        <v>4511.2</v>
      </c>
      <c r="I620" s="130">
        <f t="shared" si="319"/>
        <v>0</v>
      </c>
      <c r="J620" s="130">
        <f t="shared" si="319"/>
        <v>4720.9</v>
      </c>
      <c r="K620" s="130">
        <f t="shared" si="319"/>
        <v>0</v>
      </c>
      <c r="L620" s="130">
        <f t="shared" si="319"/>
        <v>4720.9</v>
      </c>
      <c r="M620" s="130">
        <f t="shared" si="319"/>
        <v>0</v>
      </c>
      <c r="N620" s="130">
        <f t="shared" si="319"/>
        <v>4720.9</v>
      </c>
      <c r="O620" s="11">
        <f t="shared" si="319"/>
        <v>0</v>
      </c>
      <c r="P620" s="11">
        <f t="shared" si="319"/>
        <v>4720.9</v>
      </c>
      <c r="Q620" s="11">
        <f t="shared" si="319"/>
        <v>0</v>
      </c>
    </row>
    <row r="621" spans="1:17" s="12" customFormat="1" ht="20.25">
      <c r="A621" s="63" t="s">
        <v>192</v>
      </c>
      <c r="B621" s="16" t="s">
        <v>143</v>
      </c>
      <c r="C621" s="16" t="s">
        <v>125</v>
      </c>
      <c r="D621" s="16" t="s">
        <v>3</v>
      </c>
      <c r="E621" s="16" t="s">
        <v>191</v>
      </c>
      <c r="F621" s="130">
        <f>G621+H621+I621</f>
        <v>4511.2</v>
      </c>
      <c r="G621" s="130"/>
      <c r="H621" s="130">
        <v>4511.2</v>
      </c>
      <c r="I621" s="130"/>
      <c r="J621" s="130">
        <f>K621+L621+M621</f>
        <v>4720.9</v>
      </c>
      <c r="K621" s="130"/>
      <c r="L621" s="130">
        <v>4720.9</v>
      </c>
      <c r="M621" s="130"/>
      <c r="N621" s="130">
        <f>O621+P621+Q621</f>
        <v>4720.9</v>
      </c>
      <c r="O621" s="49"/>
      <c r="P621" s="49">
        <v>4720.9</v>
      </c>
      <c r="Q621" s="49"/>
    </row>
    <row r="622" spans="1:17" s="12" customFormat="1" ht="20.25">
      <c r="A622" s="63" t="s">
        <v>493</v>
      </c>
      <c r="B622" s="16" t="s">
        <v>143</v>
      </c>
      <c r="C622" s="16" t="s">
        <v>125</v>
      </c>
      <c r="D622" s="16" t="s">
        <v>2</v>
      </c>
      <c r="E622" s="16"/>
      <c r="F622" s="130">
        <f>F623</f>
        <v>170</v>
      </c>
      <c r="G622" s="130">
        <f aca="true" t="shared" si="320" ref="G622:Q622">G623</f>
        <v>0</v>
      </c>
      <c r="H622" s="130">
        <f t="shared" si="320"/>
        <v>170</v>
      </c>
      <c r="I622" s="130">
        <f t="shared" si="320"/>
        <v>0</v>
      </c>
      <c r="J622" s="130">
        <f t="shared" si="320"/>
        <v>170</v>
      </c>
      <c r="K622" s="130">
        <f t="shared" si="320"/>
        <v>0</v>
      </c>
      <c r="L622" s="130">
        <f t="shared" si="320"/>
        <v>170</v>
      </c>
      <c r="M622" s="130">
        <f t="shared" si="320"/>
        <v>0</v>
      </c>
      <c r="N622" s="130">
        <f t="shared" si="320"/>
        <v>170</v>
      </c>
      <c r="O622" s="11">
        <f t="shared" si="320"/>
        <v>0</v>
      </c>
      <c r="P622" s="11">
        <f t="shared" si="320"/>
        <v>170</v>
      </c>
      <c r="Q622" s="11">
        <f t="shared" si="320"/>
        <v>0</v>
      </c>
    </row>
    <row r="623" spans="1:17" s="12" customFormat="1" ht="20.25">
      <c r="A623" s="63" t="s">
        <v>192</v>
      </c>
      <c r="B623" s="16" t="s">
        <v>143</v>
      </c>
      <c r="C623" s="16" t="s">
        <v>125</v>
      </c>
      <c r="D623" s="16" t="s">
        <v>2</v>
      </c>
      <c r="E623" s="16" t="s">
        <v>191</v>
      </c>
      <c r="F623" s="130">
        <f>G623+H623+I623</f>
        <v>170</v>
      </c>
      <c r="G623" s="130"/>
      <c r="H623" s="130">
        <v>170</v>
      </c>
      <c r="I623" s="130"/>
      <c r="J623" s="130">
        <f>K623+L623+M623</f>
        <v>170</v>
      </c>
      <c r="K623" s="130"/>
      <c r="L623" s="130">
        <v>170</v>
      </c>
      <c r="M623" s="130"/>
      <c r="N623" s="130">
        <f>O623+P623+Q623</f>
        <v>170</v>
      </c>
      <c r="O623" s="49"/>
      <c r="P623" s="49">
        <v>170</v>
      </c>
      <c r="Q623" s="49"/>
    </row>
    <row r="624" spans="1:17" s="12" customFormat="1" ht="79.5" customHeight="1">
      <c r="A624" s="63" t="s">
        <v>595</v>
      </c>
      <c r="B624" s="16" t="s">
        <v>143</v>
      </c>
      <c r="C624" s="16" t="s">
        <v>125</v>
      </c>
      <c r="D624" s="16" t="s">
        <v>82</v>
      </c>
      <c r="E624" s="16"/>
      <c r="F624" s="130">
        <f>F625</f>
        <v>140</v>
      </c>
      <c r="G624" s="130">
        <f aca="true" t="shared" si="321" ref="G624:Q624">G625</f>
        <v>0</v>
      </c>
      <c r="H624" s="130">
        <f t="shared" si="321"/>
        <v>0</v>
      </c>
      <c r="I624" s="130">
        <f t="shared" si="321"/>
        <v>140</v>
      </c>
      <c r="J624" s="130">
        <f t="shared" si="321"/>
        <v>140</v>
      </c>
      <c r="K624" s="130">
        <f t="shared" si="321"/>
        <v>0</v>
      </c>
      <c r="L624" s="130">
        <f t="shared" si="321"/>
        <v>0</v>
      </c>
      <c r="M624" s="130">
        <f t="shared" si="321"/>
        <v>140</v>
      </c>
      <c r="N624" s="130">
        <f t="shared" si="321"/>
        <v>140</v>
      </c>
      <c r="O624" s="11">
        <f t="shared" si="321"/>
        <v>0</v>
      </c>
      <c r="P624" s="11">
        <f t="shared" si="321"/>
        <v>0</v>
      </c>
      <c r="Q624" s="11">
        <f t="shared" si="321"/>
        <v>140</v>
      </c>
    </row>
    <row r="625" spans="1:17" s="12" customFormat="1" ht="20.25">
      <c r="A625" s="63" t="s">
        <v>192</v>
      </c>
      <c r="B625" s="16" t="s">
        <v>143</v>
      </c>
      <c r="C625" s="16" t="s">
        <v>125</v>
      </c>
      <c r="D625" s="16" t="s">
        <v>82</v>
      </c>
      <c r="E625" s="16" t="s">
        <v>191</v>
      </c>
      <c r="F625" s="130">
        <f>G625+H625+I625</f>
        <v>140</v>
      </c>
      <c r="G625" s="130"/>
      <c r="H625" s="130"/>
      <c r="I625" s="130">
        <v>140</v>
      </c>
      <c r="J625" s="130">
        <f>K625+L625+M625</f>
        <v>140</v>
      </c>
      <c r="K625" s="130"/>
      <c r="L625" s="130"/>
      <c r="M625" s="130">
        <v>140</v>
      </c>
      <c r="N625" s="130">
        <f>O625+P625+Q625</f>
        <v>140</v>
      </c>
      <c r="O625" s="49"/>
      <c r="P625" s="49"/>
      <c r="Q625" s="49">
        <v>140</v>
      </c>
    </row>
    <row r="626" spans="1:17" s="12" customFormat="1" ht="56.25">
      <c r="A626" s="63" t="s">
        <v>473</v>
      </c>
      <c r="B626" s="16" t="s">
        <v>143</v>
      </c>
      <c r="C626" s="16" t="s">
        <v>125</v>
      </c>
      <c r="D626" s="16" t="s">
        <v>483</v>
      </c>
      <c r="E626" s="16"/>
      <c r="F626" s="130">
        <f>F627</f>
        <v>1127.8</v>
      </c>
      <c r="G626" s="130">
        <f aca="true" t="shared" si="322" ref="G626:Q626">G627</f>
        <v>0</v>
      </c>
      <c r="H626" s="130">
        <f t="shared" si="322"/>
        <v>1127.8</v>
      </c>
      <c r="I626" s="130">
        <f t="shared" si="322"/>
        <v>0</v>
      </c>
      <c r="J626" s="130">
        <f t="shared" si="322"/>
        <v>918.1</v>
      </c>
      <c r="K626" s="130">
        <f t="shared" si="322"/>
        <v>0</v>
      </c>
      <c r="L626" s="130">
        <f t="shared" si="322"/>
        <v>918.1</v>
      </c>
      <c r="M626" s="130">
        <f t="shared" si="322"/>
        <v>0</v>
      </c>
      <c r="N626" s="130">
        <f t="shared" si="322"/>
        <v>918.1</v>
      </c>
      <c r="O626" s="11">
        <f t="shared" si="322"/>
        <v>0</v>
      </c>
      <c r="P626" s="11">
        <f t="shared" si="322"/>
        <v>918.1</v>
      </c>
      <c r="Q626" s="11">
        <f t="shared" si="322"/>
        <v>0</v>
      </c>
    </row>
    <row r="627" spans="1:17" s="12" customFormat="1" ht="20.25">
      <c r="A627" s="63" t="s">
        <v>192</v>
      </c>
      <c r="B627" s="16" t="s">
        <v>143</v>
      </c>
      <c r="C627" s="16" t="s">
        <v>125</v>
      </c>
      <c r="D627" s="16" t="s">
        <v>483</v>
      </c>
      <c r="E627" s="16" t="s">
        <v>191</v>
      </c>
      <c r="F627" s="130">
        <f>G627+H627+I627</f>
        <v>1127.8</v>
      </c>
      <c r="G627" s="130"/>
      <c r="H627" s="130">
        <v>1127.8</v>
      </c>
      <c r="I627" s="130"/>
      <c r="J627" s="130">
        <f>K627+L627+M627</f>
        <v>918.1</v>
      </c>
      <c r="K627" s="130"/>
      <c r="L627" s="130">
        <v>918.1</v>
      </c>
      <c r="M627" s="130"/>
      <c r="N627" s="130">
        <f>O627+P627+Q627</f>
        <v>918.1</v>
      </c>
      <c r="O627" s="49"/>
      <c r="P627" s="49">
        <v>918.1</v>
      </c>
      <c r="Q627" s="49"/>
    </row>
    <row r="628" spans="1:17" s="12" customFormat="1" ht="37.5">
      <c r="A628" s="63" t="s">
        <v>494</v>
      </c>
      <c r="B628" s="16" t="s">
        <v>143</v>
      </c>
      <c r="C628" s="16" t="s">
        <v>125</v>
      </c>
      <c r="D628" s="16" t="s">
        <v>5</v>
      </c>
      <c r="E628" s="16"/>
      <c r="F628" s="130">
        <f>F629+F631</f>
        <v>50</v>
      </c>
      <c r="G628" s="130">
        <f aca="true" t="shared" si="323" ref="G628:Q628">G629+G631</f>
        <v>0</v>
      </c>
      <c r="H628" s="130">
        <f t="shared" si="323"/>
        <v>30</v>
      </c>
      <c r="I628" s="130">
        <f t="shared" si="323"/>
        <v>20</v>
      </c>
      <c r="J628" s="130">
        <f t="shared" si="323"/>
        <v>50</v>
      </c>
      <c r="K628" s="130">
        <f t="shared" si="323"/>
        <v>0</v>
      </c>
      <c r="L628" s="130">
        <f t="shared" si="323"/>
        <v>30</v>
      </c>
      <c r="M628" s="130">
        <f t="shared" si="323"/>
        <v>20</v>
      </c>
      <c r="N628" s="130">
        <f t="shared" si="323"/>
        <v>50</v>
      </c>
      <c r="O628" s="11">
        <f t="shared" si="323"/>
        <v>0</v>
      </c>
      <c r="P628" s="11">
        <f t="shared" si="323"/>
        <v>30</v>
      </c>
      <c r="Q628" s="11">
        <f t="shared" si="323"/>
        <v>20</v>
      </c>
    </row>
    <row r="629" spans="1:17" s="12" customFormat="1" ht="20.25">
      <c r="A629" s="63" t="s">
        <v>493</v>
      </c>
      <c r="B629" s="16" t="s">
        <v>143</v>
      </c>
      <c r="C629" s="16" t="s">
        <v>125</v>
      </c>
      <c r="D629" s="16" t="s">
        <v>6</v>
      </c>
      <c r="E629" s="16"/>
      <c r="F629" s="130">
        <f>F630</f>
        <v>30</v>
      </c>
      <c r="G629" s="130">
        <f aca="true" t="shared" si="324" ref="G629:Q629">G630</f>
        <v>0</v>
      </c>
      <c r="H629" s="130">
        <f t="shared" si="324"/>
        <v>30</v>
      </c>
      <c r="I629" s="130">
        <f t="shared" si="324"/>
        <v>0</v>
      </c>
      <c r="J629" s="130">
        <f t="shared" si="324"/>
        <v>30</v>
      </c>
      <c r="K629" s="130">
        <f t="shared" si="324"/>
        <v>0</v>
      </c>
      <c r="L629" s="130">
        <f t="shared" si="324"/>
        <v>30</v>
      </c>
      <c r="M629" s="130">
        <f t="shared" si="324"/>
        <v>0</v>
      </c>
      <c r="N629" s="130">
        <f t="shared" si="324"/>
        <v>30</v>
      </c>
      <c r="O629" s="11">
        <f t="shared" si="324"/>
        <v>0</v>
      </c>
      <c r="P629" s="11">
        <f t="shared" si="324"/>
        <v>30</v>
      </c>
      <c r="Q629" s="11">
        <f t="shared" si="324"/>
        <v>0</v>
      </c>
    </row>
    <row r="630" spans="1:17" s="12" customFormat="1" ht="20.25">
      <c r="A630" s="63" t="s">
        <v>192</v>
      </c>
      <c r="B630" s="16" t="s">
        <v>143</v>
      </c>
      <c r="C630" s="16" t="s">
        <v>125</v>
      </c>
      <c r="D630" s="16" t="s">
        <v>6</v>
      </c>
      <c r="E630" s="16" t="s">
        <v>191</v>
      </c>
      <c r="F630" s="130">
        <f>G630+H630+I630</f>
        <v>30</v>
      </c>
      <c r="G630" s="130"/>
      <c r="H630" s="130">
        <v>30</v>
      </c>
      <c r="I630" s="130"/>
      <c r="J630" s="130">
        <f>K630+L630+M630</f>
        <v>30</v>
      </c>
      <c r="K630" s="130"/>
      <c r="L630" s="130">
        <v>30</v>
      </c>
      <c r="M630" s="130"/>
      <c r="N630" s="130">
        <f>O630+P630+Q630</f>
        <v>30</v>
      </c>
      <c r="O630" s="49"/>
      <c r="P630" s="49">
        <v>30</v>
      </c>
      <c r="Q630" s="49"/>
    </row>
    <row r="631" spans="1:17" s="12" customFormat="1" ht="79.5" customHeight="1">
      <c r="A631" s="63" t="s">
        <v>595</v>
      </c>
      <c r="B631" s="16" t="s">
        <v>143</v>
      </c>
      <c r="C631" s="16" t="s">
        <v>125</v>
      </c>
      <c r="D631" s="16" t="s">
        <v>81</v>
      </c>
      <c r="E631" s="16"/>
      <c r="F631" s="130">
        <f>F632</f>
        <v>20</v>
      </c>
      <c r="G631" s="130">
        <f aca="true" t="shared" si="325" ref="G631:Q631">G632</f>
        <v>0</v>
      </c>
      <c r="H631" s="130">
        <f t="shared" si="325"/>
        <v>0</v>
      </c>
      <c r="I631" s="130">
        <f t="shared" si="325"/>
        <v>20</v>
      </c>
      <c r="J631" s="130">
        <f t="shared" si="325"/>
        <v>20</v>
      </c>
      <c r="K631" s="130">
        <f t="shared" si="325"/>
        <v>0</v>
      </c>
      <c r="L631" s="130">
        <f t="shared" si="325"/>
        <v>0</v>
      </c>
      <c r="M631" s="130">
        <f t="shared" si="325"/>
        <v>20</v>
      </c>
      <c r="N631" s="130">
        <f t="shared" si="325"/>
        <v>20</v>
      </c>
      <c r="O631" s="11">
        <f t="shared" si="325"/>
        <v>0</v>
      </c>
      <c r="P631" s="11">
        <f t="shared" si="325"/>
        <v>0</v>
      </c>
      <c r="Q631" s="11">
        <f t="shared" si="325"/>
        <v>20</v>
      </c>
    </row>
    <row r="632" spans="1:17" s="12" customFormat="1" ht="20.25">
      <c r="A632" s="63" t="s">
        <v>192</v>
      </c>
      <c r="B632" s="16" t="s">
        <v>143</v>
      </c>
      <c r="C632" s="16" t="s">
        <v>125</v>
      </c>
      <c r="D632" s="16" t="s">
        <v>81</v>
      </c>
      <c r="E632" s="16" t="s">
        <v>191</v>
      </c>
      <c r="F632" s="130">
        <f>G632+H632+I632</f>
        <v>20</v>
      </c>
      <c r="G632" s="130"/>
      <c r="H632" s="130"/>
      <c r="I632" s="130">
        <v>20</v>
      </c>
      <c r="J632" s="130">
        <f>K632+L632+M632</f>
        <v>20</v>
      </c>
      <c r="K632" s="130"/>
      <c r="L632" s="130"/>
      <c r="M632" s="130">
        <v>20</v>
      </c>
      <c r="N632" s="130">
        <f>O632+P632+Q632</f>
        <v>20</v>
      </c>
      <c r="O632" s="49"/>
      <c r="P632" s="49"/>
      <c r="Q632" s="49">
        <v>20</v>
      </c>
    </row>
    <row r="633" spans="1:17" s="12" customFormat="1" ht="20.25">
      <c r="A633" s="63" t="s">
        <v>4</v>
      </c>
      <c r="B633" s="16" t="s">
        <v>143</v>
      </c>
      <c r="C633" s="16" t="s">
        <v>125</v>
      </c>
      <c r="D633" s="16" t="s">
        <v>7</v>
      </c>
      <c r="E633" s="16"/>
      <c r="F633" s="130">
        <f>F636+F634</f>
        <v>397.5</v>
      </c>
      <c r="G633" s="130">
        <f aca="true" t="shared" si="326" ref="G633:Q633">G636+G634</f>
        <v>0</v>
      </c>
      <c r="H633" s="130">
        <f t="shared" si="326"/>
        <v>190</v>
      </c>
      <c r="I633" s="130">
        <f t="shared" si="326"/>
        <v>207.5</v>
      </c>
      <c r="J633" s="130">
        <f t="shared" si="326"/>
        <v>397.5</v>
      </c>
      <c r="K633" s="130">
        <f t="shared" si="326"/>
        <v>0</v>
      </c>
      <c r="L633" s="130">
        <f t="shared" si="326"/>
        <v>190</v>
      </c>
      <c r="M633" s="130">
        <f t="shared" si="326"/>
        <v>207.5</v>
      </c>
      <c r="N633" s="130">
        <f t="shared" si="326"/>
        <v>397.5</v>
      </c>
      <c r="O633" s="11">
        <f t="shared" si="326"/>
        <v>0</v>
      </c>
      <c r="P633" s="11">
        <f t="shared" si="326"/>
        <v>190</v>
      </c>
      <c r="Q633" s="11">
        <f t="shared" si="326"/>
        <v>207.5</v>
      </c>
    </row>
    <row r="634" spans="1:17" s="12" customFormat="1" ht="20.25">
      <c r="A634" s="63" t="s">
        <v>493</v>
      </c>
      <c r="B634" s="16" t="s">
        <v>143</v>
      </c>
      <c r="C634" s="16" t="s">
        <v>125</v>
      </c>
      <c r="D634" s="16" t="s">
        <v>8</v>
      </c>
      <c r="E634" s="16"/>
      <c r="F634" s="130">
        <f>F635</f>
        <v>190</v>
      </c>
      <c r="G634" s="130">
        <f aca="true" t="shared" si="327" ref="G634:Q634">G635</f>
        <v>0</v>
      </c>
      <c r="H634" s="130">
        <f t="shared" si="327"/>
        <v>190</v>
      </c>
      <c r="I634" s="130">
        <f t="shared" si="327"/>
        <v>0</v>
      </c>
      <c r="J634" s="130">
        <f t="shared" si="327"/>
        <v>190</v>
      </c>
      <c r="K634" s="130">
        <f t="shared" si="327"/>
        <v>0</v>
      </c>
      <c r="L634" s="130">
        <f t="shared" si="327"/>
        <v>190</v>
      </c>
      <c r="M634" s="130">
        <f t="shared" si="327"/>
        <v>0</v>
      </c>
      <c r="N634" s="130">
        <f t="shared" si="327"/>
        <v>190</v>
      </c>
      <c r="O634" s="11">
        <f t="shared" si="327"/>
        <v>0</v>
      </c>
      <c r="P634" s="11">
        <f t="shared" si="327"/>
        <v>190</v>
      </c>
      <c r="Q634" s="11">
        <f t="shared" si="327"/>
        <v>0</v>
      </c>
    </row>
    <row r="635" spans="1:17" s="12" customFormat="1" ht="20.25">
      <c r="A635" s="63" t="s">
        <v>192</v>
      </c>
      <c r="B635" s="16" t="s">
        <v>143</v>
      </c>
      <c r="C635" s="16" t="s">
        <v>125</v>
      </c>
      <c r="D635" s="16" t="s">
        <v>8</v>
      </c>
      <c r="E635" s="16" t="s">
        <v>191</v>
      </c>
      <c r="F635" s="130">
        <f>G635+H635+I635</f>
        <v>190</v>
      </c>
      <c r="G635" s="130"/>
      <c r="H635" s="130">
        <v>190</v>
      </c>
      <c r="I635" s="130"/>
      <c r="J635" s="130">
        <f>K635+L635+M635</f>
        <v>190</v>
      </c>
      <c r="K635" s="130"/>
      <c r="L635" s="130">
        <v>190</v>
      </c>
      <c r="M635" s="130"/>
      <c r="N635" s="130">
        <f>O635+P635+Q635</f>
        <v>190</v>
      </c>
      <c r="O635" s="49"/>
      <c r="P635" s="49">
        <v>190</v>
      </c>
      <c r="Q635" s="49"/>
    </row>
    <row r="636" spans="1:17" s="12" customFormat="1" ht="78.75" customHeight="1">
      <c r="A636" s="63" t="s">
        <v>595</v>
      </c>
      <c r="B636" s="16" t="s">
        <v>143</v>
      </c>
      <c r="C636" s="16" t="s">
        <v>125</v>
      </c>
      <c r="D636" s="16" t="s">
        <v>495</v>
      </c>
      <c r="E636" s="16"/>
      <c r="F636" s="130">
        <f>F637</f>
        <v>207.5</v>
      </c>
      <c r="G636" s="130">
        <f aca="true" t="shared" si="328" ref="G636:Q636">G637</f>
        <v>0</v>
      </c>
      <c r="H636" s="130">
        <f t="shared" si="328"/>
        <v>0</v>
      </c>
      <c r="I636" s="130">
        <f t="shared" si="328"/>
        <v>207.5</v>
      </c>
      <c r="J636" s="130">
        <f t="shared" si="328"/>
        <v>207.5</v>
      </c>
      <c r="K636" s="130">
        <f t="shared" si="328"/>
        <v>0</v>
      </c>
      <c r="L636" s="130">
        <f t="shared" si="328"/>
        <v>0</v>
      </c>
      <c r="M636" s="130">
        <f t="shared" si="328"/>
        <v>207.5</v>
      </c>
      <c r="N636" s="130">
        <f t="shared" si="328"/>
        <v>207.5</v>
      </c>
      <c r="O636" s="11">
        <f t="shared" si="328"/>
        <v>0</v>
      </c>
      <c r="P636" s="11">
        <f t="shared" si="328"/>
        <v>0</v>
      </c>
      <c r="Q636" s="11">
        <f t="shared" si="328"/>
        <v>207.5</v>
      </c>
    </row>
    <row r="637" spans="1:17" s="12" customFormat="1" ht="20.25">
      <c r="A637" s="63" t="s">
        <v>192</v>
      </c>
      <c r="B637" s="16" t="s">
        <v>143</v>
      </c>
      <c r="C637" s="16" t="s">
        <v>125</v>
      </c>
      <c r="D637" s="16" t="s">
        <v>495</v>
      </c>
      <c r="E637" s="16" t="s">
        <v>191</v>
      </c>
      <c r="F637" s="130">
        <f>G637+H637+I637</f>
        <v>207.5</v>
      </c>
      <c r="G637" s="130"/>
      <c r="H637" s="130"/>
      <c r="I637" s="130">
        <v>207.5</v>
      </c>
      <c r="J637" s="130">
        <f>K637+L637+M637</f>
        <v>207.5</v>
      </c>
      <c r="K637" s="130"/>
      <c r="L637" s="130"/>
      <c r="M637" s="130">
        <v>207.5</v>
      </c>
      <c r="N637" s="130">
        <f>O637+P637+Q637</f>
        <v>207.5</v>
      </c>
      <c r="O637" s="49"/>
      <c r="P637" s="49"/>
      <c r="Q637" s="49">
        <v>207.5</v>
      </c>
    </row>
    <row r="638" spans="1:17" s="12" customFormat="1" ht="37.5">
      <c r="A638" s="63" t="s">
        <v>497</v>
      </c>
      <c r="B638" s="16" t="s">
        <v>143</v>
      </c>
      <c r="C638" s="16" t="s">
        <v>125</v>
      </c>
      <c r="D638" s="16" t="s">
        <v>80</v>
      </c>
      <c r="E638" s="16"/>
      <c r="F638" s="130">
        <f>F639</f>
        <v>130</v>
      </c>
      <c r="G638" s="130">
        <f aca="true" t="shared" si="329" ref="G638:Q638">G639</f>
        <v>0</v>
      </c>
      <c r="H638" s="130">
        <f t="shared" si="329"/>
        <v>130</v>
      </c>
      <c r="I638" s="130">
        <f t="shared" si="329"/>
        <v>0</v>
      </c>
      <c r="J638" s="130">
        <f t="shared" si="329"/>
        <v>130</v>
      </c>
      <c r="K638" s="130">
        <f t="shared" si="329"/>
        <v>0</v>
      </c>
      <c r="L638" s="130">
        <f t="shared" si="329"/>
        <v>130</v>
      </c>
      <c r="M638" s="130">
        <f t="shared" si="329"/>
        <v>0</v>
      </c>
      <c r="N638" s="130">
        <f t="shared" si="329"/>
        <v>130</v>
      </c>
      <c r="O638" s="11">
        <f t="shared" si="329"/>
        <v>0</v>
      </c>
      <c r="P638" s="11">
        <f t="shared" si="329"/>
        <v>130</v>
      </c>
      <c r="Q638" s="11">
        <f t="shared" si="329"/>
        <v>0</v>
      </c>
    </row>
    <row r="639" spans="1:17" s="12" customFormat="1" ht="20.25">
      <c r="A639" s="63" t="s">
        <v>493</v>
      </c>
      <c r="B639" s="16" t="s">
        <v>143</v>
      </c>
      <c r="C639" s="16" t="s">
        <v>125</v>
      </c>
      <c r="D639" s="16" t="s">
        <v>496</v>
      </c>
      <c r="E639" s="16"/>
      <c r="F639" s="130">
        <f>F640</f>
        <v>130</v>
      </c>
      <c r="G639" s="130">
        <f aca="true" t="shared" si="330" ref="G639:Q639">G640</f>
        <v>0</v>
      </c>
      <c r="H639" s="130">
        <f t="shared" si="330"/>
        <v>130</v>
      </c>
      <c r="I639" s="130">
        <f t="shared" si="330"/>
        <v>0</v>
      </c>
      <c r="J639" s="130">
        <f t="shared" si="330"/>
        <v>130</v>
      </c>
      <c r="K639" s="130">
        <f t="shared" si="330"/>
        <v>0</v>
      </c>
      <c r="L639" s="130">
        <f t="shared" si="330"/>
        <v>130</v>
      </c>
      <c r="M639" s="130">
        <f t="shared" si="330"/>
        <v>0</v>
      </c>
      <c r="N639" s="130">
        <f t="shared" si="330"/>
        <v>130</v>
      </c>
      <c r="O639" s="11">
        <f t="shared" si="330"/>
        <v>0</v>
      </c>
      <c r="P639" s="11">
        <f t="shared" si="330"/>
        <v>130</v>
      </c>
      <c r="Q639" s="11">
        <f t="shared" si="330"/>
        <v>0</v>
      </c>
    </row>
    <row r="640" spans="1:17" s="12" customFormat="1" ht="37.5">
      <c r="A640" s="63" t="s">
        <v>92</v>
      </c>
      <c r="B640" s="16" t="s">
        <v>143</v>
      </c>
      <c r="C640" s="16" t="s">
        <v>125</v>
      </c>
      <c r="D640" s="16" t="s">
        <v>496</v>
      </c>
      <c r="E640" s="16" t="s">
        <v>178</v>
      </c>
      <c r="F640" s="130">
        <f>G640+H640+I640</f>
        <v>130</v>
      </c>
      <c r="G640" s="130"/>
      <c r="H640" s="130">
        <v>130</v>
      </c>
      <c r="I640" s="130"/>
      <c r="J640" s="130">
        <f>K640+L640+M640</f>
        <v>130</v>
      </c>
      <c r="K640" s="130"/>
      <c r="L640" s="130">
        <v>130</v>
      </c>
      <c r="M640" s="130"/>
      <c r="N640" s="130">
        <f>O640+P640+Q640</f>
        <v>130</v>
      </c>
      <c r="O640" s="49"/>
      <c r="P640" s="49">
        <v>130</v>
      </c>
      <c r="Q640" s="49"/>
    </row>
    <row r="641" spans="1:17" s="12" customFormat="1" ht="37.5">
      <c r="A641" s="63" t="s">
        <v>79</v>
      </c>
      <c r="B641" s="16" t="s">
        <v>143</v>
      </c>
      <c r="C641" s="16" t="s">
        <v>125</v>
      </c>
      <c r="D641" s="16" t="s">
        <v>498</v>
      </c>
      <c r="E641" s="16"/>
      <c r="F641" s="130">
        <f>F642+F644+F646</f>
        <v>745.9000000000001</v>
      </c>
      <c r="G641" s="130">
        <f>G642+G644+G646</f>
        <v>253.8</v>
      </c>
      <c r="H641" s="130">
        <f>H642+H644+H646</f>
        <v>322.1</v>
      </c>
      <c r="I641" s="130">
        <f>I642+I644+I646</f>
        <v>170</v>
      </c>
      <c r="J641" s="130">
        <f aca="true" t="shared" si="331" ref="J641:Q641">J642+J644</f>
        <v>170</v>
      </c>
      <c r="K641" s="130">
        <f t="shared" si="331"/>
        <v>0</v>
      </c>
      <c r="L641" s="130">
        <f t="shared" si="331"/>
        <v>0</v>
      </c>
      <c r="M641" s="130">
        <f t="shared" si="331"/>
        <v>170</v>
      </c>
      <c r="N641" s="130">
        <f t="shared" si="331"/>
        <v>170</v>
      </c>
      <c r="O641" s="11">
        <f t="shared" si="331"/>
        <v>0</v>
      </c>
      <c r="P641" s="11">
        <f t="shared" si="331"/>
        <v>0</v>
      </c>
      <c r="Q641" s="11">
        <f t="shared" si="331"/>
        <v>170</v>
      </c>
    </row>
    <row r="642" spans="1:17" s="12" customFormat="1" ht="78" customHeight="1">
      <c r="A642" s="63" t="s">
        <v>595</v>
      </c>
      <c r="B642" s="16" t="s">
        <v>143</v>
      </c>
      <c r="C642" s="16" t="s">
        <v>125</v>
      </c>
      <c r="D642" s="16" t="s">
        <v>499</v>
      </c>
      <c r="E642" s="16"/>
      <c r="F642" s="130">
        <f>F643</f>
        <v>170</v>
      </c>
      <c r="G642" s="130">
        <f aca="true" t="shared" si="332" ref="G642:Q642">G643</f>
        <v>0</v>
      </c>
      <c r="H642" s="130">
        <f t="shared" si="332"/>
        <v>0</v>
      </c>
      <c r="I642" s="130">
        <f t="shared" si="332"/>
        <v>170</v>
      </c>
      <c r="J642" s="130">
        <f t="shared" si="332"/>
        <v>170</v>
      </c>
      <c r="K642" s="130">
        <f t="shared" si="332"/>
        <v>0</v>
      </c>
      <c r="L642" s="130">
        <f t="shared" si="332"/>
        <v>0</v>
      </c>
      <c r="M642" s="130">
        <f t="shared" si="332"/>
        <v>170</v>
      </c>
      <c r="N642" s="130">
        <f t="shared" si="332"/>
        <v>170</v>
      </c>
      <c r="O642" s="11">
        <f t="shared" si="332"/>
        <v>0</v>
      </c>
      <c r="P642" s="11">
        <f t="shared" si="332"/>
        <v>0</v>
      </c>
      <c r="Q642" s="11">
        <f t="shared" si="332"/>
        <v>170</v>
      </c>
    </row>
    <row r="643" spans="1:17" s="12" customFormat="1" ht="20.25">
      <c r="A643" s="63" t="s">
        <v>192</v>
      </c>
      <c r="B643" s="16" t="s">
        <v>143</v>
      </c>
      <c r="C643" s="16" t="s">
        <v>125</v>
      </c>
      <c r="D643" s="16" t="s">
        <v>499</v>
      </c>
      <c r="E643" s="16" t="s">
        <v>191</v>
      </c>
      <c r="F643" s="130">
        <f>G643+H643+I643</f>
        <v>170</v>
      </c>
      <c r="G643" s="130"/>
      <c r="H643" s="130"/>
      <c r="I643" s="130">
        <v>170</v>
      </c>
      <c r="J643" s="130">
        <f>K643+L643+M643</f>
        <v>170</v>
      </c>
      <c r="K643" s="130"/>
      <c r="L643" s="130"/>
      <c r="M643" s="130">
        <v>170</v>
      </c>
      <c r="N643" s="130">
        <f>O643+P643+Q643</f>
        <v>170</v>
      </c>
      <c r="O643" s="49"/>
      <c r="P643" s="11"/>
      <c r="Q643" s="49">
        <v>170</v>
      </c>
    </row>
    <row r="644" spans="1:17" s="12" customFormat="1" ht="20.25">
      <c r="A644" s="63" t="s">
        <v>636</v>
      </c>
      <c r="B644" s="16" t="s">
        <v>143</v>
      </c>
      <c r="C644" s="16" t="s">
        <v>125</v>
      </c>
      <c r="D644" s="16" t="s">
        <v>635</v>
      </c>
      <c r="E644" s="16"/>
      <c r="F644" s="130">
        <f>F645</f>
        <v>300</v>
      </c>
      <c r="G644" s="130">
        <f aca="true" t="shared" si="333" ref="G644:Q644">G645</f>
        <v>0</v>
      </c>
      <c r="H644" s="130">
        <f t="shared" si="333"/>
        <v>300</v>
      </c>
      <c r="I644" s="130">
        <f t="shared" si="333"/>
        <v>0</v>
      </c>
      <c r="J644" s="130">
        <f t="shared" si="333"/>
        <v>0</v>
      </c>
      <c r="K644" s="130">
        <f t="shared" si="333"/>
        <v>0</v>
      </c>
      <c r="L644" s="130">
        <f t="shared" si="333"/>
        <v>0</v>
      </c>
      <c r="M644" s="130">
        <f t="shared" si="333"/>
        <v>0</v>
      </c>
      <c r="N644" s="130">
        <f t="shared" si="333"/>
        <v>0</v>
      </c>
      <c r="O644" s="11">
        <f t="shared" si="333"/>
        <v>0</v>
      </c>
      <c r="P644" s="11">
        <f t="shared" si="333"/>
        <v>0</v>
      </c>
      <c r="Q644" s="11">
        <f t="shared" si="333"/>
        <v>0</v>
      </c>
    </row>
    <row r="645" spans="1:17" s="12" customFormat="1" ht="20.25">
      <c r="A645" s="63" t="s">
        <v>192</v>
      </c>
      <c r="B645" s="16" t="s">
        <v>143</v>
      </c>
      <c r="C645" s="16" t="s">
        <v>125</v>
      </c>
      <c r="D645" s="16" t="s">
        <v>635</v>
      </c>
      <c r="E645" s="16" t="s">
        <v>191</v>
      </c>
      <c r="F645" s="130">
        <f>G645+H645+I645</f>
        <v>300</v>
      </c>
      <c r="G645" s="130"/>
      <c r="H645" s="130">
        <v>300</v>
      </c>
      <c r="I645" s="130"/>
      <c r="J645" s="130">
        <f>K645+L645+M645</f>
        <v>0</v>
      </c>
      <c r="K645" s="130"/>
      <c r="L645" s="130"/>
      <c r="M645" s="130"/>
      <c r="N645" s="130">
        <f>O645+P645+Q645</f>
        <v>0</v>
      </c>
      <c r="O645" s="49"/>
      <c r="P645" s="11"/>
      <c r="Q645" s="49"/>
    </row>
    <row r="646" spans="1:17" s="12" customFormat="1" ht="75">
      <c r="A646" s="9" t="s">
        <v>670</v>
      </c>
      <c r="B646" s="16" t="s">
        <v>143</v>
      </c>
      <c r="C646" s="16" t="s">
        <v>125</v>
      </c>
      <c r="D646" s="108" t="s">
        <v>671</v>
      </c>
      <c r="E646" s="16"/>
      <c r="F646" s="130">
        <f>F647</f>
        <v>275.90000000000003</v>
      </c>
      <c r="G646" s="130">
        <f>G647</f>
        <v>253.8</v>
      </c>
      <c r="H646" s="130">
        <f>H647</f>
        <v>22.1</v>
      </c>
      <c r="I646" s="130">
        <f>I647</f>
        <v>0</v>
      </c>
      <c r="J646" s="130"/>
      <c r="K646" s="130"/>
      <c r="L646" s="130"/>
      <c r="M646" s="130"/>
      <c r="N646" s="130"/>
      <c r="O646" s="49"/>
      <c r="P646" s="11"/>
      <c r="Q646" s="49"/>
    </row>
    <row r="647" spans="1:17" s="12" customFormat="1" ht="37.5">
      <c r="A647" s="63" t="s">
        <v>92</v>
      </c>
      <c r="B647" s="16" t="s">
        <v>143</v>
      </c>
      <c r="C647" s="16" t="s">
        <v>125</v>
      </c>
      <c r="D647" s="112" t="s">
        <v>671</v>
      </c>
      <c r="E647" s="16" t="s">
        <v>178</v>
      </c>
      <c r="F647" s="130">
        <f>G647+H647+I647</f>
        <v>275.90000000000003</v>
      </c>
      <c r="G647" s="130">
        <v>253.8</v>
      </c>
      <c r="H647" s="130">
        <v>22.1</v>
      </c>
      <c r="I647" s="130"/>
      <c r="J647" s="130"/>
      <c r="K647" s="130"/>
      <c r="L647" s="130"/>
      <c r="M647" s="130"/>
      <c r="N647" s="130"/>
      <c r="O647" s="49"/>
      <c r="P647" s="11"/>
      <c r="Q647" s="49"/>
    </row>
    <row r="648" spans="1:17" s="12" customFormat="1" ht="37.5">
      <c r="A648" s="63" t="s">
        <v>520</v>
      </c>
      <c r="B648" s="16" t="s">
        <v>143</v>
      </c>
      <c r="C648" s="16" t="s">
        <v>125</v>
      </c>
      <c r="D648" s="16" t="s">
        <v>287</v>
      </c>
      <c r="E648" s="16"/>
      <c r="F648" s="130">
        <f>F649</f>
        <v>328.4</v>
      </c>
      <c r="G648" s="130">
        <f aca="true" t="shared" si="334" ref="G648:Q648">G649</f>
        <v>0</v>
      </c>
      <c r="H648" s="130">
        <f t="shared" si="334"/>
        <v>328.4</v>
      </c>
      <c r="I648" s="130">
        <f t="shared" si="334"/>
        <v>0</v>
      </c>
      <c r="J648" s="130">
        <f t="shared" si="334"/>
        <v>328.4</v>
      </c>
      <c r="K648" s="130">
        <f t="shared" si="334"/>
        <v>0</v>
      </c>
      <c r="L648" s="130">
        <f t="shared" si="334"/>
        <v>328.4</v>
      </c>
      <c r="M648" s="130">
        <f t="shared" si="334"/>
        <v>0</v>
      </c>
      <c r="N648" s="130">
        <f t="shared" si="334"/>
        <v>328.4</v>
      </c>
      <c r="O648" s="11">
        <f t="shared" si="334"/>
        <v>0</v>
      </c>
      <c r="P648" s="11">
        <f t="shared" si="334"/>
        <v>328.4</v>
      </c>
      <c r="Q648" s="11">
        <f t="shared" si="334"/>
        <v>0</v>
      </c>
    </row>
    <row r="649" spans="1:17" s="12" customFormat="1" ht="43.5" customHeight="1">
      <c r="A649" s="43" t="s">
        <v>18</v>
      </c>
      <c r="B649" s="16" t="s">
        <v>143</v>
      </c>
      <c r="C649" s="16" t="s">
        <v>125</v>
      </c>
      <c r="D649" s="16" t="s">
        <v>288</v>
      </c>
      <c r="E649" s="16"/>
      <c r="F649" s="130">
        <f>F650</f>
        <v>328.4</v>
      </c>
      <c r="G649" s="130">
        <f aca="true" t="shared" si="335" ref="G649:Q649">G650</f>
        <v>0</v>
      </c>
      <c r="H649" s="130">
        <f t="shared" si="335"/>
        <v>328.4</v>
      </c>
      <c r="I649" s="130">
        <f t="shared" si="335"/>
        <v>0</v>
      </c>
      <c r="J649" s="130">
        <f t="shared" si="335"/>
        <v>328.4</v>
      </c>
      <c r="K649" s="130">
        <f t="shared" si="335"/>
        <v>0</v>
      </c>
      <c r="L649" s="130">
        <f t="shared" si="335"/>
        <v>328.4</v>
      </c>
      <c r="M649" s="130">
        <f t="shared" si="335"/>
        <v>0</v>
      </c>
      <c r="N649" s="130">
        <f t="shared" si="335"/>
        <v>328.4</v>
      </c>
      <c r="O649" s="11">
        <f t="shared" si="335"/>
        <v>0</v>
      </c>
      <c r="P649" s="11">
        <f t="shared" si="335"/>
        <v>328.4</v>
      </c>
      <c r="Q649" s="11">
        <f t="shared" si="335"/>
        <v>0</v>
      </c>
    </row>
    <row r="650" spans="1:17" s="12" customFormat="1" ht="56.25">
      <c r="A650" s="63" t="s">
        <v>52</v>
      </c>
      <c r="B650" s="16" t="s">
        <v>143</v>
      </c>
      <c r="C650" s="16" t="s">
        <v>125</v>
      </c>
      <c r="D650" s="16" t="s">
        <v>53</v>
      </c>
      <c r="E650" s="16"/>
      <c r="F650" s="130">
        <f>F651</f>
        <v>328.4</v>
      </c>
      <c r="G650" s="130">
        <f aca="true" t="shared" si="336" ref="G650:Q651">G651</f>
        <v>0</v>
      </c>
      <c r="H650" s="130">
        <f t="shared" si="336"/>
        <v>328.4</v>
      </c>
      <c r="I650" s="130">
        <f t="shared" si="336"/>
        <v>0</v>
      </c>
      <c r="J650" s="130">
        <f t="shared" si="336"/>
        <v>328.4</v>
      </c>
      <c r="K650" s="130">
        <f t="shared" si="336"/>
        <v>0</v>
      </c>
      <c r="L650" s="130">
        <f t="shared" si="336"/>
        <v>328.4</v>
      </c>
      <c r="M650" s="130">
        <f t="shared" si="336"/>
        <v>0</v>
      </c>
      <c r="N650" s="130">
        <f t="shared" si="336"/>
        <v>328.4</v>
      </c>
      <c r="O650" s="11">
        <f t="shared" si="336"/>
        <v>0</v>
      </c>
      <c r="P650" s="11">
        <f t="shared" si="336"/>
        <v>328.4</v>
      </c>
      <c r="Q650" s="11">
        <f t="shared" si="336"/>
        <v>0</v>
      </c>
    </row>
    <row r="651" spans="1:17" s="12" customFormat="1" ht="20.25">
      <c r="A651" s="63" t="s">
        <v>150</v>
      </c>
      <c r="B651" s="16" t="s">
        <v>143</v>
      </c>
      <c r="C651" s="16" t="s">
        <v>125</v>
      </c>
      <c r="D651" s="16" t="s">
        <v>54</v>
      </c>
      <c r="E651" s="16"/>
      <c r="F651" s="130">
        <f>F652</f>
        <v>328.4</v>
      </c>
      <c r="G651" s="130">
        <f t="shared" si="336"/>
        <v>0</v>
      </c>
      <c r="H651" s="130">
        <f t="shared" si="336"/>
        <v>328.4</v>
      </c>
      <c r="I651" s="130">
        <f t="shared" si="336"/>
        <v>0</v>
      </c>
      <c r="J651" s="130">
        <f t="shared" si="336"/>
        <v>328.4</v>
      </c>
      <c r="K651" s="130">
        <f t="shared" si="336"/>
        <v>0</v>
      </c>
      <c r="L651" s="130">
        <f t="shared" si="336"/>
        <v>328.4</v>
      </c>
      <c r="M651" s="130">
        <f t="shared" si="336"/>
        <v>0</v>
      </c>
      <c r="N651" s="130">
        <f t="shared" si="336"/>
        <v>328.4</v>
      </c>
      <c r="O651" s="11">
        <f t="shared" si="336"/>
        <v>0</v>
      </c>
      <c r="P651" s="11">
        <f t="shared" si="336"/>
        <v>328.4</v>
      </c>
      <c r="Q651" s="11">
        <f t="shared" si="336"/>
        <v>0</v>
      </c>
    </row>
    <row r="652" spans="1:17" s="12" customFormat="1" ht="20.25">
      <c r="A652" s="63" t="s">
        <v>192</v>
      </c>
      <c r="B652" s="16" t="s">
        <v>143</v>
      </c>
      <c r="C652" s="16" t="s">
        <v>125</v>
      </c>
      <c r="D652" s="16" t="s">
        <v>54</v>
      </c>
      <c r="E652" s="16" t="s">
        <v>191</v>
      </c>
      <c r="F652" s="130">
        <f>G652+H652+I652</f>
        <v>328.4</v>
      </c>
      <c r="G652" s="130"/>
      <c r="H652" s="130">
        <v>328.4</v>
      </c>
      <c r="I652" s="130"/>
      <c r="J652" s="130">
        <f>K652+L652+M652</f>
        <v>328.4</v>
      </c>
      <c r="K652" s="130"/>
      <c r="L652" s="130">
        <v>328.4</v>
      </c>
      <c r="M652" s="130"/>
      <c r="N652" s="130">
        <f>O652+P652+Q652</f>
        <v>328.4</v>
      </c>
      <c r="O652" s="49"/>
      <c r="P652" s="11">
        <v>328.4</v>
      </c>
      <c r="Q652" s="49"/>
    </row>
    <row r="653" spans="1:17" s="12" customFormat="1" ht="56.25">
      <c r="A653" s="64" t="s">
        <v>528</v>
      </c>
      <c r="B653" s="13" t="s">
        <v>146</v>
      </c>
      <c r="C653" s="13" t="s">
        <v>413</v>
      </c>
      <c r="D653" s="137"/>
      <c r="E653" s="13"/>
      <c r="F653" s="129">
        <f>F654+F661</f>
        <v>43134</v>
      </c>
      <c r="G653" s="129">
        <f aca="true" t="shared" si="337" ref="G653:Q653">G654+G661</f>
        <v>3434.4</v>
      </c>
      <c r="H653" s="129">
        <f t="shared" si="337"/>
        <v>39699.6</v>
      </c>
      <c r="I653" s="129">
        <f t="shared" si="337"/>
        <v>0</v>
      </c>
      <c r="J653" s="129">
        <f t="shared" si="337"/>
        <v>34978.799999999996</v>
      </c>
      <c r="K653" s="129">
        <f t="shared" si="337"/>
        <v>3210.4</v>
      </c>
      <c r="L653" s="129">
        <f t="shared" si="337"/>
        <v>31768.399999999998</v>
      </c>
      <c r="M653" s="129">
        <f t="shared" si="337"/>
        <v>0</v>
      </c>
      <c r="N653" s="129">
        <f t="shared" si="337"/>
        <v>34655.6</v>
      </c>
      <c r="O653" s="14">
        <f t="shared" si="337"/>
        <v>3439.2</v>
      </c>
      <c r="P653" s="14">
        <f t="shared" si="337"/>
        <v>31216.399999999998</v>
      </c>
      <c r="Q653" s="14">
        <f t="shared" si="337"/>
        <v>0</v>
      </c>
    </row>
    <row r="654" spans="1:17" s="12" customFormat="1" ht="44.25" customHeight="1">
      <c r="A654" s="76" t="s">
        <v>217</v>
      </c>
      <c r="B654" s="13" t="s">
        <v>146</v>
      </c>
      <c r="C654" s="13" t="s">
        <v>121</v>
      </c>
      <c r="D654" s="137"/>
      <c r="E654" s="13"/>
      <c r="F654" s="129">
        <f>F655</f>
        <v>14908.5</v>
      </c>
      <c r="G654" s="129">
        <f aca="true" t="shared" si="338" ref="G654:Q655">G655</f>
        <v>3434.4</v>
      </c>
      <c r="H654" s="129">
        <f t="shared" si="338"/>
        <v>11474.1</v>
      </c>
      <c r="I654" s="129">
        <f t="shared" si="338"/>
        <v>0</v>
      </c>
      <c r="J654" s="129">
        <f t="shared" si="338"/>
        <v>15455.699999999999</v>
      </c>
      <c r="K654" s="129">
        <f t="shared" si="338"/>
        <v>3210.4</v>
      </c>
      <c r="L654" s="129">
        <f t="shared" si="338"/>
        <v>12245.3</v>
      </c>
      <c r="M654" s="129">
        <f t="shared" si="338"/>
        <v>0</v>
      </c>
      <c r="N654" s="129">
        <f t="shared" si="338"/>
        <v>16108.2</v>
      </c>
      <c r="O654" s="14">
        <f t="shared" si="338"/>
        <v>3439.2</v>
      </c>
      <c r="P654" s="14">
        <f t="shared" si="338"/>
        <v>12669</v>
      </c>
      <c r="Q654" s="14">
        <f t="shared" si="338"/>
        <v>0</v>
      </c>
    </row>
    <row r="655" spans="1:17" s="12" customFormat="1" ht="42.75" customHeight="1">
      <c r="A655" s="63" t="s">
        <v>501</v>
      </c>
      <c r="B655" s="16" t="s">
        <v>146</v>
      </c>
      <c r="C655" s="16" t="s">
        <v>121</v>
      </c>
      <c r="D655" s="33" t="s">
        <v>281</v>
      </c>
      <c r="E655" s="16"/>
      <c r="F655" s="130">
        <f>F656</f>
        <v>14908.5</v>
      </c>
      <c r="G655" s="130">
        <f t="shared" si="338"/>
        <v>3434.4</v>
      </c>
      <c r="H655" s="130">
        <f t="shared" si="338"/>
        <v>11474.1</v>
      </c>
      <c r="I655" s="130">
        <f t="shared" si="338"/>
        <v>0</v>
      </c>
      <c r="J655" s="130">
        <f t="shared" si="338"/>
        <v>15455.699999999999</v>
      </c>
      <c r="K655" s="130">
        <f t="shared" si="338"/>
        <v>3210.4</v>
      </c>
      <c r="L655" s="130">
        <f t="shared" si="338"/>
        <v>12245.3</v>
      </c>
      <c r="M655" s="130">
        <f t="shared" si="338"/>
        <v>0</v>
      </c>
      <c r="N655" s="130">
        <f t="shared" si="338"/>
        <v>16108.2</v>
      </c>
      <c r="O655" s="11">
        <f t="shared" si="338"/>
        <v>3439.2</v>
      </c>
      <c r="P655" s="11">
        <f t="shared" si="338"/>
        <v>12669</v>
      </c>
      <c r="Q655" s="11">
        <f t="shared" si="338"/>
        <v>0</v>
      </c>
    </row>
    <row r="656" spans="1:17" s="12" customFormat="1" ht="37.5">
      <c r="A656" s="63" t="s">
        <v>284</v>
      </c>
      <c r="B656" s="16" t="s">
        <v>146</v>
      </c>
      <c r="C656" s="16" t="s">
        <v>121</v>
      </c>
      <c r="D656" s="33" t="s">
        <v>502</v>
      </c>
      <c r="E656" s="16"/>
      <c r="F656" s="130">
        <f>F657+F659</f>
        <v>14908.5</v>
      </c>
      <c r="G656" s="130">
        <f aca="true" t="shared" si="339" ref="G656:Q656">G657+G659</f>
        <v>3434.4</v>
      </c>
      <c r="H656" s="130">
        <f t="shared" si="339"/>
        <v>11474.1</v>
      </c>
      <c r="I656" s="130">
        <f t="shared" si="339"/>
        <v>0</v>
      </c>
      <c r="J656" s="130">
        <f t="shared" si="339"/>
        <v>15455.699999999999</v>
      </c>
      <c r="K656" s="130">
        <f t="shared" si="339"/>
        <v>3210.4</v>
      </c>
      <c r="L656" s="130">
        <f t="shared" si="339"/>
        <v>12245.3</v>
      </c>
      <c r="M656" s="130">
        <f t="shared" si="339"/>
        <v>0</v>
      </c>
      <c r="N656" s="130">
        <f t="shared" si="339"/>
        <v>16108.2</v>
      </c>
      <c r="O656" s="11">
        <f t="shared" si="339"/>
        <v>3439.2</v>
      </c>
      <c r="P656" s="11">
        <f t="shared" si="339"/>
        <v>12669</v>
      </c>
      <c r="Q656" s="11">
        <f t="shared" si="339"/>
        <v>0</v>
      </c>
    </row>
    <row r="657" spans="1:17" s="12" customFormat="1" ht="37.5">
      <c r="A657" s="75" t="s">
        <v>504</v>
      </c>
      <c r="B657" s="16" t="s">
        <v>146</v>
      </c>
      <c r="C657" s="16" t="s">
        <v>121</v>
      </c>
      <c r="D657" s="33" t="s">
        <v>503</v>
      </c>
      <c r="E657" s="16"/>
      <c r="F657" s="130">
        <f>F658</f>
        <v>11474.1</v>
      </c>
      <c r="G657" s="130">
        <f aca="true" t="shared" si="340" ref="G657:Q657">G658</f>
        <v>0</v>
      </c>
      <c r="H657" s="130">
        <f t="shared" si="340"/>
        <v>11474.1</v>
      </c>
      <c r="I657" s="130">
        <f t="shared" si="340"/>
        <v>0</v>
      </c>
      <c r="J657" s="130">
        <f t="shared" si="340"/>
        <v>12245.3</v>
      </c>
      <c r="K657" s="130">
        <f t="shared" si="340"/>
        <v>0</v>
      </c>
      <c r="L657" s="130">
        <f t="shared" si="340"/>
        <v>12245.3</v>
      </c>
      <c r="M657" s="130">
        <f t="shared" si="340"/>
        <v>0</v>
      </c>
      <c r="N657" s="130">
        <f t="shared" si="340"/>
        <v>12669</v>
      </c>
      <c r="O657" s="11">
        <f t="shared" si="340"/>
        <v>0</v>
      </c>
      <c r="P657" s="11">
        <f t="shared" si="340"/>
        <v>12669</v>
      </c>
      <c r="Q657" s="11">
        <f t="shared" si="340"/>
        <v>0</v>
      </c>
    </row>
    <row r="658" spans="1:17" s="12" customFormat="1" ht="20.25">
      <c r="A658" s="63" t="s">
        <v>195</v>
      </c>
      <c r="B658" s="16" t="s">
        <v>146</v>
      </c>
      <c r="C658" s="16" t="s">
        <v>121</v>
      </c>
      <c r="D658" s="33" t="s">
        <v>503</v>
      </c>
      <c r="E658" s="16" t="s">
        <v>202</v>
      </c>
      <c r="F658" s="131">
        <f>G658+H658+I658</f>
        <v>11474.1</v>
      </c>
      <c r="G658" s="130"/>
      <c r="H658" s="130">
        <v>11474.1</v>
      </c>
      <c r="I658" s="130"/>
      <c r="J658" s="130">
        <f>K658+L658+M658</f>
        <v>12245.3</v>
      </c>
      <c r="K658" s="130"/>
      <c r="L658" s="130">
        <v>12245.3</v>
      </c>
      <c r="M658" s="130"/>
      <c r="N658" s="130">
        <f>O658+P658+Q658</f>
        <v>12669</v>
      </c>
      <c r="O658" s="49"/>
      <c r="P658" s="49">
        <v>12669</v>
      </c>
      <c r="Q658" s="49"/>
    </row>
    <row r="659" spans="1:17" s="12" customFormat="1" ht="136.5" customHeight="1">
      <c r="A659" s="63" t="s">
        <v>414</v>
      </c>
      <c r="B659" s="16" t="s">
        <v>146</v>
      </c>
      <c r="C659" s="16" t="s">
        <v>121</v>
      </c>
      <c r="D659" s="33" t="s">
        <v>505</v>
      </c>
      <c r="E659" s="16"/>
      <c r="F659" s="130">
        <f>F660</f>
        <v>3434.4</v>
      </c>
      <c r="G659" s="130">
        <f aca="true" t="shared" si="341" ref="G659:P659">G660</f>
        <v>3434.4</v>
      </c>
      <c r="H659" s="130">
        <f t="shared" si="341"/>
        <v>0</v>
      </c>
      <c r="I659" s="130">
        <f t="shared" si="341"/>
        <v>0</v>
      </c>
      <c r="J659" s="130">
        <f t="shared" si="341"/>
        <v>3210.4</v>
      </c>
      <c r="K659" s="130">
        <f t="shared" si="341"/>
        <v>3210.4</v>
      </c>
      <c r="L659" s="130">
        <f t="shared" si="341"/>
        <v>0</v>
      </c>
      <c r="M659" s="130">
        <f t="shared" si="341"/>
        <v>0</v>
      </c>
      <c r="N659" s="130">
        <f>N660</f>
        <v>3439.2</v>
      </c>
      <c r="O659" s="11">
        <f t="shared" si="341"/>
        <v>3439.2</v>
      </c>
      <c r="P659" s="11">
        <f t="shared" si="341"/>
        <v>0</v>
      </c>
      <c r="Q659" s="11">
        <f>Q660</f>
        <v>0</v>
      </c>
    </row>
    <row r="660" spans="1:17" s="12" customFormat="1" ht="20.25">
      <c r="A660" s="63" t="s">
        <v>195</v>
      </c>
      <c r="B660" s="16" t="s">
        <v>146</v>
      </c>
      <c r="C660" s="16" t="s">
        <v>121</v>
      </c>
      <c r="D660" s="33" t="s">
        <v>505</v>
      </c>
      <c r="E660" s="16" t="s">
        <v>202</v>
      </c>
      <c r="F660" s="131">
        <f>G660+I660</f>
        <v>3434.4</v>
      </c>
      <c r="G660" s="130">
        <v>3434.4</v>
      </c>
      <c r="H660" s="130"/>
      <c r="I660" s="130"/>
      <c r="J660" s="130">
        <f>K660+L660+M660</f>
        <v>3210.4</v>
      </c>
      <c r="K660" s="130">
        <v>3210.4</v>
      </c>
      <c r="L660" s="130"/>
      <c r="M660" s="130"/>
      <c r="N660" s="130">
        <f>O660+Q660</f>
        <v>3439.2</v>
      </c>
      <c r="O660" s="49">
        <v>3439.2</v>
      </c>
      <c r="P660" s="49"/>
      <c r="Q660" s="49"/>
    </row>
    <row r="661" spans="1:17" s="12" customFormat="1" ht="20.25">
      <c r="A661" s="64" t="s">
        <v>203</v>
      </c>
      <c r="B661" s="13" t="s">
        <v>146</v>
      </c>
      <c r="C661" s="13" t="s">
        <v>125</v>
      </c>
      <c r="D661" s="137"/>
      <c r="E661" s="13"/>
      <c r="F661" s="129">
        <f>F662</f>
        <v>28225.5</v>
      </c>
      <c r="G661" s="129">
        <f aca="true" t="shared" si="342" ref="G661:Q661">G662</f>
        <v>0</v>
      </c>
      <c r="H661" s="129">
        <f t="shared" si="342"/>
        <v>28225.5</v>
      </c>
      <c r="I661" s="129">
        <f t="shared" si="342"/>
        <v>0</v>
      </c>
      <c r="J661" s="129">
        <f t="shared" si="342"/>
        <v>19523.1</v>
      </c>
      <c r="K661" s="129">
        <f t="shared" si="342"/>
        <v>0</v>
      </c>
      <c r="L661" s="129">
        <f t="shared" si="342"/>
        <v>19523.1</v>
      </c>
      <c r="M661" s="129">
        <f t="shared" si="342"/>
        <v>0</v>
      </c>
      <c r="N661" s="129">
        <f t="shared" si="342"/>
        <v>18547.399999999998</v>
      </c>
      <c r="O661" s="14">
        <f t="shared" si="342"/>
        <v>0</v>
      </c>
      <c r="P661" s="14">
        <f t="shared" si="342"/>
        <v>18547.399999999998</v>
      </c>
      <c r="Q661" s="14">
        <f t="shared" si="342"/>
        <v>0</v>
      </c>
    </row>
    <row r="662" spans="1:17" s="12" customFormat="1" ht="40.5" customHeight="1">
      <c r="A662" s="63" t="s">
        <v>501</v>
      </c>
      <c r="B662" s="16" t="s">
        <v>146</v>
      </c>
      <c r="C662" s="16" t="s">
        <v>125</v>
      </c>
      <c r="D662" s="33" t="s">
        <v>281</v>
      </c>
      <c r="E662" s="16"/>
      <c r="F662" s="130">
        <f aca="true" t="shared" si="343" ref="F662:Q664">F663</f>
        <v>28225.5</v>
      </c>
      <c r="G662" s="130">
        <f t="shared" si="343"/>
        <v>0</v>
      </c>
      <c r="H662" s="130">
        <f t="shared" si="343"/>
        <v>28225.5</v>
      </c>
      <c r="I662" s="130">
        <f t="shared" si="343"/>
        <v>0</v>
      </c>
      <c r="J662" s="130">
        <f t="shared" si="343"/>
        <v>19523.1</v>
      </c>
      <c r="K662" s="130">
        <f t="shared" si="343"/>
        <v>0</v>
      </c>
      <c r="L662" s="130">
        <f t="shared" si="343"/>
        <v>19523.1</v>
      </c>
      <c r="M662" s="130">
        <f t="shared" si="343"/>
        <v>0</v>
      </c>
      <c r="N662" s="130">
        <f t="shared" si="343"/>
        <v>18547.399999999998</v>
      </c>
      <c r="O662" s="11">
        <f t="shared" si="343"/>
        <v>0</v>
      </c>
      <c r="P662" s="11">
        <f t="shared" si="343"/>
        <v>18547.399999999998</v>
      </c>
      <c r="Q662" s="11">
        <f t="shared" si="343"/>
        <v>0</v>
      </c>
    </row>
    <row r="663" spans="1:17" s="12" customFormat="1" ht="37.5">
      <c r="A663" s="63" t="s">
        <v>286</v>
      </c>
      <c r="B663" s="16" t="s">
        <v>146</v>
      </c>
      <c r="C663" s="16" t="s">
        <v>125</v>
      </c>
      <c r="D663" s="33" t="s">
        <v>285</v>
      </c>
      <c r="E663" s="16"/>
      <c r="F663" s="130">
        <f>F664+F666</f>
        <v>28225.5</v>
      </c>
      <c r="G663" s="130">
        <f aca="true" t="shared" si="344" ref="G663:Q663">G664+G666</f>
        <v>0</v>
      </c>
      <c r="H663" s="130">
        <f t="shared" si="344"/>
        <v>28225.5</v>
      </c>
      <c r="I663" s="130">
        <f t="shared" si="344"/>
        <v>0</v>
      </c>
      <c r="J663" s="130">
        <f t="shared" si="344"/>
        <v>19523.1</v>
      </c>
      <c r="K663" s="130">
        <f t="shared" si="344"/>
        <v>0</v>
      </c>
      <c r="L663" s="130">
        <f t="shared" si="344"/>
        <v>19523.1</v>
      </c>
      <c r="M663" s="130">
        <f t="shared" si="344"/>
        <v>0</v>
      </c>
      <c r="N663" s="130">
        <f t="shared" si="344"/>
        <v>18547.399999999998</v>
      </c>
      <c r="O663" s="11">
        <f t="shared" si="344"/>
        <v>0</v>
      </c>
      <c r="P663" s="11">
        <f t="shared" si="344"/>
        <v>18547.399999999998</v>
      </c>
      <c r="Q663" s="11">
        <f t="shared" si="344"/>
        <v>0</v>
      </c>
    </row>
    <row r="664" spans="1:17" s="12" customFormat="1" ht="37.5">
      <c r="A664" s="63" t="s">
        <v>507</v>
      </c>
      <c r="B664" s="16" t="s">
        <v>146</v>
      </c>
      <c r="C664" s="16" t="s">
        <v>125</v>
      </c>
      <c r="D664" s="33" t="s">
        <v>506</v>
      </c>
      <c r="E664" s="16"/>
      <c r="F664" s="130">
        <f>F665</f>
        <v>20712.8</v>
      </c>
      <c r="G664" s="130">
        <f t="shared" si="343"/>
        <v>0</v>
      </c>
      <c r="H664" s="130">
        <f t="shared" si="343"/>
        <v>20712.8</v>
      </c>
      <c r="I664" s="130">
        <f t="shared" si="343"/>
        <v>0</v>
      </c>
      <c r="J664" s="130">
        <f t="shared" si="343"/>
        <v>15762.5</v>
      </c>
      <c r="K664" s="130">
        <f t="shared" si="343"/>
        <v>0</v>
      </c>
      <c r="L664" s="130">
        <f t="shared" si="343"/>
        <v>15762.5</v>
      </c>
      <c r="M664" s="130">
        <f t="shared" si="343"/>
        <v>0</v>
      </c>
      <c r="N664" s="130">
        <f t="shared" si="343"/>
        <v>14786.8</v>
      </c>
      <c r="O664" s="11">
        <f t="shared" si="343"/>
        <v>0</v>
      </c>
      <c r="P664" s="11">
        <f t="shared" si="343"/>
        <v>14786.8</v>
      </c>
      <c r="Q664" s="11">
        <f t="shared" si="343"/>
        <v>0</v>
      </c>
    </row>
    <row r="665" spans="1:17" s="12" customFormat="1" ht="20.25">
      <c r="A665" s="63" t="s">
        <v>204</v>
      </c>
      <c r="B665" s="16" t="s">
        <v>146</v>
      </c>
      <c r="C665" s="16" t="s">
        <v>125</v>
      </c>
      <c r="D665" s="33" t="s">
        <v>506</v>
      </c>
      <c r="E665" s="16" t="s">
        <v>202</v>
      </c>
      <c r="F665" s="130">
        <f>H665+G665+I665</f>
        <v>20712.8</v>
      </c>
      <c r="G665" s="130"/>
      <c r="H665" s="130">
        <v>20712.8</v>
      </c>
      <c r="I665" s="130"/>
      <c r="J665" s="130">
        <f>L665+K665+M665</f>
        <v>15762.5</v>
      </c>
      <c r="K665" s="130"/>
      <c r="L665" s="130">
        <v>15762.5</v>
      </c>
      <c r="M665" s="130"/>
      <c r="N665" s="130">
        <f>O665+Q665+P665</f>
        <v>14786.8</v>
      </c>
      <c r="O665" s="49"/>
      <c r="P665" s="11">
        <v>14786.8</v>
      </c>
      <c r="Q665" s="49"/>
    </row>
    <row r="666" spans="1:17" s="12" customFormat="1" ht="56.25">
      <c r="A666" s="75" t="s">
        <v>590</v>
      </c>
      <c r="B666" s="16" t="s">
        <v>146</v>
      </c>
      <c r="C666" s="16" t="s">
        <v>125</v>
      </c>
      <c r="D666" s="33" t="s">
        <v>591</v>
      </c>
      <c r="E666" s="16"/>
      <c r="F666" s="130">
        <f>F667</f>
        <v>7512.7</v>
      </c>
      <c r="G666" s="130">
        <f aca="true" t="shared" si="345" ref="G666:Q666">G667</f>
        <v>0</v>
      </c>
      <c r="H666" s="130">
        <f t="shared" si="345"/>
        <v>7512.7</v>
      </c>
      <c r="I666" s="130">
        <f t="shared" si="345"/>
        <v>0</v>
      </c>
      <c r="J666" s="130">
        <f t="shared" si="345"/>
        <v>3760.6</v>
      </c>
      <c r="K666" s="130">
        <f t="shared" si="345"/>
        <v>0</v>
      </c>
      <c r="L666" s="130">
        <f t="shared" si="345"/>
        <v>3760.6</v>
      </c>
      <c r="M666" s="130">
        <f t="shared" si="345"/>
        <v>0</v>
      </c>
      <c r="N666" s="130">
        <f t="shared" si="345"/>
        <v>3760.6</v>
      </c>
      <c r="O666" s="11">
        <f t="shared" si="345"/>
        <v>0</v>
      </c>
      <c r="P666" s="11">
        <f t="shared" si="345"/>
        <v>3760.6</v>
      </c>
      <c r="Q666" s="11">
        <f t="shared" si="345"/>
        <v>0</v>
      </c>
    </row>
    <row r="667" spans="1:17" s="12" customFormat="1" ht="20.25">
      <c r="A667" s="63" t="s">
        <v>204</v>
      </c>
      <c r="B667" s="16" t="s">
        <v>146</v>
      </c>
      <c r="C667" s="16" t="s">
        <v>125</v>
      </c>
      <c r="D667" s="33" t="s">
        <v>591</v>
      </c>
      <c r="E667" s="16" t="s">
        <v>202</v>
      </c>
      <c r="F667" s="130">
        <f>H667+G667+I667</f>
        <v>7512.7</v>
      </c>
      <c r="G667" s="130"/>
      <c r="H667" s="130">
        <v>7512.7</v>
      </c>
      <c r="I667" s="130"/>
      <c r="J667" s="130">
        <f>L667+K667+M667</f>
        <v>3760.6</v>
      </c>
      <c r="K667" s="130"/>
      <c r="L667" s="130">
        <v>3760.6</v>
      </c>
      <c r="M667" s="130"/>
      <c r="N667" s="130">
        <f>O667+Q667+P667</f>
        <v>3760.6</v>
      </c>
      <c r="O667" s="49"/>
      <c r="P667" s="11">
        <v>3760.6</v>
      </c>
      <c r="Q667" s="49"/>
    </row>
    <row r="668" spans="1:17" s="12" customFormat="1" ht="20.25">
      <c r="A668" s="156" t="s">
        <v>332</v>
      </c>
      <c r="B668" s="156"/>
      <c r="C668" s="156"/>
      <c r="D668" s="156"/>
      <c r="E668" s="156"/>
      <c r="F668" s="129">
        <f>G668+H668+I668</f>
        <v>864731.7000000001</v>
      </c>
      <c r="G668" s="129">
        <f>G20+G154+G193+G232+G264+G278+G477+G546+G561+G616+G653</f>
        <v>499119.80000000005</v>
      </c>
      <c r="H668" s="129">
        <f>H20+H154+H193+H232+H264+H278+H477+H546+H561+H616+H653</f>
        <v>361788.3</v>
      </c>
      <c r="I668" s="129">
        <f>I20+I154+I193+I232+I264+I278+I477+I546+I561+I616+I653</f>
        <v>3823.6</v>
      </c>
      <c r="J668" s="129">
        <f>K668+L668+M668</f>
        <v>752834.9</v>
      </c>
      <c r="K668" s="129">
        <f>K20+K154+K193+K232+K264+K278+K477+K546+K561+K616+K653</f>
        <v>426880.19999999995</v>
      </c>
      <c r="L668" s="129">
        <f>L20+L154+L193+L232+L264+L278+L477+L546+L561+L616+L653</f>
        <v>321729.20000000007</v>
      </c>
      <c r="M668" s="129">
        <f>M20+M154+M193+M232+M264+M278+M477+M546+M561+M616+M653</f>
        <v>4225.5</v>
      </c>
      <c r="N668" s="129">
        <f>O668+P668+Q668</f>
        <v>750775.8</v>
      </c>
      <c r="O668" s="14">
        <f>O20+O154+O193+O232+O264+O278+O477+O546+O561+O616+O653</f>
        <v>425345.60000000003</v>
      </c>
      <c r="P668" s="14">
        <f>P20+P154+P193+P232+P264+P278+P477+P546+P561+P616+P653</f>
        <v>321237.70000000007</v>
      </c>
      <c r="Q668" s="14">
        <f>Q20+Q154+Q193+Q232+Q264+Q278+Q477+Q546+Q561+Q616+Q653</f>
        <v>4192.5</v>
      </c>
    </row>
    <row r="669" spans="1:17" s="12" customFormat="1" ht="20.25">
      <c r="A669" s="154" t="s">
        <v>411</v>
      </c>
      <c r="B669" s="154"/>
      <c r="C669" s="154"/>
      <c r="D669" s="154"/>
      <c r="E669" s="154"/>
      <c r="F669" s="135">
        <f>G669+H669+I669</f>
        <v>0</v>
      </c>
      <c r="G669" s="135"/>
      <c r="H669" s="135"/>
      <c r="I669" s="135"/>
      <c r="J669" s="135">
        <f>K669+L669+M669</f>
        <v>8300</v>
      </c>
      <c r="K669" s="129"/>
      <c r="L669" s="129">
        <v>8300</v>
      </c>
      <c r="M669" s="129"/>
      <c r="N669" s="135">
        <f>O669+P669+Q669</f>
        <v>17000</v>
      </c>
      <c r="O669" s="58"/>
      <c r="P669" s="58">
        <v>17000</v>
      </c>
      <c r="Q669" s="58"/>
    </row>
    <row r="670" spans="1:17" s="12" customFormat="1" ht="20.25">
      <c r="A670" s="155" t="s">
        <v>140</v>
      </c>
      <c r="B670" s="155"/>
      <c r="C670" s="155"/>
      <c r="D670" s="155"/>
      <c r="E670" s="155"/>
      <c r="F670" s="129">
        <f>F668+F669</f>
        <v>864731.7000000001</v>
      </c>
      <c r="G670" s="129">
        <f aca="true" t="shared" si="346" ref="G670:Q670">G668+G669</f>
        <v>499119.80000000005</v>
      </c>
      <c r="H670" s="129">
        <f t="shared" si="346"/>
        <v>361788.3</v>
      </c>
      <c r="I670" s="129">
        <f t="shared" si="346"/>
        <v>3823.6</v>
      </c>
      <c r="J670" s="129">
        <f t="shared" si="346"/>
        <v>761134.9</v>
      </c>
      <c r="K670" s="129">
        <f t="shared" si="346"/>
        <v>426880.19999999995</v>
      </c>
      <c r="L670" s="129">
        <f t="shared" si="346"/>
        <v>330029.20000000007</v>
      </c>
      <c r="M670" s="129">
        <f t="shared" si="346"/>
        <v>4225.5</v>
      </c>
      <c r="N670" s="129">
        <f>N668+N669</f>
        <v>767775.8</v>
      </c>
      <c r="O670" s="14">
        <f t="shared" si="346"/>
        <v>425345.60000000003</v>
      </c>
      <c r="P670" s="14">
        <f t="shared" si="346"/>
        <v>338237.70000000007</v>
      </c>
      <c r="Q670" s="14">
        <f t="shared" si="346"/>
        <v>4192.5</v>
      </c>
    </row>
    <row r="671" spans="6:17" ht="12.75"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</row>
    <row r="672" ht="12.75">
      <c r="F672" s="3"/>
    </row>
  </sheetData>
  <sheetProtection/>
  <mergeCells count="16">
    <mergeCell ref="A669:E669"/>
    <mergeCell ref="A670:E670"/>
    <mergeCell ref="A668:E668"/>
    <mergeCell ref="F5:N5"/>
    <mergeCell ref="A12:N12"/>
    <mergeCell ref="F6:N6"/>
    <mergeCell ref="F7:N7"/>
    <mergeCell ref="F8:N8"/>
    <mergeCell ref="F9:N9"/>
    <mergeCell ref="A17:A18"/>
    <mergeCell ref="B17:B18"/>
    <mergeCell ref="A13:N13"/>
    <mergeCell ref="C17:C18"/>
    <mergeCell ref="D17:D18"/>
    <mergeCell ref="E17:E18"/>
    <mergeCell ref="F17:Q17"/>
  </mergeCells>
  <printOptions horizontalCentered="1"/>
  <pageMargins left="0.5905511811023623" right="0.1968503937007874" top="0.5905511811023623" bottom="0.5905511811023623" header="0" footer="0"/>
  <pageSetup fitToHeight="0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735"/>
  <sheetViews>
    <sheetView view="pageBreakPreview" zoomScale="70" zoomScaleNormal="85" zoomScaleSheetLayoutView="70" zoomScalePageLayoutView="0" workbookViewId="0" topLeftCell="A700">
      <selection activeCell="F8" sqref="F8:O8"/>
    </sheetView>
  </sheetViews>
  <sheetFormatPr defaultColWidth="9.00390625" defaultRowHeight="12.75"/>
  <cols>
    <col min="1" max="1" width="85.25390625" style="7" customWidth="1"/>
    <col min="2" max="2" width="11.625" style="1" customWidth="1"/>
    <col min="3" max="3" width="11.25390625" style="1" customWidth="1"/>
    <col min="4" max="4" width="12.75390625" style="1" customWidth="1"/>
    <col min="5" max="5" width="22.125" style="1" customWidth="1"/>
    <col min="6" max="6" width="8.75390625" style="1" customWidth="1"/>
    <col min="7" max="7" width="14.00390625" style="41" customWidth="1"/>
    <col min="8" max="8" width="13.75390625" style="41" hidden="1" customWidth="1"/>
    <col min="9" max="9" width="15.75390625" style="41" hidden="1" customWidth="1"/>
    <col min="10" max="10" width="12.875" style="41" hidden="1" customWidth="1"/>
    <col min="11" max="11" width="16.00390625" style="40" customWidth="1"/>
    <col min="12" max="12" width="11.00390625" style="40" hidden="1" customWidth="1"/>
    <col min="13" max="13" width="0.37109375" style="40" hidden="1" customWidth="1"/>
    <col min="14" max="14" width="23.00390625" style="40" hidden="1" customWidth="1"/>
    <col min="15" max="15" width="21.25390625" style="4" customWidth="1"/>
    <col min="16" max="16" width="18.125" style="4" hidden="1" customWidth="1"/>
    <col min="17" max="17" width="18.375" style="4" hidden="1" customWidth="1"/>
    <col min="18" max="18" width="24.25390625" style="4" hidden="1" customWidth="1"/>
    <col min="19" max="19" width="12.375" style="1" customWidth="1"/>
    <col min="20" max="16384" width="9.125" style="1" customWidth="1"/>
  </cols>
  <sheetData>
    <row r="1" spans="6:18" ht="18.75">
      <c r="F1" s="136" t="s">
        <v>696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6:18" ht="18.75">
      <c r="F2" s="95" t="s">
        <v>172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6:18" ht="18.75">
      <c r="F3" s="95" t="s">
        <v>151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6:18" ht="18.75">
      <c r="F4" s="102" t="s">
        <v>711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.75">
      <c r="A5" s="96" t="s">
        <v>168</v>
      </c>
      <c r="B5" s="96"/>
      <c r="C5" s="96"/>
      <c r="D5" s="22"/>
      <c r="E5" s="22"/>
      <c r="F5" s="158" t="s">
        <v>649</v>
      </c>
      <c r="G5" s="158"/>
      <c r="H5" s="158"/>
      <c r="I5" s="158"/>
      <c r="J5" s="158"/>
      <c r="K5" s="158"/>
      <c r="L5" s="158"/>
      <c r="M5" s="158"/>
      <c r="N5" s="158"/>
      <c r="O5" s="158"/>
      <c r="P5" s="22"/>
      <c r="Q5" s="22"/>
      <c r="R5" s="22"/>
    </row>
    <row r="6" spans="1:18" ht="18.75">
      <c r="A6" s="96"/>
      <c r="B6" s="96"/>
      <c r="C6" s="96"/>
      <c r="D6" s="22"/>
      <c r="E6" s="22"/>
      <c r="F6" s="158" t="s">
        <v>172</v>
      </c>
      <c r="G6" s="158"/>
      <c r="H6" s="158"/>
      <c r="I6" s="158"/>
      <c r="J6" s="158"/>
      <c r="K6" s="158"/>
      <c r="L6" s="158"/>
      <c r="M6" s="158"/>
      <c r="N6" s="158"/>
      <c r="O6" s="158"/>
      <c r="P6" s="22"/>
      <c r="Q6" s="22"/>
      <c r="R6" s="22"/>
    </row>
    <row r="7" spans="1:18" ht="18.75">
      <c r="A7" s="96"/>
      <c r="B7" s="96"/>
      <c r="C7" s="96"/>
      <c r="D7" s="22"/>
      <c r="E7" s="22"/>
      <c r="F7" s="158" t="s">
        <v>151</v>
      </c>
      <c r="G7" s="158"/>
      <c r="H7" s="158"/>
      <c r="I7" s="158"/>
      <c r="J7" s="158"/>
      <c r="K7" s="158"/>
      <c r="L7" s="158"/>
      <c r="M7" s="158"/>
      <c r="N7" s="158"/>
      <c r="O7" s="158"/>
      <c r="P7" s="22"/>
      <c r="Q7" s="22"/>
      <c r="R7" s="22"/>
    </row>
    <row r="8" spans="1:18" ht="18.75">
      <c r="A8" s="96"/>
      <c r="B8" s="96"/>
      <c r="C8" s="96"/>
      <c r="D8" s="22"/>
      <c r="E8" s="22"/>
      <c r="F8" s="158" t="s">
        <v>462</v>
      </c>
      <c r="G8" s="158"/>
      <c r="H8" s="158"/>
      <c r="I8" s="158"/>
      <c r="J8" s="158"/>
      <c r="K8" s="158"/>
      <c r="L8" s="158"/>
      <c r="M8" s="158"/>
      <c r="N8" s="158"/>
      <c r="O8" s="158"/>
      <c r="P8" s="22"/>
      <c r="Q8" s="22"/>
      <c r="R8" s="22"/>
    </row>
    <row r="9" spans="1:18" ht="18.75">
      <c r="A9" s="96"/>
      <c r="B9" s="96"/>
      <c r="C9" s="96"/>
      <c r="D9" s="22"/>
      <c r="E9" s="22"/>
      <c r="F9" s="158" t="s">
        <v>646</v>
      </c>
      <c r="G9" s="158"/>
      <c r="H9" s="158"/>
      <c r="I9" s="158"/>
      <c r="J9" s="158"/>
      <c r="K9" s="158"/>
      <c r="L9" s="158"/>
      <c r="M9" s="158"/>
      <c r="N9" s="158"/>
      <c r="O9" s="158"/>
      <c r="P9" s="22"/>
      <c r="Q9" s="22"/>
      <c r="R9" s="22"/>
    </row>
    <row r="10" spans="1:18" ht="30" customHeight="1">
      <c r="A10" s="96"/>
      <c r="B10" s="96"/>
      <c r="C10" s="96"/>
      <c r="D10" s="22"/>
      <c r="E10" s="22"/>
      <c r="F10" s="95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72.75" customHeight="1">
      <c r="A11" s="151" t="s">
        <v>333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22"/>
      <c r="Q11" s="22"/>
      <c r="R11" s="22"/>
    </row>
    <row r="12" spans="1:18" ht="21.75" customHeight="1">
      <c r="A12" s="152" t="s">
        <v>592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22"/>
      <c r="Q12" s="22"/>
      <c r="R12" s="22"/>
    </row>
    <row r="13" spans="1:18" ht="21.7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25"/>
      <c r="L13" s="25"/>
      <c r="M13" s="25"/>
      <c r="N13" s="25"/>
      <c r="O13" s="25"/>
      <c r="P13" s="22"/>
      <c r="Q13" s="22"/>
      <c r="R13" s="22"/>
    </row>
    <row r="14" spans="1:18" ht="21.7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25"/>
      <c r="L14" s="25"/>
      <c r="M14" s="25"/>
      <c r="N14" s="25"/>
      <c r="O14" s="25"/>
      <c r="P14" s="22"/>
      <c r="Q14" s="22"/>
      <c r="R14" s="22"/>
    </row>
    <row r="15" spans="1:18" ht="18.75">
      <c r="A15" s="29"/>
      <c r="B15" s="22"/>
      <c r="C15" s="22"/>
      <c r="D15" s="22"/>
      <c r="E15" s="22"/>
      <c r="F15" s="2"/>
      <c r="G15" s="22"/>
      <c r="H15" s="26" t="s">
        <v>305</v>
      </c>
      <c r="I15" s="26"/>
      <c r="J15" s="22"/>
      <c r="K15" s="22"/>
      <c r="L15" s="22"/>
      <c r="M15" s="22"/>
      <c r="N15" s="22"/>
      <c r="O15" s="8" t="s">
        <v>229</v>
      </c>
      <c r="P15" s="22"/>
      <c r="Q15" s="22"/>
      <c r="R15" s="22"/>
    </row>
    <row r="16" spans="1:18" ht="18.75" customHeight="1">
      <c r="A16" s="153" t="s">
        <v>120</v>
      </c>
      <c r="B16" s="153" t="s">
        <v>187</v>
      </c>
      <c r="C16" s="153" t="s">
        <v>602</v>
      </c>
      <c r="D16" s="153" t="s">
        <v>601</v>
      </c>
      <c r="E16" s="153" t="s">
        <v>415</v>
      </c>
      <c r="F16" s="153" t="s">
        <v>416</v>
      </c>
      <c r="G16" s="153" t="s">
        <v>169</v>
      </c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</row>
    <row r="17" spans="1:18" ht="32.25" customHeight="1">
      <c r="A17" s="153"/>
      <c r="B17" s="153"/>
      <c r="C17" s="153"/>
      <c r="D17" s="153"/>
      <c r="E17" s="153"/>
      <c r="F17" s="153"/>
      <c r="G17" s="6" t="s">
        <v>366</v>
      </c>
      <c r="H17" s="6" t="s">
        <v>377</v>
      </c>
      <c r="I17" s="54" t="s">
        <v>375</v>
      </c>
      <c r="J17" s="6" t="s">
        <v>376</v>
      </c>
      <c r="K17" s="125" t="s">
        <v>367</v>
      </c>
      <c r="L17" s="6" t="s">
        <v>377</v>
      </c>
      <c r="M17" s="6" t="s">
        <v>375</v>
      </c>
      <c r="N17" s="6" t="s">
        <v>376</v>
      </c>
      <c r="O17" s="125" t="s">
        <v>464</v>
      </c>
      <c r="P17" s="6" t="s">
        <v>377</v>
      </c>
      <c r="Q17" s="6" t="s">
        <v>375</v>
      </c>
      <c r="R17" s="6" t="s">
        <v>376</v>
      </c>
    </row>
    <row r="18" spans="1:18" ht="25.5" customHeight="1">
      <c r="A18" s="125">
        <v>1</v>
      </c>
      <c r="B18" s="125">
        <v>2</v>
      </c>
      <c r="C18" s="125">
        <v>3</v>
      </c>
      <c r="D18" s="6">
        <v>4</v>
      </c>
      <c r="E18" s="6">
        <v>5</v>
      </c>
      <c r="F18" s="6">
        <v>6</v>
      </c>
      <c r="G18" s="6">
        <v>7</v>
      </c>
      <c r="H18" s="125"/>
      <c r="I18" s="6"/>
      <c r="J18" s="6"/>
      <c r="K18" s="6">
        <v>8</v>
      </c>
      <c r="L18" s="125"/>
      <c r="M18" s="6"/>
      <c r="N18" s="125"/>
      <c r="O18" s="125">
        <v>9</v>
      </c>
      <c r="P18" s="103"/>
      <c r="Q18" s="103"/>
      <c r="R18" s="103"/>
    </row>
    <row r="19" spans="1:18" ht="18.75">
      <c r="A19" s="64" t="s">
        <v>200</v>
      </c>
      <c r="B19" s="104" t="s">
        <v>155</v>
      </c>
      <c r="C19" s="104"/>
      <c r="D19" s="104"/>
      <c r="E19" s="104"/>
      <c r="F19" s="104"/>
      <c r="G19" s="14">
        <f>G20+G33</f>
        <v>51260.1</v>
      </c>
      <c r="H19" s="14">
        <f aca="true" t="shared" si="0" ref="H19:R19">H20+H33</f>
        <v>3434.4</v>
      </c>
      <c r="I19" s="14">
        <f t="shared" si="0"/>
        <v>47625.9</v>
      </c>
      <c r="J19" s="14">
        <f t="shared" si="0"/>
        <v>199.8</v>
      </c>
      <c r="K19" s="14">
        <f t="shared" si="0"/>
        <v>39903.399999999994</v>
      </c>
      <c r="L19" s="14">
        <f t="shared" si="0"/>
        <v>3210.4</v>
      </c>
      <c r="M19" s="14">
        <f t="shared" si="0"/>
        <v>36493.2</v>
      </c>
      <c r="N19" s="14">
        <f t="shared" si="0"/>
        <v>199.8</v>
      </c>
      <c r="O19" s="14">
        <f t="shared" si="0"/>
        <v>41580.2</v>
      </c>
      <c r="P19" s="14">
        <f t="shared" si="0"/>
        <v>3439.2</v>
      </c>
      <c r="Q19" s="14">
        <f t="shared" si="0"/>
        <v>37941.2</v>
      </c>
      <c r="R19" s="14">
        <f t="shared" si="0"/>
        <v>199.8</v>
      </c>
    </row>
    <row r="20" spans="1:18" ht="18.75">
      <c r="A20" s="63" t="s">
        <v>215</v>
      </c>
      <c r="B20" s="31" t="s">
        <v>155</v>
      </c>
      <c r="C20" s="31" t="s">
        <v>121</v>
      </c>
      <c r="D20" s="31" t="s">
        <v>413</v>
      </c>
      <c r="E20" s="31"/>
      <c r="F20" s="31"/>
      <c r="G20" s="11">
        <f aca="true" t="shared" si="1" ref="G20:R21">G21</f>
        <v>8126.1</v>
      </c>
      <c r="H20" s="11">
        <f t="shared" si="1"/>
        <v>0</v>
      </c>
      <c r="I20" s="11">
        <f t="shared" si="1"/>
        <v>7926.3</v>
      </c>
      <c r="J20" s="11">
        <f t="shared" si="1"/>
        <v>199.8</v>
      </c>
      <c r="K20" s="11">
        <f t="shared" si="1"/>
        <v>4924.6</v>
      </c>
      <c r="L20" s="11">
        <f t="shared" si="1"/>
        <v>0</v>
      </c>
      <c r="M20" s="11">
        <f t="shared" si="1"/>
        <v>4724.8</v>
      </c>
      <c r="N20" s="11">
        <f t="shared" si="1"/>
        <v>199.8</v>
      </c>
      <c r="O20" s="11">
        <f t="shared" si="1"/>
        <v>6924.6</v>
      </c>
      <c r="P20" s="11">
        <f t="shared" si="1"/>
        <v>0</v>
      </c>
      <c r="Q20" s="11">
        <f t="shared" si="1"/>
        <v>6724.8</v>
      </c>
      <c r="R20" s="11">
        <f t="shared" si="1"/>
        <v>199.8</v>
      </c>
    </row>
    <row r="21" spans="1:18" ht="37.5">
      <c r="A21" s="63" t="s">
        <v>201</v>
      </c>
      <c r="B21" s="16" t="s">
        <v>155</v>
      </c>
      <c r="C21" s="16" t="s">
        <v>121</v>
      </c>
      <c r="D21" s="16" t="s">
        <v>137</v>
      </c>
      <c r="E21" s="33"/>
      <c r="F21" s="16"/>
      <c r="G21" s="11">
        <f t="shared" si="1"/>
        <v>8126.1</v>
      </c>
      <c r="H21" s="11">
        <f t="shared" si="1"/>
        <v>0</v>
      </c>
      <c r="I21" s="11">
        <f t="shared" si="1"/>
        <v>7926.3</v>
      </c>
      <c r="J21" s="11">
        <f t="shared" si="1"/>
        <v>199.8</v>
      </c>
      <c r="K21" s="11">
        <f t="shared" si="1"/>
        <v>4924.6</v>
      </c>
      <c r="L21" s="11">
        <f t="shared" si="1"/>
        <v>0</v>
      </c>
      <c r="M21" s="11">
        <f t="shared" si="1"/>
        <v>4724.8</v>
      </c>
      <c r="N21" s="11">
        <f t="shared" si="1"/>
        <v>199.8</v>
      </c>
      <c r="O21" s="11">
        <f t="shared" si="1"/>
        <v>6924.6</v>
      </c>
      <c r="P21" s="11">
        <f t="shared" si="1"/>
        <v>0</v>
      </c>
      <c r="Q21" s="11">
        <f t="shared" si="1"/>
        <v>6724.8</v>
      </c>
      <c r="R21" s="11">
        <f t="shared" si="1"/>
        <v>199.8</v>
      </c>
    </row>
    <row r="22" spans="1:18" ht="37.5">
      <c r="A22" s="63" t="s">
        <v>501</v>
      </c>
      <c r="B22" s="16" t="s">
        <v>155</v>
      </c>
      <c r="C22" s="16" t="s">
        <v>121</v>
      </c>
      <c r="D22" s="16" t="s">
        <v>137</v>
      </c>
      <c r="E22" s="33" t="s">
        <v>281</v>
      </c>
      <c r="F22" s="16"/>
      <c r="G22" s="11">
        <f>G27+G23</f>
        <v>8126.1</v>
      </c>
      <c r="H22" s="11">
        <f aca="true" t="shared" si="2" ref="H22:R22">H27+H23</f>
        <v>0</v>
      </c>
      <c r="I22" s="11">
        <f t="shared" si="2"/>
        <v>7926.3</v>
      </c>
      <c r="J22" s="11">
        <f t="shared" si="2"/>
        <v>199.8</v>
      </c>
      <c r="K22" s="11">
        <f t="shared" si="2"/>
        <v>4924.6</v>
      </c>
      <c r="L22" s="11">
        <f t="shared" si="2"/>
        <v>0</v>
      </c>
      <c r="M22" s="11">
        <f t="shared" si="2"/>
        <v>4724.8</v>
      </c>
      <c r="N22" s="11">
        <f t="shared" si="2"/>
        <v>199.8</v>
      </c>
      <c r="O22" s="11">
        <f t="shared" si="2"/>
        <v>6924.6</v>
      </c>
      <c r="P22" s="11">
        <f t="shared" si="2"/>
        <v>0</v>
      </c>
      <c r="Q22" s="11">
        <f t="shared" si="2"/>
        <v>6724.8</v>
      </c>
      <c r="R22" s="11">
        <f t="shared" si="2"/>
        <v>199.8</v>
      </c>
    </row>
    <row r="23" spans="1:18" ht="59.25" customHeight="1">
      <c r="A23" s="63" t="s">
        <v>509</v>
      </c>
      <c r="B23" s="16" t="s">
        <v>155</v>
      </c>
      <c r="C23" s="16" t="s">
        <v>121</v>
      </c>
      <c r="D23" s="16" t="s">
        <v>137</v>
      </c>
      <c r="E23" s="33" t="s">
        <v>283</v>
      </c>
      <c r="F23" s="16"/>
      <c r="G23" s="11">
        <f>G24</f>
        <v>199.8</v>
      </c>
      <c r="H23" s="11">
        <f aca="true" t="shared" si="3" ref="H23:R23">H24</f>
        <v>0</v>
      </c>
      <c r="I23" s="11">
        <f t="shared" si="3"/>
        <v>0</v>
      </c>
      <c r="J23" s="11">
        <f t="shared" si="3"/>
        <v>199.8</v>
      </c>
      <c r="K23" s="11">
        <f t="shared" si="3"/>
        <v>199.8</v>
      </c>
      <c r="L23" s="11">
        <f t="shared" si="3"/>
        <v>0</v>
      </c>
      <c r="M23" s="11">
        <f t="shared" si="3"/>
        <v>0</v>
      </c>
      <c r="N23" s="11">
        <f t="shared" si="3"/>
        <v>199.8</v>
      </c>
      <c r="O23" s="11">
        <f t="shared" si="3"/>
        <v>199.8</v>
      </c>
      <c r="P23" s="11">
        <f t="shared" si="3"/>
        <v>0</v>
      </c>
      <c r="Q23" s="11">
        <f t="shared" si="3"/>
        <v>0</v>
      </c>
      <c r="R23" s="11">
        <f t="shared" si="3"/>
        <v>199.8</v>
      </c>
    </row>
    <row r="24" spans="1:18" ht="37.5">
      <c r="A24" s="63" t="s">
        <v>26</v>
      </c>
      <c r="B24" s="16" t="s">
        <v>155</v>
      </c>
      <c r="C24" s="16" t="s">
        <v>121</v>
      </c>
      <c r="D24" s="16" t="s">
        <v>137</v>
      </c>
      <c r="E24" s="33" t="s">
        <v>508</v>
      </c>
      <c r="F24" s="16"/>
      <c r="G24" s="11">
        <f>G25+G26</f>
        <v>199.8</v>
      </c>
      <c r="H24" s="11">
        <f aca="true" t="shared" si="4" ref="H24:R24">H25+H26</f>
        <v>0</v>
      </c>
      <c r="I24" s="11">
        <f t="shared" si="4"/>
        <v>0</v>
      </c>
      <c r="J24" s="11">
        <f t="shared" si="4"/>
        <v>199.8</v>
      </c>
      <c r="K24" s="11">
        <f t="shared" si="4"/>
        <v>199.8</v>
      </c>
      <c r="L24" s="11">
        <f t="shared" si="4"/>
        <v>0</v>
      </c>
      <c r="M24" s="11">
        <f t="shared" si="4"/>
        <v>0</v>
      </c>
      <c r="N24" s="11">
        <f t="shared" si="4"/>
        <v>199.8</v>
      </c>
      <c r="O24" s="11">
        <f t="shared" si="4"/>
        <v>199.8</v>
      </c>
      <c r="P24" s="11">
        <f t="shared" si="4"/>
        <v>0</v>
      </c>
      <c r="Q24" s="11">
        <f t="shared" si="4"/>
        <v>0</v>
      </c>
      <c r="R24" s="11">
        <f t="shared" si="4"/>
        <v>199.8</v>
      </c>
    </row>
    <row r="25" spans="1:18" ht="37.5">
      <c r="A25" s="63" t="s">
        <v>174</v>
      </c>
      <c r="B25" s="16" t="s">
        <v>155</v>
      </c>
      <c r="C25" s="16" t="s">
        <v>121</v>
      </c>
      <c r="D25" s="16" t="s">
        <v>137</v>
      </c>
      <c r="E25" s="33" t="s">
        <v>508</v>
      </c>
      <c r="F25" s="16" t="s">
        <v>175</v>
      </c>
      <c r="G25" s="11">
        <f>H25+I25+J25</f>
        <v>139.8</v>
      </c>
      <c r="H25" s="11"/>
      <c r="I25" s="11"/>
      <c r="J25" s="11">
        <v>139.8</v>
      </c>
      <c r="K25" s="11">
        <f>L25+M25+N25</f>
        <v>139.8</v>
      </c>
      <c r="L25" s="11"/>
      <c r="M25" s="11"/>
      <c r="N25" s="11">
        <v>139.8</v>
      </c>
      <c r="O25" s="11">
        <f>P25+Q25+R25</f>
        <v>139.8</v>
      </c>
      <c r="P25" s="19"/>
      <c r="Q25" s="19"/>
      <c r="R25" s="19">
        <v>139.8</v>
      </c>
    </row>
    <row r="26" spans="1:18" ht="37.5">
      <c r="A26" s="63" t="s">
        <v>92</v>
      </c>
      <c r="B26" s="16" t="s">
        <v>155</v>
      </c>
      <c r="C26" s="16" t="s">
        <v>121</v>
      </c>
      <c r="D26" s="16" t="s">
        <v>137</v>
      </c>
      <c r="E26" s="33" t="s">
        <v>508</v>
      </c>
      <c r="F26" s="16" t="s">
        <v>178</v>
      </c>
      <c r="G26" s="11">
        <f>H26+I26+J26</f>
        <v>60</v>
      </c>
      <c r="H26" s="11"/>
      <c r="I26" s="11"/>
      <c r="J26" s="11">
        <v>60</v>
      </c>
      <c r="K26" s="11">
        <f>L26+M26+N26</f>
        <v>60</v>
      </c>
      <c r="L26" s="11"/>
      <c r="M26" s="11"/>
      <c r="N26" s="11">
        <v>60</v>
      </c>
      <c r="O26" s="11">
        <f>P26+Q26+R26</f>
        <v>60</v>
      </c>
      <c r="P26" s="19"/>
      <c r="Q26" s="19"/>
      <c r="R26" s="19">
        <v>60</v>
      </c>
    </row>
    <row r="27" spans="1:18" ht="56.25">
      <c r="A27" s="63" t="s">
        <v>428</v>
      </c>
      <c r="B27" s="16" t="s">
        <v>155</v>
      </c>
      <c r="C27" s="16" t="s">
        <v>121</v>
      </c>
      <c r="D27" s="16" t="s">
        <v>137</v>
      </c>
      <c r="E27" s="33" t="s">
        <v>67</v>
      </c>
      <c r="F27" s="16"/>
      <c r="G27" s="11">
        <f>G28+G31</f>
        <v>7926.3</v>
      </c>
      <c r="H27" s="11">
        <f aca="true" t="shared" si="5" ref="H27:R27">H28+H31</f>
        <v>0</v>
      </c>
      <c r="I27" s="11">
        <f t="shared" si="5"/>
        <v>7926.3</v>
      </c>
      <c r="J27" s="11">
        <f t="shared" si="5"/>
        <v>0</v>
      </c>
      <c r="K27" s="11">
        <f t="shared" si="5"/>
        <v>4724.8</v>
      </c>
      <c r="L27" s="11">
        <f t="shared" si="5"/>
        <v>0</v>
      </c>
      <c r="M27" s="11">
        <f t="shared" si="5"/>
        <v>4724.8</v>
      </c>
      <c r="N27" s="11">
        <f t="shared" si="5"/>
        <v>0</v>
      </c>
      <c r="O27" s="11">
        <f t="shared" si="5"/>
        <v>6724.8</v>
      </c>
      <c r="P27" s="11">
        <f t="shared" si="5"/>
        <v>0</v>
      </c>
      <c r="Q27" s="11">
        <f t="shared" si="5"/>
        <v>6724.8</v>
      </c>
      <c r="R27" s="11">
        <f t="shared" si="5"/>
        <v>0</v>
      </c>
    </row>
    <row r="28" spans="1:18" ht="20.25" customHeight="1">
      <c r="A28" s="63" t="s">
        <v>190</v>
      </c>
      <c r="B28" s="16" t="s">
        <v>155</v>
      </c>
      <c r="C28" s="16" t="s">
        <v>121</v>
      </c>
      <c r="D28" s="16" t="s">
        <v>137</v>
      </c>
      <c r="E28" s="33" t="s">
        <v>510</v>
      </c>
      <c r="F28" s="16"/>
      <c r="G28" s="11">
        <f>G29+G30</f>
        <v>6450.3</v>
      </c>
      <c r="H28" s="11">
        <f aca="true" t="shared" si="6" ref="H28:R28">H29+H30</f>
        <v>0</v>
      </c>
      <c r="I28" s="11">
        <f t="shared" si="6"/>
        <v>6450.3</v>
      </c>
      <c r="J28" s="11">
        <f t="shared" si="6"/>
        <v>0</v>
      </c>
      <c r="K28" s="11">
        <f t="shared" si="6"/>
        <v>4724.8</v>
      </c>
      <c r="L28" s="11">
        <f t="shared" si="6"/>
        <v>0</v>
      </c>
      <c r="M28" s="11">
        <f t="shared" si="6"/>
        <v>4724.8</v>
      </c>
      <c r="N28" s="11">
        <f t="shared" si="6"/>
        <v>0</v>
      </c>
      <c r="O28" s="11">
        <f t="shared" si="6"/>
        <v>6724.8</v>
      </c>
      <c r="P28" s="11">
        <f t="shared" si="6"/>
        <v>0</v>
      </c>
      <c r="Q28" s="11">
        <f t="shared" si="6"/>
        <v>6724.8</v>
      </c>
      <c r="R28" s="11">
        <f t="shared" si="6"/>
        <v>0</v>
      </c>
    </row>
    <row r="29" spans="1:18" ht="37.5">
      <c r="A29" s="63" t="s">
        <v>174</v>
      </c>
      <c r="B29" s="16" t="s">
        <v>155</v>
      </c>
      <c r="C29" s="16" t="s">
        <v>121</v>
      </c>
      <c r="D29" s="16" t="s">
        <v>137</v>
      </c>
      <c r="E29" s="33" t="s">
        <v>510</v>
      </c>
      <c r="F29" s="16" t="s">
        <v>175</v>
      </c>
      <c r="G29" s="11">
        <f>H29+I29+J29</f>
        <v>5503.8</v>
      </c>
      <c r="H29" s="11"/>
      <c r="I29" s="10">
        <v>5503.8</v>
      </c>
      <c r="J29" s="11"/>
      <c r="K29" s="11">
        <f>L29+M29+N29</f>
        <v>3778.3</v>
      </c>
      <c r="L29" s="11"/>
      <c r="M29" s="10">
        <f>'7 целевые'!L108</f>
        <v>3778.3</v>
      </c>
      <c r="N29" s="11"/>
      <c r="O29" s="11">
        <f>P29+Q29+R29</f>
        <v>5778.3</v>
      </c>
      <c r="P29" s="11"/>
      <c r="Q29" s="10">
        <v>5778.3</v>
      </c>
      <c r="R29" s="11"/>
    </row>
    <row r="30" spans="1:18" ht="37.5">
      <c r="A30" s="63" t="s">
        <v>92</v>
      </c>
      <c r="B30" s="16" t="s">
        <v>155</v>
      </c>
      <c r="C30" s="16" t="s">
        <v>121</v>
      </c>
      <c r="D30" s="16" t="s">
        <v>137</v>
      </c>
      <c r="E30" s="33" t="s">
        <v>510</v>
      </c>
      <c r="F30" s="16" t="s">
        <v>178</v>
      </c>
      <c r="G30" s="11">
        <f>H30+I30+J30</f>
        <v>946.5</v>
      </c>
      <c r="H30" s="11"/>
      <c r="I30" s="10">
        <v>946.5</v>
      </c>
      <c r="J30" s="11"/>
      <c r="K30" s="11">
        <f>L30+M30+N30</f>
        <v>946.5</v>
      </c>
      <c r="L30" s="11"/>
      <c r="M30" s="10">
        <v>946.5</v>
      </c>
      <c r="N30" s="11"/>
      <c r="O30" s="11">
        <f>P30+Q30+R30</f>
        <v>946.5</v>
      </c>
      <c r="P30" s="11"/>
      <c r="Q30" s="10">
        <v>946.5</v>
      </c>
      <c r="R30" s="11"/>
    </row>
    <row r="31" spans="1:18" ht="56.25">
      <c r="A31" s="75" t="s">
        <v>473</v>
      </c>
      <c r="B31" s="16" t="s">
        <v>155</v>
      </c>
      <c r="C31" s="16" t="s">
        <v>121</v>
      </c>
      <c r="D31" s="16" t="s">
        <v>137</v>
      </c>
      <c r="E31" s="33" t="s">
        <v>617</v>
      </c>
      <c r="F31" s="16"/>
      <c r="G31" s="11">
        <f>G32</f>
        <v>1476</v>
      </c>
      <c r="H31" s="11">
        <f aca="true" t="shared" si="7" ref="H31:R31">H32</f>
        <v>0</v>
      </c>
      <c r="I31" s="11">
        <f t="shared" si="7"/>
        <v>1476</v>
      </c>
      <c r="J31" s="11">
        <f t="shared" si="7"/>
        <v>0</v>
      </c>
      <c r="K31" s="11">
        <f t="shared" si="7"/>
        <v>0</v>
      </c>
      <c r="L31" s="11">
        <f t="shared" si="7"/>
        <v>0</v>
      </c>
      <c r="M31" s="11">
        <f t="shared" si="7"/>
        <v>0</v>
      </c>
      <c r="N31" s="11">
        <f t="shared" si="7"/>
        <v>0</v>
      </c>
      <c r="O31" s="11">
        <f t="shared" si="7"/>
        <v>0</v>
      </c>
      <c r="P31" s="11">
        <f t="shared" si="7"/>
        <v>0</v>
      </c>
      <c r="Q31" s="11">
        <f t="shared" si="7"/>
        <v>0</v>
      </c>
      <c r="R31" s="11">
        <f t="shared" si="7"/>
        <v>0</v>
      </c>
    </row>
    <row r="32" spans="1:18" ht="37.5">
      <c r="A32" s="63" t="s">
        <v>174</v>
      </c>
      <c r="B32" s="16" t="s">
        <v>155</v>
      </c>
      <c r="C32" s="16" t="s">
        <v>121</v>
      </c>
      <c r="D32" s="16" t="s">
        <v>137</v>
      </c>
      <c r="E32" s="33" t="s">
        <v>617</v>
      </c>
      <c r="F32" s="16" t="s">
        <v>175</v>
      </c>
      <c r="G32" s="11">
        <f>H32+I32+J32</f>
        <v>1476</v>
      </c>
      <c r="H32" s="11"/>
      <c r="I32" s="10">
        <v>1476</v>
      </c>
      <c r="J32" s="11"/>
      <c r="K32" s="11">
        <f>L32+M32+N32</f>
        <v>0</v>
      </c>
      <c r="L32" s="11"/>
      <c r="M32" s="10"/>
      <c r="N32" s="11"/>
      <c r="O32" s="11">
        <f>P32+Q32+R32</f>
        <v>0</v>
      </c>
      <c r="P32" s="11"/>
      <c r="Q32" s="10"/>
      <c r="R32" s="11"/>
    </row>
    <row r="33" spans="1:18" ht="56.25">
      <c r="A33" s="64" t="s">
        <v>528</v>
      </c>
      <c r="B33" s="16" t="s">
        <v>155</v>
      </c>
      <c r="C33" s="16" t="s">
        <v>146</v>
      </c>
      <c r="D33" s="16" t="s">
        <v>413</v>
      </c>
      <c r="E33" s="33"/>
      <c r="F33" s="16"/>
      <c r="G33" s="11">
        <f aca="true" t="shared" si="8" ref="G33:R33">G34+G41</f>
        <v>43134</v>
      </c>
      <c r="H33" s="11">
        <f t="shared" si="8"/>
        <v>3434.4</v>
      </c>
      <c r="I33" s="11">
        <f t="shared" si="8"/>
        <v>39699.6</v>
      </c>
      <c r="J33" s="11">
        <f t="shared" si="8"/>
        <v>0</v>
      </c>
      <c r="K33" s="11">
        <f t="shared" si="8"/>
        <v>34978.799999999996</v>
      </c>
      <c r="L33" s="11">
        <f t="shared" si="8"/>
        <v>3210.4</v>
      </c>
      <c r="M33" s="11">
        <f t="shared" si="8"/>
        <v>31768.399999999998</v>
      </c>
      <c r="N33" s="11">
        <f t="shared" si="8"/>
        <v>0</v>
      </c>
      <c r="O33" s="11">
        <f t="shared" si="8"/>
        <v>34655.6</v>
      </c>
      <c r="P33" s="11">
        <f t="shared" si="8"/>
        <v>3439.2</v>
      </c>
      <c r="Q33" s="11">
        <f t="shared" si="8"/>
        <v>31216.399999999998</v>
      </c>
      <c r="R33" s="11">
        <f t="shared" si="8"/>
        <v>0</v>
      </c>
    </row>
    <row r="34" spans="1:18" ht="37.5">
      <c r="A34" s="65" t="s">
        <v>217</v>
      </c>
      <c r="B34" s="16" t="s">
        <v>155</v>
      </c>
      <c r="C34" s="16" t="s">
        <v>146</v>
      </c>
      <c r="D34" s="16" t="s">
        <v>121</v>
      </c>
      <c r="E34" s="33"/>
      <c r="F34" s="16"/>
      <c r="G34" s="11">
        <f>G35</f>
        <v>14908.5</v>
      </c>
      <c r="H34" s="11">
        <f aca="true" t="shared" si="9" ref="H34:R34">H35</f>
        <v>3434.4</v>
      </c>
      <c r="I34" s="11">
        <f t="shared" si="9"/>
        <v>11474.1</v>
      </c>
      <c r="J34" s="11">
        <f t="shared" si="9"/>
        <v>0</v>
      </c>
      <c r="K34" s="11">
        <f t="shared" si="9"/>
        <v>15455.699999999999</v>
      </c>
      <c r="L34" s="11">
        <f t="shared" si="9"/>
        <v>3210.4</v>
      </c>
      <c r="M34" s="11">
        <f t="shared" si="9"/>
        <v>12245.3</v>
      </c>
      <c r="N34" s="11">
        <f t="shared" si="9"/>
        <v>0</v>
      </c>
      <c r="O34" s="11">
        <f t="shared" si="9"/>
        <v>16108.2</v>
      </c>
      <c r="P34" s="11">
        <f t="shared" si="9"/>
        <v>3439.2</v>
      </c>
      <c r="Q34" s="11">
        <f t="shared" si="9"/>
        <v>12669</v>
      </c>
      <c r="R34" s="11">
        <f t="shared" si="9"/>
        <v>0</v>
      </c>
    </row>
    <row r="35" spans="1:18" ht="37.5">
      <c r="A35" s="63" t="s">
        <v>501</v>
      </c>
      <c r="B35" s="16" t="s">
        <v>155</v>
      </c>
      <c r="C35" s="16" t="s">
        <v>146</v>
      </c>
      <c r="D35" s="16" t="s">
        <v>121</v>
      </c>
      <c r="E35" s="33" t="s">
        <v>281</v>
      </c>
      <c r="F35" s="16"/>
      <c r="G35" s="11">
        <f>G36</f>
        <v>14908.5</v>
      </c>
      <c r="H35" s="11">
        <f aca="true" t="shared" si="10" ref="H35:R35">H36</f>
        <v>3434.4</v>
      </c>
      <c r="I35" s="11">
        <f t="shared" si="10"/>
        <v>11474.1</v>
      </c>
      <c r="J35" s="11">
        <f t="shared" si="10"/>
        <v>0</v>
      </c>
      <c r="K35" s="11">
        <f t="shared" si="10"/>
        <v>15455.699999999999</v>
      </c>
      <c r="L35" s="11">
        <f t="shared" si="10"/>
        <v>3210.4</v>
      </c>
      <c r="M35" s="11">
        <f t="shared" si="10"/>
        <v>12245.3</v>
      </c>
      <c r="N35" s="11">
        <f t="shared" si="10"/>
        <v>0</v>
      </c>
      <c r="O35" s="11">
        <f t="shared" si="10"/>
        <v>16108.2</v>
      </c>
      <c r="P35" s="11">
        <f t="shared" si="10"/>
        <v>3439.2</v>
      </c>
      <c r="Q35" s="11">
        <f t="shared" si="10"/>
        <v>12669</v>
      </c>
      <c r="R35" s="11">
        <f t="shared" si="10"/>
        <v>0</v>
      </c>
    </row>
    <row r="36" spans="1:18" ht="37.5">
      <c r="A36" s="63" t="s">
        <v>284</v>
      </c>
      <c r="B36" s="16" t="s">
        <v>155</v>
      </c>
      <c r="C36" s="16" t="s">
        <v>146</v>
      </c>
      <c r="D36" s="16" t="s">
        <v>121</v>
      </c>
      <c r="E36" s="33" t="s">
        <v>502</v>
      </c>
      <c r="F36" s="16"/>
      <c r="G36" s="11">
        <f aca="true" t="shared" si="11" ref="G36:R36">G37+G39</f>
        <v>14908.5</v>
      </c>
      <c r="H36" s="11">
        <f t="shared" si="11"/>
        <v>3434.4</v>
      </c>
      <c r="I36" s="11">
        <f t="shared" si="11"/>
        <v>11474.1</v>
      </c>
      <c r="J36" s="11">
        <f t="shared" si="11"/>
        <v>0</v>
      </c>
      <c r="K36" s="11">
        <f t="shared" si="11"/>
        <v>15455.699999999999</v>
      </c>
      <c r="L36" s="11">
        <f t="shared" si="11"/>
        <v>3210.4</v>
      </c>
      <c r="M36" s="11">
        <f t="shared" si="11"/>
        <v>12245.3</v>
      </c>
      <c r="N36" s="11">
        <f t="shared" si="11"/>
        <v>0</v>
      </c>
      <c r="O36" s="11">
        <f t="shared" si="11"/>
        <v>16108.2</v>
      </c>
      <c r="P36" s="11">
        <f t="shared" si="11"/>
        <v>3439.2</v>
      </c>
      <c r="Q36" s="11">
        <f t="shared" si="11"/>
        <v>12669</v>
      </c>
      <c r="R36" s="11">
        <f t="shared" si="11"/>
        <v>0</v>
      </c>
    </row>
    <row r="37" spans="1:18" ht="37.5">
      <c r="A37" s="65" t="s">
        <v>504</v>
      </c>
      <c r="B37" s="16" t="s">
        <v>155</v>
      </c>
      <c r="C37" s="16" t="s">
        <v>146</v>
      </c>
      <c r="D37" s="16" t="s">
        <v>121</v>
      </c>
      <c r="E37" s="33" t="s">
        <v>503</v>
      </c>
      <c r="F37" s="16"/>
      <c r="G37" s="11">
        <f>G38</f>
        <v>11474.1</v>
      </c>
      <c r="H37" s="11">
        <f aca="true" t="shared" si="12" ref="H37:R37">H38</f>
        <v>0</v>
      </c>
      <c r="I37" s="11">
        <f t="shared" si="12"/>
        <v>11474.1</v>
      </c>
      <c r="J37" s="11">
        <f t="shared" si="12"/>
        <v>0</v>
      </c>
      <c r="K37" s="11">
        <f t="shared" si="12"/>
        <v>12245.3</v>
      </c>
      <c r="L37" s="11">
        <f t="shared" si="12"/>
        <v>0</v>
      </c>
      <c r="M37" s="11">
        <f t="shared" si="12"/>
        <v>12245.3</v>
      </c>
      <c r="N37" s="11">
        <f t="shared" si="12"/>
        <v>0</v>
      </c>
      <c r="O37" s="11">
        <f t="shared" si="12"/>
        <v>12669</v>
      </c>
      <c r="P37" s="11">
        <f t="shared" si="12"/>
        <v>0</v>
      </c>
      <c r="Q37" s="11">
        <f t="shared" si="12"/>
        <v>12669</v>
      </c>
      <c r="R37" s="11">
        <f t="shared" si="12"/>
        <v>0</v>
      </c>
    </row>
    <row r="38" spans="1:18" ht="18.75">
      <c r="A38" s="63" t="s">
        <v>195</v>
      </c>
      <c r="B38" s="16" t="s">
        <v>155</v>
      </c>
      <c r="C38" s="16" t="s">
        <v>146</v>
      </c>
      <c r="D38" s="16" t="s">
        <v>121</v>
      </c>
      <c r="E38" s="33" t="s">
        <v>503</v>
      </c>
      <c r="F38" s="16" t="s">
        <v>202</v>
      </c>
      <c r="G38" s="10">
        <f>H38+I38+J38</f>
        <v>11474.1</v>
      </c>
      <c r="H38" s="105"/>
      <c r="I38" s="11">
        <v>11474.1</v>
      </c>
      <c r="J38" s="11"/>
      <c r="K38" s="105">
        <f>L38+M38+N38</f>
        <v>12245.3</v>
      </c>
      <c r="L38" s="11"/>
      <c r="M38" s="11">
        <v>12245.3</v>
      </c>
      <c r="N38" s="11"/>
      <c r="O38" s="11">
        <f>P38+Q38+R38</f>
        <v>12669</v>
      </c>
      <c r="P38" s="11"/>
      <c r="Q38" s="11">
        <v>12669</v>
      </c>
      <c r="R38" s="11"/>
    </row>
    <row r="39" spans="1:18" ht="133.5" customHeight="1">
      <c r="A39" s="63" t="s">
        <v>414</v>
      </c>
      <c r="B39" s="16" t="s">
        <v>155</v>
      </c>
      <c r="C39" s="16" t="s">
        <v>146</v>
      </c>
      <c r="D39" s="16" t="s">
        <v>121</v>
      </c>
      <c r="E39" s="33" t="s">
        <v>505</v>
      </c>
      <c r="F39" s="16"/>
      <c r="G39" s="11">
        <f>G40</f>
        <v>3434.4</v>
      </c>
      <c r="H39" s="11">
        <f aca="true" t="shared" si="13" ref="H39:R39">H40</f>
        <v>3434.4</v>
      </c>
      <c r="I39" s="11">
        <f t="shared" si="13"/>
        <v>0</v>
      </c>
      <c r="J39" s="11">
        <f t="shared" si="13"/>
        <v>0</v>
      </c>
      <c r="K39" s="11">
        <f t="shared" si="13"/>
        <v>3210.4</v>
      </c>
      <c r="L39" s="11">
        <f t="shared" si="13"/>
        <v>3210.4</v>
      </c>
      <c r="M39" s="11">
        <f t="shared" si="13"/>
        <v>0</v>
      </c>
      <c r="N39" s="11">
        <f t="shared" si="13"/>
        <v>0</v>
      </c>
      <c r="O39" s="11">
        <f t="shared" si="13"/>
        <v>3439.2</v>
      </c>
      <c r="P39" s="11">
        <f t="shared" si="13"/>
        <v>3439.2</v>
      </c>
      <c r="Q39" s="11">
        <f t="shared" si="13"/>
        <v>0</v>
      </c>
      <c r="R39" s="11">
        <f t="shared" si="13"/>
        <v>0</v>
      </c>
    </row>
    <row r="40" spans="1:18" ht="18.75">
      <c r="A40" s="63" t="s">
        <v>195</v>
      </c>
      <c r="B40" s="16" t="s">
        <v>155</v>
      </c>
      <c r="C40" s="16" t="s">
        <v>146</v>
      </c>
      <c r="D40" s="16" t="s">
        <v>121</v>
      </c>
      <c r="E40" s="33" t="s">
        <v>505</v>
      </c>
      <c r="F40" s="16" t="s">
        <v>202</v>
      </c>
      <c r="G40" s="10">
        <f>H40+J40</f>
        <v>3434.4</v>
      </c>
      <c r="H40" s="11">
        <v>3434.4</v>
      </c>
      <c r="I40" s="11"/>
      <c r="J40" s="11"/>
      <c r="K40" s="11">
        <f>L40+M40+N40</f>
        <v>3210.4</v>
      </c>
      <c r="L40" s="11">
        <v>3210.4</v>
      </c>
      <c r="M40" s="11"/>
      <c r="N40" s="11"/>
      <c r="O40" s="11">
        <f>P40+R40</f>
        <v>3439.2</v>
      </c>
      <c r="P40" s="19">
        <v>3439.2</v>
      </c>
      <c r="Q40" s="19"/>
      <c r="R40" s="19"/>
    </row>
    <row r="41" spans="1:18" ht="18.75">
      <c r="A41" s="63" t="s">
        <v>203</v>
      </c>
      <c r="B41" s="16" t="s">
        <v>155</v>
      </c>
      <c r="C41" s="16" t="s">
        <v>146</v>
      </c>
      <c r="D41" s="16" t="s">
        <v>125</v>
      </c>
      <c r="E41" s="33"/>
      <c r="F41" s="16"/>
      <c r="G41" s="11">
        <f>G42</f>
        <v>28225.5</v>
      </c>
      <c r="H41" s="11">
        <f aca="true" t="shared" si="14" ref="H41:R42">H42</f>
        <v>0</v>
      </c>
      <c r="I41" s="11">
        <f t="shared" si="14"/>
        <v>28225.5</v>
      </c>
      <c r="J41" s="11">
        <f t="shared" si="14"/>
        <v>0</v>
      </c>
      <c r="K41" s="11">
        <f t="shared" si="14"/>
        <v>19523.1</v>
      </c>
      <c r="L41" s="11">
        <f t="shared" si="14"/>
        <v>0</v>
      </c>
      <c r="M41" s="11">
        <f t="shared" si="14"/>
        <v>19523.1</v>
      </c>
      <c r="N41" s="11">
        <f t="shared" si="14"/>
        <v>0</v>
      </c>
      <c r="O41" s="11">
        <f t="shared" si="14"/>
        <v>18547.399999999998</v>
      </c>
      <c r="P41" s="11">
        <f t="shared" si="14"/>
        <v>0</v>
      </c>
      <c r="Q41" s="11">
        <f t="shared" si="14"/>
        <v>18547.399999999998</v>
      </c>
      <c r="R41" s="11">
        <f t="shared" si="14"/>
        <v>0</v>
      </c>
    </row>
    <row r="42" spans="1:18" ht="37.5">
      <c r="A42" s="63" t="s">
        <v>501</v>
      </c>
      <c r="B42" s="16" t="s">
        <v>155</v>
      </c>
      <c r="C42" s="16" t="s">
        <v>146</v>
      </c>
      <c r="D42" s="16" t="s">
        <v>125</v>
      </c>
      <c r="E42" s="33" t="s">
        <v>281</v>
      </c>
      <c r="F42" s="16"/>
      <c r="G42" s="11">
        <f>G43</f>
        <v>28225.5</v>
      </c>
      <c r="H42" s="11">
        <f t="shared" si="14"/>
        <v>0</v>
      </c>
      <c r="I42" s="11">
        <f t="shared" si="14"/>
        <v>28225.5</v>
      </c>
      <c r="J42" s="11">
        <f t="shared" si="14"/>
        <v>0</v>
      </c>
      <c r="K42" s="11">
        <f t="shared" si="14"/>
        <v>19523.1</v>
      </c>
      <c r="L42" s="11">
        <f t="shared" si="14"/>
        <v>0</v>
      </c>
      <c r="M42" s="11">
        <f t="shared" si="14"/>
        <v>19523.1</v>
      </c>
      <c r="N42" s="11">
        <f t="shared" si="14"/>
        <v>0</v>
      </c>
      <c r="O42" s="11">
        <f t="shared" si="14"/>
        <v>18547.399999999998</v>
      </c>
      <c r="P42" s="11">
        <f t="shared" si="14"/>
        <v>0</v>
      </c>
      <c r="Q42" s="11">
        <f t="shared" si="14"/>
        <v>18547.399999999998</v>
      </c>
      <c r="R42" s="11">
        <f t="shared" si="14"/>
        <v>0</v>
      </c>
    </row>
    <row r="43" spans="1:18" ht="37.5">
      <c r="A43" s="63" t="s">
        <v>286</v>
      </c>
      <c r="B43" s="16" t="s">
        <v>155</v>
      </c>
      <c r="C43" s="16" t="s">
        <v>146</v>
      </c>
      <c r="D43" s="16" t="s">
        <v>125</v>
      </c>
      <c r="E43" s="33" t="s">
        <v>285</v>
      </c>
      <c r="F43" s="16"/>
      <c r="G43" s="11">
        <f>G44+G46</f>
        <v>28225.5</v>
      </c>
      <c r="H43" s="11">
        <f aca="true" t="shared" si="15" ref="H43:R43">H44+H46</f>
        <v>0</v>
      </c>
      <c r="I43" s="11">
        <f t="shared" si="15"/>
        <v>28225.5</v>
      </c>
      <c r="J43" s="11">
        <f t="shared" si="15"/>
        <v>0</v>
      </c>
      <c r="K43" s="11">
        <f t="shared" si="15"/>
        <v>19523.1</v>
      </c>
      <c r="L43" s="11">
        <f t="shared" si="15"/>
        <v>0</v>
      </c>
      <c r="M43" s="11">
        <f t="shared" si="15"/>
        <v>19523.1</v>
      </c>
      <c r="N43" s="11">
        <f t="shared" si="15"/>
        <v>0</v>
      </c>
      <c r="O43" s="11">
        <f t="shared" si="15"/>
        <v>18547.399999999998</v>
      </c>
      <c r="P43" s="11">
        <f t="shared" si="15"/>
        <v>0</v>
      </c>
      <c r="Q43" s="11">
        <f t="shared" si="15"/>
        <v>18547.399999999998</v>
      </c>
      <c r="R43" s="11">
        <f t="shared" si="15"/>
        <v>0</v>
      </c>
    </row>
    <row r="44" spans="1:18" ht="37.5">
      <c r="A44" s="63" t="s">
        <v>507</v>
      </c>
      <c r="B44" s="16" t="s">
        <v>155</v>
      </c>
      <c r="C44" s="16" t="s">
        <v>146</v>
      </c>
      <c r="D44" s="16" t="s">
        <v>125</v>
      </c>
      <c r="E44" s="33" t="s">
        <v>506</v>
      </c>
      <c r="F44" s="16"/>
      <c r="G44" s="11">
        <f>G45</f>
        <v>20712.8</v>
      </c>
      <c r="H44" s="11">
        <f aca="true" t="shared" si="16" ref="H44:R44">H45</f>
        <v>0</v>
      </c>
      <c r="I44" s="11">
        <f t="shared" si="16"/>
        <v>20712.8</v>
      </c>
      <c r="J44" s="11">
        <f t="shared" si="16"/>
        <v>0</v>
      </c>
      <c r="K44" s="11">
        <f t="shared" si="16"/>
        <v>15762.5</v>
      </c>
      <c r="L44" s="11">
        <f t="shared" si="16"/>
        <v>0</v>
      </c>
      <c r="M44" s="11">
        <f t="shared" si="16"/>
        <v>15762.5</v>
      </c>
      <c r="N44" s="11">
        <f t="shared" si="16"/>
        <v>0</v>
      </c>
      <c r="O44" s="11">
        <f t="shared" si="16"/>
        <v>14786.8</v>
      </c>
      <c r="P44" s="11">
        <f t="shared" si="16"/>
        <v>0</v>
      </c>
      <c r="Q44" s="11">
        <f t="shared" si="16"/>
        <v>14786.8</v>
      </c>
      <c r="R44" s="11">
        <f t="shared" si="16"/>
        <v>0</v>
      </c>
    </row>
    <row r="45" spans="1:18" ht="18.75">
      <c r="A45" s="63" t="s">
        <v>204</v>
      </c>
      <c r="B45" s="16" t="s">
        <v>155</v>
      </c>
      <c r="C45" s="16" t="s">
        <v>146</v>
      </c>
      <c r="D45" s="16" t="s">
        <v>125</v>
      </c>
      <c r="E45" s="33" t="s">
        <v>506</v>
      </c>
      <c r="F45" s="16" t="s">
        <v>202</v>
      </c>
      <c r="G45" s="11">
        <f>I45+H45+J45</f>
        <v>20712.8</v>
      </c>
      <c r="H45" s="11"/>
      <c r="I45" s="11">
        <v>20712.8</v>
      </c>
      <c r="J45" s="11"/>
      <c r="K45" s="11">
        <f>M45+L45+N45</f>
        <v>15762.5</v>
      </c>
      <c r="L45" s="11"/>
      <c r="M45" s="11">
        <v>15762.5</v>
      </c>
      <c r="N45" s="11"/>
      <c r="O45" s="11">
        <f>P45+R45+Q45</f>
        <v>14786.8</v>
      </c>
      <c r="P45" s="19"/>
      <c r="Q45" s="11">
        <v>14786.8</v>
      </c>
      <c r="R45" s="19"/>
    </row>
    <row r="46" spans="1:18" ht="56.25">
      <c r="A46" s="65" t="s">
        <v>590</v>
      </c>
      <c r="B46" s="16" t="s">
        <v>155</v>
      </c>
      <c r="C46" s="16" t="s">
        <v>146</v>
      </c>
      <c r="D46" s="16" t="s">
        <v>125</v>
      </c>
      <c r="E46" s="33" t="s">
        <v>591</v>
      </c>
      <c r="F46" s="16"/>
      <c r="G46" s="11">
        <f>G47</f>
        <v>7512.7</v>
      </c>
      <c r="H46" s="11">
        <f aca="true" t="shared" si="17" ref="H46:R46">H47</f>
        <v>0</v>
      </c>
      <c r="I46" s="11">
        <f t="shared" si="17"/>
        <v>7512.7</v>
      </c>
      <c r="J46" s="11">
        <f t="shared" si="17"/>
        <v>0</v>
      </c>
      <c r="K46" s="11">
        <f t="shared" si="17"/>
        <v>3760.6</v>
      </c>
      <c r="L46" s="11">
        <f t="shared" si="17"/>
        <v>0</v>
      </c>
      <c r="M46" s="11">
        <f t="shared" si="17"/>
        <v>3760.6</v>
      </c>
      <c r="N46" s="11">
        <f t="shared" si="17"/>
        <v>0</v>
      </c>
      <c r="O46" s="11">
        <f t="shared" si="17"/>
        <v>3760.6</v>
      </c>
      <c r="P46" s="11">
        <f t="shared" si="17"/>
        <v>0</v>
      </c>
      <c r="Q46" s="11">
        <f t="shared" si="17"/>
        <v>3760.6</v>
      </c>
      <c r="R46" s="11">
        <f t="shared" si="17"/>
        <v>0</v>
      </c>
    </row>
    <row r="47" spans="1:18" ht="18.75">
      <c r="A47" s="63" t="s">
        <v>204</v>
      </c>
      <c r="B47" s="16" t="s">
        <v>155</v>
      </c>
      <c r="C47" s="16" t="s">
        <v>146</v>
      </c>
      <c r="D47" s="16" t="s">
        <v>125</v>
      </c>
      <c r="E47" s="33" t="s">
        <v>591</v>
      </c>
      <c r="F47" s="16" t="s">
        <v>202</v>
      </c>
      <c r="G47" s="11">
        <f>I47+H47+J47</f>
        <v>7512.7</v>
      </c>
      <c r="H47" s="11"/>
      <c r="I47" s="11">
        <v>7512.7</v>
      </c>
      <c r="J47" s="11"/>
      <c r="K47" s="11">
        <f>M47+L47+N47</f>
        <v>3760.6</v>
      </c>
      <c r="L47" s="11"/>
      <c r="M47" s="11">
        <v>3760.6</v>
      </c>
      <c r="N47" s="11"/>
      <c r="O47" s="11">
        <f>P47+R47+Q47</f>
        <v>3760.6</v>
      </c>
      <c r="P47" s="19"/>
      <c r="Q47" s="11">
        <v>3760.6</v>
      </c>
      <c r="R47" s="19"/>
    </row>
    <row r="48" spans="1:18" ht="37.5">
      <c r="A48" s="64" t="s">
        <v>327</v>
      </c>
      <c r="B48" s="13" t="s">
        <v>341</v>
      </c>
      <c r="C48" s="13"/>
      <c r="D48" s="13"/>
      <c r="E48" s="137"/>
      <c r="F48" s="13"/>
      <c r="G48" s="14">
        <f aca="true" t="shared" si="18" ref="G48:R48">G49+G72+G136</f>
        <v>49848.799999999996</v>
      </c>
      <c r="H48" s="14">
        <f t="shared" si="18"/>
        <v>7858.6</v>
      </c>
      <c r="I48" s="14">
        <f t="shared" si="18"/>
        <v>44049</v>
      </c>
      <c r="J48" s="14">
        <f t="shared" si="18"/>
        <v>100</v>
      </c>
      <c r="K48" s="14">
        <f t="shared" si="18"/>
        <v>43291.1</v>
      </c>
      <c r="L48" s="14">
        <f t="shared" si="18"/>
        <v>2521.6</v>
      </c>
      <c r="M48" s="14">
        <f t="shared" si="18"/>
        <v>44069.5</v>
      </c>
      <c r="N48" s="14">
        <f t="shared" si="18"/>
        <v>500</v>
      </c>
      <c r="O48" s="14">
        <f t="shared" si="18"/>
        <v>47273.1</v>
      </c>
      <c r="P48" s="14">
        <f t="shared" si="18"/>
        <v>2521.6</v>
      </c>
      <c r="Q48" s="14">
        <f t="shared" si="18"/>
        <v>44251.5</v>
      </c>
      <c r="R48" s="14">
        <f t="shared" si="18"/>
        <v>500</v>
      </c>
    </row>
    <row r="49" spans="1:19" ht="18.75">
      <c r="A49" s="63" t="s">
        <v>131</v>
      </c>
      <c r="B49" s="16" t="s">
        <v>341</v>
      </c>
      <c r="C49" s="16" t="s">
        <v>130</v>
      </c>
      <c r="D49" s="16" t="s">
        <v>413</v>
      </c>
      <c r="E49" s="33"/>
      <c r="F49" s="16"/>
      <c r="G49" s="11">
        <f>G50+G58</f>
        <v>9989.4</v>
      </c>
      <c r="H49" s="11">
        <f aca="true" t="shared" si="19" ref="H49:R49">H50+H58</f>
        <v>0</v>
      </c>
      <c r="I49" s="11">
        <f t="shared" si="19"/>
        <v>9982</v>
      </c>
      <c r="J49" s="11">
        <f t="shared" si="19"/>
        <v>0</v>
      </c>
      <c r="K49" s="11">
        <f t="shared" si="19"/>
        <v>9793.6</v>
      </c>
      <c r="L49" s="11">
        <f t="shared" si="19"/>
        <v>0</v>
      </c>
      <c r="M49" s="11">
        <f t="shared" si="19"/>
        <v>9793.6</v>
      </c>
      <c r="N49" s="11">
        <f t="shared" si="19"/>
        <v>0</v>
      </c>
      <c r="O49" s="11">
        <f t="shared" si="19"/>
        <v>9825.6</v>
      </c>
      <c r="P49" s="11">
        <f t="shared" si="19"/>
        <v>0</v>
      </c>
      <c r="Q49" s="11">
        <f t="shared" si="19"/>
        <v>9825.6</v>
      </c>
      <c r="R49" s="11">
        <f t="shared" si="19"/>
        <v>0</v>
      </c>
      <c r="S49" s="3"/>
    </row>
    <row r="50" spans="1:19" ht="18.75">
      <c r="A50" s="63" t="s">
        <v>107</v>
      </c>
      <c r="B50" s="16" t="s">
        <v>341</v>
      </c>
      <c r="C50" s="16" t="s">
        <v>130</v>
      </c>
      <c r="D50" s="16" t="s">
        <v>124</v>
      </c>
      <c r="E50" s="16"/>
      <c r="F50" s="16"/>
      <c r="G50" s="11">
        <f>G51</f>
        <v>9907.5</v>
      </c>
      <c r="H50" s="11">
        <f aca="true" t="shared" si="20" ref="H50:O52">H51</f>
        <v>0</v>
      </c>
      <c r="I50" s="11">
        <f t="shared" si="20"/>
        <v>9907.5</v>
      </c>
      <c r="J50" s="11">
        <f t="shared" si="20"/>
        <v>0</v>
      </c>
      <c r="K50" s="11">
        <f t="shared" si="20"/>
        <v>9711.7</v>
      </c>
      <c r="L50" s="11">
        <f t="shared" si="20"/>
        <v>0</v>
      </c>
      <c r="M50" s="11">
        <f t="shared" si="20"/>
        <v>9711.7</v>
      </c>
      <c r="N50" s="11">
        <f t="shared" si="20"/>
        <v>0</v>
      </c>
      <c r="O50" s="11">
        <f t="shared" si="20"/>
        <v>9743.7</v>
      </c>
      <c r="P50" s="11">
        <f>P51</f>
        <v>0</v>
      </c>
      <c r="Q50" s="11">
        <f>Q51</f>
        <v>9743.7</v>
      </c>
      <c r="R50" s="11">
        <f>R51</f>
        <v>0</v>
      </c>
      <c r="S50" s="3"/>
    </row>
    <row r="51" spans="1:19" ht="37.5">
      <c r="A51" s="63" t="s">
        <v>517</v>
      </c>
      <c r="B51" s="16" t="s">
        <v>341</v>
      </c>
      <c r="C51" s="16" t="s">
        <v>130</v>
      </c>
      <c r="D51" s="16" t="s">
        <v>124</v>
      </c>
      <c r="E51" s="16" t="s">
        <v>267</v>
      </c>
      <c r="F51" s="16"/>
      <c r="G51" s="11">
        <f>G52</f>
        <v>9907.5</v>
      </c>
      <c r="H51" s="11">
        <f t="shared" si="20"/>
        <v>0</v>
      </c>
      <c r="I51" s="11">
        <f t="shared" si="20"/>
        <v>9907.5</v>
      </c>
      <c r="J51" s="11">
        <f t="shared" si="20"/>
        <v>0</v>
      </c>
      <c r="K51" s="11">
        <f t="shared" si="20"/>
        <v>9711.7</v>
      </c>
      <c r="L51" s="11">
        <f t="shared" si="20"/>
        <v>0</v>
      </c>
      <c r="M51" s="11">
        <f t="shared" si="20"/>
        <v>9711.7</v>
      </c>
      <c r="N51" s="11">
        <f t="shared" si="20"/>
        <v>0</v>
      </c>
      <c r="O51" s="11">
        <f t="shared" si="20"/>
        <v>9743.7</v>
      </c>
      <c r="P51" s="11">
        <f aca="true" t="shared" si="21" ref="P51:R52">P52</f>
        <v>0</v>
      </c>
      <c r="Q51" s="11">
        <f t="shared" si="21"/>
        <v>9743.7</v>
      </c>
      <c r="R51" s="11">
        <f t="shared" si="21"/>
        <v>0</v>
      </c>
      <c r="S51" s="3"/>
    </row>
    <row r="52" spans="1:19" ht="37.5">
      <c r="A52" s="63" t="s">
        <v>95</v>
      </c>
      <c r="B52" s="16" t="s">
        <v>341</v>
      </c>
      <c r="C52" s="16" t="s">
        <v>130</v>
      </c>
      <c r="D52" s="16" t="s">
        <v>124</v>
      </c>
      <c r="E52" s="16" t="s">
        <v>35</v>
      </c>
      <c r="F52" s="16"/>
      <c r="G52" s="11">
        <f>G53</f>
        <v>9907.5</v>
      </c>
      <c r="H52" s="11">
        <f t="shared" si="20"/>
        <v>0</v>
      </c>
      <c r="I52" s="11">
        <f t="shared" si="20"/>
        <v>9907.5</v>
      </c>
      <c r="J52" s="11">
        <f t="shared" si="20"/>
        <v>0</v>
      </c>
      <c r="K52" s="11">
        <f t="shared" si="20"/>
        <v>9711.7</v>
      </c>
      <c r="L52" s="11">
        <f t="shared" si="20"/>
        <v>0</v>
      </c>
      <c r="M52" s="11">
        <f t="shared" si="20"/>
        <v>9711.7</v>
      </c>
      <c r="N52" s="11">
        <f t="shared" si="20"/>
        <v>0</v>
      </c>
      <c r="O52" s="11">
        <f t="shared" si="20"/>
        <v>9743.7</v>
      </c>
      <c r="P52" s="11">
        <f t="shared" si="21"/>
        <v>0</v>
      </c>
      <c r="Q52" s="11">
        <f t="shared" si="21"/>
        <v>9743.7</v>
      </c>
      <c r="R52" s="11">
        <f t="shared" si="21"/>
        <v>0</v>
      </c>
      <c r="S52" s="3"/>
    </row>
    <row r="53" spans="1:19" ht="60" customHeight="1">
      <c r="A53" s="63" t="s">
        <v>356</v>
      </c>
      <c r="B53" s="16" t="s">
        <v>341</v>
      </c>
      <c r="C53" s="16" t="s">
        <v>130</v>
      </c>
      <c r="D53" s="16" t="s">
        <v>124</v>
      </c>
      <c r="E53" s="16" t="s">
        <v>56</v>
      </c>
      <c r="F53" s="16"/>
      <c r="G53" s="11">
        <f>G54+G56</f>
        <v>9907.5</v>
      </c>
      <c r="H53" s="11">
        <f aca="true" t="shared" si="22" ref="H53:R53">H54+H56</f>
        <v>0</v>
      </c>
      <c r="I53" s="11">
        <f t="shared" si="22"/>
        <v>9907.5</v>
      </c>
      <c r="J53" s="11">
        <f t="shared" si="22"/>
        <v>0</v>
      </c>
      <c r="K53" s="11">
        <f t="shared" si="22"/>
        <v>9711.7</v>
      </c>
      <c r="L53" s="11">
        <f t="shared" si="22"/>
        <v>0</v>
      </c>
      <c r="M53" s="11">
        <f t="shared" si="22"/>
        <v>9711.7</v>
      </c>
      <c r="N53" s="11">
        <f t="shared" si="22"/>
        <v>0</v>
      </c>
      <c r="O53" s="11">
        <f t="shared" si="22"/>
        <v>9743.7</v>
      </c>
      <c r="P53" s="11">
        <f t="shared" si="22"/>
        <v>0</v>
      </c>
      <c r="Q53" s="11">
        <f t="shared" si="22"/>
        <v>9743.7</v>
      </c>
      <c r="R53" s="11">
        <f t="shared" si="22"/>
        <v>0</v>
      </c>
      <c r="S53" s="3"/>
    </row>
    <row r="54" spans="1:19" ht="18.75">
      <c r="A54" s="63" t="s">
        <v>99</v>
      </c>
      <c r="B54" s="16" t="s">
        <v>341</v>
      </c>
      <c r="C54" s="16" t="s">
        <v>130</v>
      </c>
      <c r="D54" s="16" t="s">
        <v>124</v>
      </c>
      <c r="E54" s="16" t="s">
        <v>57</v>
      </c>
      <c r="F54" s="32"/>
      <c r="G54" s="51">
        <f>G55</f>
        <v>7666</v>
      </c>
      <c r="H54" s="51">
        <f aca="true" t="shared" si="23" ref="H54:R54">H55</f>
        <v>0</v>
      </c>
      <c r="I54" s="51">
        <f t="shared" si="23"/>
        <v>7666</v>
      </c>
      <c r="J54" s="51">
        <f t="shared" si="23"/>
        <v>0</v>
      </c>
      <c r="K54" s="51">
        <f t="shared" si="23"/>
        <v>7570.4</v>
      </c>
      <c r="L54" s="51">
        <f t="shared" si="23"/>
        <v>0</v>
      </c>
      <c r="M54" s="51">
        <f t="shared" si="23"/>
        <v>7570.4</v>
      </c>
      <c r="N54" s="51">
        <f t="shared" si="23"/>
        <v>0</v>
      </c>
      <c r="O54" s="51">
        <f t="shared" si="23"/>
        <v>7111.7</v>
      </c>
      <c r="P54" s="51">
        <f t="shared" si="23"/>
        <v>0</v>
      </c>
      <c r="Q54" s="51">
        <f t="shared" si="23"/>
        <v>7111.7</v>
      </c>
      <c r="R54" s="51">
        <f t="shared" si="23"/>
        <v>0</v>
      </c>
      <c r="S54" s="3"/>
    </row>
    <row r="55" spans="1:19" ht="18.75">
      <c r="A55" s="63" t="s">
        <v>192</v>
      </c>
      <c r="B55" s="16" t="s">
        <v>341</v>
      </c>
      <c r="C55" s="16" t="s">
        <v>130</v>
      </c>
      <c r="D55" s="16" t="s">
        <v>124</v>
      </c>
      <c r="E55" s="16" t="s">
        <v>57</v>
      </c>
      <c r="F55" s="16" t="s">
        <v>191</v>
      </c>
      <c r="G55" s="11">
        <f>H55+I55+J55</f>
        <v>7666</v>
      </c>
      <c r="H55" s="11"/>
      <c r="I55" s="11">
        <v>7666</v>
      </c>
      <c r="J55" s="11"/>
      <c r="K55" s="11">
        <f>L55+M55+N55</f>
        <v>7570.4</v>
      </c>
      <c r="L55" s="11"/>
      <c r="M55" s="11">
        <v>7570.4</v>
      </c>
      <c r="N55" s="11"/>
      <c r="O55" s="11">
        <f>P55+Q55+R55</f>
        <v>7111.7</v>
      </c>
      <c r="P55" s="19"/>
      <c r="Q55" s="19">
        <v>7111.7</v>
      </c>
      <c r="R55" s="19"/>
      <c r="S55" s="3"/>
    </row>
    <row r="56" spans="1:19" ht="56.25">
      <c r="A56" s="63" t="s">
        <v>473</v>
      </c>
      <c r="B56" s="16" t="s">
        <v>341</v>
      </c>
      <c r="C56" s="16" t="s">
        <v>130</v>
      </c>
      <c r="D56" s="16" t="s">
        <v>124</v>
      </c>
      <c r="E56" s="16" t="s">
        <v>472</v>
      </c>
      <c r="F56" s="16"/>
      <c r="G56" s="11">
        <f>G57</f>
        <v>2241.5</v>
      </c>
      <c r="H56" s="11">
        <f aca="true" t="shared" si="24" ref="H56:R56">H57</f>
        <v>0</v>
      </c>
      <c r="I56" s="11">
        <f t="shared" si="24"/>
        <v>2241.5</v>
      </c>
      <c r="J56" s="11">
        <f t="shared" si="24"/>
        <v>0</v>
      </c>
      <c r="K56" s="11">
        <f t="shared" si="24"/>
        <v>2141.3</v>
      </c>
      <c r="L56" s="11">
        <f t="shared" si="24"/>
        <v>0</v>
      </c>
      <c r="M56" s="11">
        <f t="shared" si="24"/>
        <v>2141.3</v>
      </c>
      <c r="N56" s="11">
        <f t="shared" si="24"/>
        <v>0</v>
      </c>
      <c r="O56" s="11">
        <f t="shared" si="24"/>
        <v>2632</v>
      </c>
      <c r="P56" s="11">
        <f t="shared" si="24"/>
        <v>0</v>
      </c>
      <c r="Q56" s="11">
        <f t="shared" si="24"/>
        <v>2632</v>
      </c>
      <c r="R56" s="11">
        <f t="shared" si="24"/>
        <v>0</v>
      </c>
      <c r="S56" s="3"/>
    </row>
    <row r="57" spans="1:19" ht="18.75">
      <c r="A57" s="63" t="s">
        <v>192</v>
      </c>
      <c r="B57" s="16" t="s">
        <v>341</v>
      </c>
      <c r="C57" s="16" t="s">
        <v>130</v>
      </c>
      <c r="D57" s="16" t="s">
        <v>124</v>
      </c>
      <c r="E57" s="16" t="s">
        <v>472</v>
      </c>
      <c r="F57" s="16" t="s">
        <v>191</v>
      </c>
      <c r="G57" s="11">
        <f>H57+I57+J57</f>
        <v>2241.5</v>
      </c>
      <c r="H57" s="11"/>
      <c r="I57" s="11">
        <v>2241.5</v>
      </c>
      <c r="J57" s="11"/>
      <c r="K57" s="11">
        <f>L57+M57+N57</f>
        <v>2141.3</v>
      </c>
      <c r="L57" s="11"/>
      <c r="M57" s="11">
        <v>2141.3</v>
      </c>
      <c r="N57" s="11"/>
      <c r="O57" s="11">
        <f>P57+Q57+R57</f>
        <v>2632</v>
      </c>
      <c r="P57" s="11"/>
      <c r="Q57" s="11">
        <v>2632</v>
      </c>
      <c r="R57" s="11"/>
      <c r="S57" s="3"/>
    </row>
    <row r="58" spans="1:19" ht="18.75">
      <c r="A58" s="63" t="s">
        <v>108</v>
      </c>
      <c r="B58" s="16" t="s">
        <v>341</v>
      </c>
      <c r="C58" s="16" t="s">
        <v>130</v>
      </c>
      <c r="D58" s="16" t="s">
        <v>130</v>
      </c>
      <c r="E58" s="16"/>
      <c r="F58" s="16"/>
      <c r="G58" s="11">
        <f>G59</f>
        <v>81.9</v>
      </c>
      <c r="H58" s="11">
        <f aca="true" t="shared" si="25" ref="H58:R58">H59</f>
        <v>0</v>
      </c>
      <c r="I58" s="11">
        <f t="shared" si="25"/>
        <v>74.5</v>
      </c>
      <c r="J58" s="11">
        <f t="shared" si="25"/>
        <v>0</v>
      </c>
      <c r="K58" s="11">
        <f t="shared" si="25"/>
        <v>81.9</v>
      </c>
      <c r="L58" s="11">
        <f t="shared" si="25"/>
        <v>0</v>
      </c>
      <c r="M58" s="11">
        <f t="shared" si="25"/>
        <v>81.9</v>
      </c>
      <c r="N58" s="11">
        <f t="shared" si="25"/>
        <v>0</v>
      </c>
      <c r="O58" s="11">
        <f t="shared" si="25"/>
        <v>81.9</v>
      </c>
      <c r="P58" s="11">
        <f t="shared" si="25"/>
        <v>0</v>
      </c>
      <c r="Q58" s="11">
        <f t="shared" si="25"/>
        <v>81.9</v>
      </c>
      <c r="R58" s="11">
        <f t="shared" si="25"/>
        <v>0</v>
      </c>
      <c r="S58" s="3"/>
    </row>
    <row r="59" spans="1:19" ht="40.5" customHeight="1">
      <c r="A59" s="63" t="s">
        <v>513</v>
      </c>
      <c r="B59" s="16" t="s">
        <v>341</v>
      </c>
      <c r="C59" s="16" t="s">
        <v>130</v>
      </c>
      <c r="D59" s="16" t="s">
        <v>130</v>
      </c>
      <c r="E59" s="16" t="s">
        <v>258</v>
      </c>
      <c r="F59" s="16"/>
      <c r="G59" s="11">
        <f>G60+G66+G69+G63</f>
        <v>81.9</v>
      </c>
      <c r="H59" s="11">
        <f aca="true" t="shared" si="26" ref="H59:O59">H60+H66+H69+H63</f>
        <v>0</v>
      </c>
      <c r="I59" s="11">
        <f t="shared" si="26"/>
        <v>74.5</v>
      </c>
      <c r="J59" s="11">
        <f t="shared" si="26"/>
        <v>0</v>
      </c>
      <c r="K59" s="11">
        <f t="shared" si="26"/>
        <v>81.9</v>
      </c>
      <c r="L59" s="11">
        <f t="shared" si="26"/>
        <v>0</v>
      </c>
      <c r="M59" s="11">
        <f t="shared" si="26"/>
        <v>81.9</v>
      </c>
      <c r="N59" s="11">
        <f t="shared" si="26"/>
        <v>0</v>
      </c>
      <c r="O59" s="11">
        <f t="shared" si="26"/>
        <v>81.9</v>
      </c>
      <c r="P59" s="11">
        <f>P60+P66+P69</f>
        <v>0</v>
      </c>
      <c r="Q59" s="11">
        <f>Q60+Q66+Q69</f>
        <v>81.9</v>
      </c>
      <c r="R59" s="11">
        <f>R60+R66+R69</f>
        <v>0</v>
      </c>
      <c r="S59" s="3"/>
    </row>
    <row r="60" spans="1:19" ht="37.5">
      <c r="A60" s="63" t="s">
        <v>259</v>
      </c>
      <c r="B60" s="16" t="s">
        <v>341</v>
      </c>
      <c r="C60" s="16" t="s">
        <v>130</v>
      </c>
      <c r="D60" s="16" t="s">
        <v>130</v>
      </c>
      <c r="E60" s="16" t="s">
        <v>515</v>
      </c>
      <c r="F60" s="16"/>
      <c r="G60" s="11">
        <f>G61</f>
        <v>18.2</v>
      </c>
      <c r="H60" s="11">
        <f aca="true" t="shared" si="27" ref="H60:R60">H61</f>
        <v>0</v>
      </c>
      <c r="I60" s="11">
        <f t="shared" si="27"/>
        <v>18.2</v>
      </c>
      <c r="J60" s="11">
        <f t="shared" si="27"/>
        <v>0</v>
      </c>
      <c r="K60" s="11">
        <f t="shared" si="27"/>
        <v>25.6</v>
      </c>
      <c r="L60" s="11">
        <f t="shared" si="27"/>
        <v>0</v>
      </c>
      <c r="M60" s="11">
        <f t="shared" si="27"/>
        <v>25.6</v>
      </c>
      <c r="N60" s="11">
        <f t="shared" si="27"/>
        <v>0</v>
      </c>
      <c r="O60" s="11">
        <f t="shared" si="27"/>
        <v>25.6</v>
      </c>
      <c r="P60" s="11">
        <f t="shared" si="27"/>
        <v>0</v>
      </c>
      <c r="Q60" s="11">
        <f t="shared" si="27"/>
        <v>25.6</v>
      </c>
      <c r="R60" s="11">
        <f t="shared" si="27"/>
        <v>0</v>
      </c>
      <c r="S60" s="3"/>
    </row>
    <row r="61" spans="1:19" ht="18.75">
      <c r="A61" s="63" t="s">
        <v>181</v>
      </c>
      <c r="B61" s="16" t="s">
        <v>341</v>
      </c>
      <c r="C61" s="16" t="s">
        <v>130</v>
      </c>
      <c r="D61" s="16" t="s">
        <v>130</v>
      </c>
      <c r="E61" s="16" t="s">
        <v>516</v>
      </c>
      <c r="F61" s="16"/>
      <c r="G61" s="11">
        <f>G62</f>
        <v>18.2</v>
      </c>
      <c r="H61" s="11">
        <f aca="true" t="shared" si="28" ref="H61:Q61">H62</f>
        <v>0</v>
      </c>
      <c r="I61" s="11">
        <f t="shared" si="28"/>
        <v>18.2</v>
      </c>
      <c r="J61" s="11">
        <f t="shared" si="28"/>
        <v>0</v>
      </c>
      <c r="K61" s="11">
        <f t="shared" si="28"/>
        <v>25.6</v>
      </c>
      <c r="L61" s="11">
        <f t="shared" si="28"/>
        <v>0</v>
      </c>
      <c r="M61" s="11">
        <f t="shared" si="28"/>
        <v>25.6</v>
      </c>
      <c r="N61" s="11">
        <f t="shared" si="28"/>
        <v>0</v>
      </c>
      <c r="O61" s="11">
        <f t="shared" si="28"/>
        <v>25.6</v>
      </c>
      <c r="P61" s="11">
        <f t="shared" si="28"/>
        <v>0</v>
      </c>
      <c r="Q61" s="11">
        <f t="shared" si="28"/>
        <v>25.6</v>
      </c>
      <c r="R61" s="11">
        <f>R62</f>
        <v>0</v>
      </c>
      <c r="S61" s="3"/>
    </row>
    <row r="62" spans="1:19" ht="18.75">
      <c r="A62" s="63" t="s">
        <v>192</v>
      </c>
      <c r="B62" s="16" t="s">
        <v>341</v>
      </c>
      <c r="C62" s="16" t="s">
        <v>130</v>
      </c>
      <c r="D62" s="16" t="s">
        <v>130</v>
      </c>
      <c r="E62" s="16" t="s">
        <v>516</v>
      </c>
      <c r="F62" s="16" t="s">
        <v>191</v>
      </c>
      <c r="G62" s="11">
        <v>18.2</v>
      </c>
      <c r="H62" s="11"/>
      <c r="I62" s="11">
        <v>18.2</v>
      </c>
      <c r="J62" s="11"/>
      <c r="K62" s="11">
        <f>L62+M62+N62</f>
        <v>25.6</v>
      </c>
      <c r="L62" s="11"/>
      <c r="M62" s="11">
        <v>25.6</v>
      </c>
      <c r="N62" s="11"/>
      <c r="O62" s="11">
        <f>P62+Q62+R62</f>
        <v>25.6</v>
      </c>
      <c r="P62" s="11"/>
      <c r="Q62" s="11">
        <v>25.6</v>
      </c>
      <c r="R62" s="11"/>
      <c r="S62" s="3"/>
    </row>
    <row r="63" spans="1:19" ht="37.5">
      <c r="A63" s="63" t="s">
        <v>514</v>
      </c>
      <c r="B63" s="16" t="s">
        <v>341</v>
      </c>
      <c r="C63" s="16" t="s">
        <v>130</v>
      </c>
      <c r="D63" s="16" t="s">
        <v>130</v>
      </c>
      <c r="E63" s="16" t="s">
        <v>260</v>
      </c>
      <c r="F63" s="16"/>
      <c r="G63" s="11">
        <f>G64</f>
        <v>7.5</v>
      </c>
      <c r="H63" s="11">
        <f aca="true" t="shared" si="29" ref="H63:O63">H64</f>
        <v>0</v>
      </c>
      <c r="I63" s="11">
        <f t="shared" si="29"/>
        <v>0</v>
      </c>
      <c r="J63" s="11">
        <f t="shared" si="29"/>
        <v>0</v>
      </c>
      <c r="K63" s="11">
        <f t="shared" si="29"/>
        <v>0</v>
      </c>
      <c r="L63" s="11">
        <f t="shared" si="29"/>
        <v>0</v>
      </c>
      <c r="M63" s="11">
        <f t="shared" si="29"/>
        <v>0</v>
      </c>
      <c r="N63" s="11">
        <f t="shared" si="29"/>
        <v>0</v>
      </c>
      <c r="O63" s="11">
        <f t="shared" si="29"/>
        <v>0</v>
      </c>
      <c r="P63" s="11"/>
      <c r="Q63" s="11"/>
      <c r="R63" s="11"/>
      <c r="S63" s="3"/>
    </row>
    <row r="64" spans="1:19" ht="18.75">
      <c r="A64" s="63" t="s">
        <v>181</v>
      </c>
      <c r="B64" s="16" t="s">
        <v>341</v>
      </c>
      <c r="C64" s="16" t="s">
        <v>130</v>
      </c>
      <c r="D64" s="16" t="s">
        <v>130</v>
      </c>
      <c r="E64" s="16" t="s">
        <v>261</v>
      </c>
      <c r="F64" s="16"/>
      <c r="G64" s="11">
        <f>G65</f>
        <v>7.5</v>
      </c>
      <c r="H64" s="11">
        <f aca="true" t="shared" si="30" ref="H64:O64">H65</f>
        <v>0</v>
      </c>
      <c r="I64" s="11">
        <f t="shared" si="30"/>
        <v>0</v>
      </c>
      <c r="J64" s="11">
        <f t="shared" si="30"/>
        <v>0</v>
      </c>
      <c r="K64" s="11">
        <f t="shared" si="30"/>
        <v>0</v>
      </c>
      <c r="L64" s="11">
        <f t="shared" si="30"/>
        <v>0</v>
      </c>
      <c r="M64" s="11">
        <f t="shared" si="30"/>
        <v>0</v>
      </c>
      <c r="N64" s="11">
        <f t="shared" si="30"/>
        <v>0</v>
      </c>
      <c r="O64" s="11">
        <f t="shared" si="30"/>
        <v>0</v>
      </c>
      <c r="P64" s="11"/>
      <c r="Q64" s="11"/>
      <c r="R64" s="11"/>
      <c r="S64" s="3"/>
    </row>
    <row r="65" spans="1:19" ht="18.75">
      <c r="A65" s="63" t="s">
        <v>192</v>
      </c>
      <c r="B65" s="16" t="s">
        <v>341</v>
      </c>
      <c r="C65" s="16" t="s">
        <v>130</v>
      </c>
      <c r="D65" s="16" t="s">
        <v>130</v>
      </c>
      <c r="E65" s="16" t="s">
        <v>261</v>
      </c>
      <c r="F65" s="16" t="s">
        <v>191</v>
      </c>
      <c r="G65" s="11">
        <v>7.5</v>
      </c>
      <c r="H65" s="11"/>
      <c r="I65" s="11"/>
      <c r="J65" s="11"/>
      <c r="K65" s="11">
        <v>0</v>
      </c>
      <c r="L65" s="11"/>
      <c r="M65" s="11"/>
      <c r="N65" s="11"/>
      <c r="O65" s="11">
        <v>0</v>
      </c>
      <c r="P65" s="11"/>
      <c r="Q65" s="11"/>
      <c r="R65" s="11"/>
      <c r="S65" s="3"/>
    </row>
    <row r="66" spans="1:19" ht="37.5">
      <c r="A66" s="63" t="s">
        <v>31</v>
      </c>
      <c r="B66" s="16" t="s">
        <v>341</v>
      </c>
      <c r="C66" s="16" t="s">
        <v>130</v>
      </c>
      <c r="D66" s="16" t="s">
        <v>130</v>
      </c>
      <c r="E66" s="16" t="s">
        <v>262</v>
      </c>
      <c r="F66" s="16"/>
      <c r="G66" s="11">
        <f>G67</f>
        <v>0</v>
      </c>
      <c r="H66" s="11">
        <f aca="true" t="shared" si="31" ref="H66:R66">H67</f>
        <v>0</v>
      </c>
      <c r="I66" s="11">
        <f t="shared" si="31"/>
        <v>41.9</v>
      </c>
      <c r="J66" s="11">
        <f t="shared" si="31"/>
        <v>0</v>
      </c>
      <c r="K66" s="11">
        <f t="shared" si="31"/>
        <v>41.9</v>
      </c>
      <c r="L66" s="11">
        <f t="shared" si="31"/>
        <v>0</v>
      </c>
      <c r="M66" s="11">
        <f t="shared" si="31"/>
        <v>41.9</v>
      </c>
      <c r="N66" s="11">
        <f t="shared" si="31"/>
        <v>0</v>
      </c>
      <c r="O66" s="11">
        <f t="shared" si="31"/>
        <v>41.9</v>
      </c>
      <c r="P66" s="11">
        <f t="shared" si="31"/>
        <v>0</v>
      </c>
      <c r="Q66" s="11">
        <f t="shared" si="31"/>
        <v>41.9</v>
      </c>
      <c r="R66" s="11">
        <f t="shared" si="31"/>
        <v>0</v>
      </c>
      <c r="S66" s="3"/>
    </row>
    <row r="67" spans="1:19" ht="18.75">
      <c r="A67" s="63" t="s">
        <v>181</v>
      </c>
      <c r="B67" s="16" t="s">
        <v>341</v>
      </c>
      <c r="C67" s="16" t="s">
        <v>130</v>
      </c>
      <c r="D67" s="16" t="s">
        <v>130</v>
      </c>
      <c r="E67" s="16" t="s">
        <v>263</v>
      </c>
      <c r="F67" s="16"/>
      <c r="G67" s="11">
        <f>G68</f>
        <v>0</v>
      </c>
      <c r="H67" s="11">
        <f aca="true" t="shared" si="32" ref="H67:R67">H68</f>
        <v>0</v>
      </c>
      <c r="I67" s="11">
        <f t="shared" si="32"/>
        <v>41.9</v>
      </c>
      <c r="J67" s="11">
        <f t="shared" si="32"/>
        <v>0</v>
      </c>
      <c r="K67" s="11">
        <f t="shared" si="32"/>
        <v>41.9</v>
      </c>
      <c r="L67" s="11">
        <f t="shared" si="32"/>
        <v>0</v>
      </c>
      <c r="M67" s="11">
        <f t="shared" si="32"/>
        <v>41.9</v>
      </c>
      <c r="N67" s="11">
        <f t="shared" si="32"/>
        <v>0</v>
      </c>
      <c r="O67" s="11">
        <f t="shared" si="32"/>
        <v>41.9</v>
      </c>
      <c r="P67" s="11">
        <f t="shared" si="32"/>
        <v>0</v>
      </c>
      <c r="Q67" s="11">
        <f t="shared" si="32"/>
        <v>41.9</v>
      </c>
      <c r="R67" s="11">
        <f t="shared" si="32"/>
        <v>0</v>
      </c>
      <c r="S67" s="3"/>
    </row>
    <row r="68" spans="1:19" ht="18.75">
      <c r="A68" s="63" t="s">
        <v>192</v>
      </c>
      <c r="B68" s="16" t="s">
        <v>341</v>
      </c>
      <c r="C68" s="16" t="s">
        <v>130</v>
      </c>
      <c r="D68" s="16" t="s">
        <v>130</v>
      </c>
      <c r="E68" s="16" t="s">
        <v>263</v>
      </c>
      <c r="F68" s="16" t="s">
        <v>191</v>
      </c>
      <c r="G68" s="11">
        <v>0</v>
      </c>
      <c r="H68" s="11"/>
      <c r="I68" s="11">
        <v>41.9</v>
      </c>
      <c r="J68" s="11"/>
      <c r="K68" s="11">
        <f>L68+M68+N68</f>
        <v>41.9</v>
      </c>
      <c r="L68" s="11"/>
      <c r="M68" s="11">
        <v>41.9</v>
      </c>
      <c r="N68" s="11"/>
      <c r="O68" s="11">
        <f>P68+Q68+R68</f>
        <v>41.9</v>
      </c>
      <c r="P68" s="11"/>
      <c r="Q68" s="11">
        <v>41.9</v>
      </c>
      <c r="R68" s="11"/>
      <c r="S68" s="3"/>
    </row>
    <row r="69" spans="1:19" ht="38.25" customHeight="1">
      <c r="A69" s="63" t="s">
        <v>266</v>
      </c>
      <c r="B69" s="16" t="s">
        <v>341</v>
      </c>
      <c r="C69" s="16" t="s">
        <v>130</v>
      </c>
      <c r="D69" s="16" t="s">
        <v>130</v>
      </c>
      <c r="E69" s="16" t="s">
        <v>264</v>
      </c>
      <c r="F69" s="16"/>
      <c r="G69" s="11">
        <f>G70</f>
        <v>56.2</v>
      </c>
      <c r="H69" s="11">
        <f aca="true" t="shared" si="33" ref="H69:R69">H70</f>
        <v>0</v>
      </c>
      <c r="I69" s="11">
        <f t="shared" si="33"/>
        <v>14.4</v>
      </c>
      <c r="J69" s="11">
        <f t="shared" si="33"/>
        <v>0</v>
      </c>
      <c r="K69" s="11">
        <f t="shared" si="33"/>
        <v>14.4</v>
      </c>
      <c r="L69" s="11">
        <f t="shared" si="33"/>
        <v>0</v>
      </c>
      <c r="M69" s="11">
        <f t="shared" si="33"/>
        <v>14.4</v>
      </c>
      <c r="N69" s="11">
        <f t="shared" si="33"/>
        <v>0</v>
      </c>
      <c r="O69" s="11">
        <f t="shared" si="33"/>
        <v>14.4</v>
      </c>
      <c r="P69" s="11">
        <f t="shared" si="33"/>
        <v>0</v>
      </c>
      <c r="Q69" s="11">
        <f t="shared" si="33"/>
        <v>14.4</v>
      </c>
      <c r="R69" s="11">
        <f t="shared" si="33"/>
        <v>0</v>
      </c>
      <c r="S69" s="3"/>
    </row>
    <row r="70" spans="1:19" ht="18.75">
      <c r="A70" s="63" t="s">
        <v>181</v>
      </c>
      <c r="B70" s="16" t="s">
        <v>341</v>
      </c>
      <c r="C70" s="16" t="s">
        <v>130</v>
      </c>
      <c r="D70" s="16" t="s">
        <v>130</v>
      </c>
      <c r="E70" s="16" t="s">
        <v>265</v>
      </c>
      <c r="F70" s="16"/>
      <c r="G70" s="11">
        <f>G71</f>
        <v>56.2</v>
      </c>
      <c r="H70" s="11">
        <f aca="true" t="shared" si="34" ref="H70:R70">H71</f>
        <v>0</v>
      </c>
      <c r="I70" s="11">
        <f t="shared" si="34"/>
        <v>14.4</v>
      </c>
      <c r="J70" s="11">
        <f t="shared" si="34"/>
        <v>0</v>
      </c>
      <c r="K70" s="11">
        <f t="shared" si="34"/>
        <v>14.4</v>
      </c>
      <c r="L70" s="11">
        <f t="shared" si="34"/>
        <v>0</v>
      </c>
      <c r="M70" s="11">
        <f t="shared" si="34"/>
        <v>14.4</v>
      </c>
      <c r="N70" s="11">
        <f t="shared" si="34"/>
        <v>0</v>
      </c>
      <c r="O70" s="11">
        <f t="shared" si="34"/>
        <v>14.4</v>
      </c>
      <c r="P70" s="11">
        <f t="shared" si="34"/>
        <v>0</v>
      </c>
      <c r="Q70" s="11">
        <f t="shared" si="34"/>
        <v>14.4</v>
      </c>
      <c r="R70" s="11">
        <f t="shared" si="34"/>
        <v>0</v>
      </c>
      <c r="S70" s="3"/>
    </row>
    <row r="71" spans="1:19" ht="18.75">
      <c r="A71" s="63" t="s">
        <v>192</v>
      </c>
      <c r="B71" s="16" t="s">
        <v>341</v>
      </c>
      <c r="C71" s="16" t="s">
        <v>130</v>
      </c>
      <c r="D71" s="16" t="s">
        <v>130</v>
      </c>
      <c r="E71" s="16" t="s">
        <v>265</v>
      </c>
      <c r="F71" s="16" t="s">
        <v>191</v>
      </c>
      <c r="G71" s="11">
        <v>56.2</v>
      </c>
      <c r="H71" s="11"/>
      <c r="I71" s="11">
        <v>14.4</v>
      </c>
      <c r="J71" s="11"/>
      <c r="K71" s="11">
        <f>L71+M71+N71</f>
        <v>14.4</v>
      </c>
      <c r="L71" s="11"/>
      <c r="M71" s="11">
        <v>14.4</v>
      </c>
      <c r="N71" s="11"/>
      <c r="O71" s="11">
        <f>P71+Q71+R71</f>
        <v>14.4</v>
      </c>
      <c r="P71" s="11"/>
      <c r="Q71" s="11">
        <v>14.4</v>
      </c>
      <c r="R71" s="11"/>
      <c r="S71" s="3"/>
    </row>
    <row r="72" spans="1:19" ht="18.75">
      <c r="A72" s="63" t="s">
        <v>86</v>
      </c>
      <c r="B72" s="16" t="s">
        <v>341</v>
      </c>
      <c r="C72" s="16" t="s">
        <v>134</v>
      </c>
      <c r="D72" s="16" t="s">
        <v>413</v>
      </c>
      <c r="E72" s="16"/>
      <c r="F72" s="16"/>
      <c r="G72" s="11">
        <f aca="true" t="shared" si="35" ref="G72:R72">G73+G121</f>
        <v>39614.399999999994</v>
      </c>
      <c r="H72" s="11">
        <f t="shared" si="35"/>
        <v>7858.6</v>
      </c>
      <c r="I72" s="11">
        <f t="shared" si="35"/>
        <v>33852</v>
      </c>
      <c r="J72" s="11">
        <f t="shared" si="35"/>
        <v>100</v>
      </c>
      <c r="K72" s="11">
        <f t="shared" si="35"/>
        <v>33282.5</v>
      </c>
      <c r="L72" s="11">
        <f t="shared" si="35"/>
        <v>2521.6</v>
      </c>
      <c r="M72" s="11">
        <f t="shared" si="35"/>
        <v>34060.9</v>
      </c>
      <c r="N72" s="11">
        <f t="shared" si="35"/>
        <v>500</v>
      </c>
      <c r="O72" s="11">
        <f t="shared" si="35"/>
        <v>37232.5</v>
      </c>
      <c r="P72" s="11">
        <f t="shared" si="35"/>
        <v>2521.6</v>
      </c>
      <c r="Q72" s="11">
        <f t="shared" si="35"/>
        <v>34210.9</v>
      </c>
      <c r="R72" s="11">
        <f t="shared" si="35"/>
        <v>500</v>
      </c>
      <c r="S72" s="3"/>
    </row>
    <row r="73" spans="1:19" ht="18.75">
      <c r="A73" s="63" t="s">
        <v>135</v>
      </c>
      <c r="B73" s="16" t="s">
        <v>341</v>
      </c>
      <c r="C73" s="16" t="s">
        <v>134</v>
      </c>
      <c r="D73" s="16" t="s">
        <v>121</v>
      </c>
      <c r="E73" s="16"/>
      <c r="F73" s="16"/>
      <c r="G73" s="11">
        <f>G74</f>
        <v>38469.7</v>
      </c>
      <c r="H73" s="11">
        <f aca="true" t="shared" si="36" ref="H73:R73">H74</f>
        <v>7858.6</v>
      </c>
      <c r="I73" s="11">
        <f t="shared" si="36"/>
        <v>32707.3</v>
      </c>
      <c r="J73" s="11">
        <f t="shared" si="36"/>
        <v>100</v>
      </c>
      <c r="K73" s="11">
        <f t="shared" si="36"/>
        <v>32311</v>
      </c>
      <c r="L73" s="11">
        <f t="shared" si="36"/>
        <v>2521.6</v>
      </c>
      <c r="M73" s="11">
        <f t="shared" si="36"/>
        <v>33089.4</v>
      </c>
      <c r="N73" s="11">
        <f t="shared" si="36"/>
        <v>500</v>
      </c>
      <c r="O73" s="11">
        <f t="shared" si="36"/>
        <v>36261</v>
      </c>
      <c r="P73" s="11">
        <f t="shared" si="36"/>
        <v>2521.6</v>
      </c>
      <c r="Q73" s="11">
        <f t="shared" si="36"/>
        <v>33239.4</v>
      </c>
      <c r="R73" s="11">
        <f t="shared" si="36"/>
        <v>500</v>
      </c>
      <c r="S73" s="3"/>
    </row>
    <row r="74" spans="1:19" ht="37.5">
      <c r="A74" s="63" t="s">
        <v>517</v>
      </c>
      <c r="B74" s="16" t="s">
        <v>341</v>
      </c>
      <c r="C74" s="16" t="s">
        <v>134</v>
      </c>
      <c r="D74" s="16" t="s">
        <v>121</v>
      </c>
      <c r="E74" s="16" t="s">
        <v>267</v>
      </c>
      <c r="F74" s="16"/>
      <c r="G74" s="11">
        <f>G75+G88+G99+G115</f>
        <v>38469.7</v>
      </c>
      <c r="H74" s="11">
        <f aca="true" t="shared" si="37" ref="H74:R74">H75+H88+H99+H115</f>
        <v>7858.6</v>
      </c>
      <c r="I74" s="11">
        <f t="shared" si="37"/>
        <v>32707.3</v>
      </c>
      <c r="J74" s="11">
        <f t="shared" si="37"/>
        <v>100</v>
      </c>
      <c r="K74" s="11">
        <f t="shared" si="37"/>
        <v>32311</v>
      </c>
      <c r="L74" s="11">
        <f t="shared" si="37"/>
        <v>2521.6</v>
      </c>
      <c r="M74" s="11">
        <f t="shared" si="37"/>
        <v>33089.4</v>
      </c>
      <c r="N74" s="11">
        <f t="shared" si="37"/>
        <v>500</v>
      </c>
      <c r="O74" s="11">
        <f t="shared" si="37"/>
        <v>36261</v>
      </c>
      <c r="P74" s="11">
        <f t="shared" si="37"/>
        <v>2521.6</v>
      </c>
      <c r="Q74" s="11">
        <f t="shared" si="37"/>
        <v>33239.4</v>
      </c>
      <c r="R74" s="11">
        <f t="shared" si="37"/>
        <v>500</v>
      </c>
      <c r="S74" s="3"/>
    </row>
    <row r="75" spans="1:19" ht="78.75" customHeight="1">
      <c r="A75" s="63" t="s">
        <v>419</v>
      </c>
      <c r="B75" s="16" t="s">
        <v>341</v>
      </c>
      <c r="C75" s="16" t="s">
        <v>134</v>
      </c>
      <c r="D75" s="16" t="s">
        <v>121</v>
      </c>
      <c r="E75" s="16" t="s">
        <v>268</v>
      </c>
      <c r="F75" s="16"/>
      <c r="G75" s="11">
        <f>G76+G83</f>
        <v>6540.7</v>
      </c>
      <c r="H75" s="11">
        <f aca="true" t="shared" si="38" ref="H75:O75">H76+H83</f>
        <v>0</v>
      </c>
      <c r="I75" s="11">
        <f t="shared" si="38"/>
        <v>8686.900000000001</v>
      </c>
      <c r="J75" s="11">
        <f t="shared" si="38"/>
        <v>0</v>
      </c>
      <c r="K75" s="11">
        <f t="shared" si="38"/>
        <v>7465</v>
      </c>
      <c r="L75" s="11">
        <f t="shared" si="38"/>
        <v>0</v>
      </c>
      <c r="M75" s="11">
        <f t="shared" si="38"/>
        <v>7465</v>
      </c>
      <c r="N75" s="11">
        <f t="shared" si="38"/>
        <v>0</v>
      </c>
      <c r="O75" s="11">
        <f t="shared" si="38"/>
        <v>7500.5</v>
      </c>
      <c r="P75" s="11">
        <f>P76+P83</f>
        <v>0</v>
      </c>
      <c r="Q75" s="11">
        <f>Q76+Q83</f>
        <v>7500.5</v>
      </c>
      <c r="R75" s="11">
        <f>R76+R83</f>
        <v>0</v>
      </c>
      <c r="S75" s="3"/>
    </row>
    <row r="76" spans="1:19" ht="27.75" customHeight="1">
      <c r="A76" s="63" t="s">
        <v>373</v>
      </c>
      <c r="B76" s="16" t="s">
        <v>341</v>
      </c>
      <c r="C76" s="16" t="s">
        <v>134</v>
      </c>
      <c r="D76" s="16" t="s">
        <v>121</v>
      </c>
      <c r="E76" s="16" t="s">
        <v>269</v>
      </c>
      <c r="F76" s="16"/>
      <c r="G76" s="11">
        <f>G77+G79+G81</f>
        <v>2128.2</v>
      </c>
      <c r="H76" s="11">
        <f aca="true" t="shared" si="39" ref="H76:O76">H77+H79+H81</f>
        <v>0</v>
      </c>
      <c r="I76" s="11">
        <f t="shared" si="39"/>
        <v>2028.2</v>
      </c>
      <c r="J76" s="11">
        <f t="shared" si="39"/>
        <v>0</v>
      </c>
      <c r="K76" s="11">
        <f t="shared" si="39"/>
        <v>1936.1</v>
      </c>
      <c r="L76" s="11">
        <f t="shared" si="39"/>
        <v>0</v>
      </c>
      <c r="M76" s="11">
        <f t="shared" si="39"/>
        <v>1936.1</v>
      </c>
      <c r="N76" s="11">
        <f t="shared" si="39"/>
        <v>0</v>
      </c>
      <c r="O76" s="11">
        <f t="shared" si="39"/>
        <v>1946.6</v>
      </c>
      <c r="P76" s="11">
        <f>P77+P81</f>
        <v>0</v>
      </c>
      <c r="Q76" s="11">
        <f>Q77+Q81</f>
        <v>1946.6</v>
      </c>
      <c r="R76" s="11">
        <f>R77+R81</f>
        <v>0</v>
      </c>
      <c r="S76" s="3"/>
    </row>
    <row r="77" spans="1:19" ht="18.75">
      <c r="A77" s="63" t="s">
        <v>193</v>
      </c>
      <c r="B77" s="16" t="s">
        <v>341</v>
      </c>
      <c r="C77" s="16" t="s">
        <v>134</v>
      </c>
      <c r="D77" s="16" t="s">
        <v>121</v>
      </c>
      <c r="E77" s="16" t="s">
        <v>270</v>
      </c>
      <c r="F77" s="16"/>
      <c r="G77" s="11">
        <f>G78</f>
        <v>1511.2</v>
      </c>
      <c r="H77" s="11">
        <f aca="true" t="shared" si="40" ref="H77:R77">H78</f>
        <v>0</v>
      </c>
      <c r="I77" s="11">
        <f t="shared" si="40"/>
        <v>1511.2</v>
      </c>
      <c r="J77" s="11">
        <f t="shared" si="40"/>
        <v>0</v>
      </c>
      <c r="K77" s="11">
        <f t="shared" si="40"/>
        <v>1482.8</v>
      </c>
      <c r="L77" s="11">
        <f t="shared" si="40"/>
        <v>0</v>
      </c>
      <c r="M77" s="11">
        <f t="shared" si="40"/>
        <v>1482.8</v>
      </c>
      <c r="N77" s="11">
        <f t="shared" si="40"/>
        <v>0</v>
      </c>
      <c r="O77" s="11">
        <f>O78</f>
        <v>1379</v>
      </c>
      <c r="P77" s="11">
        <f t="shared" si="40"/>
        <v>0</v>
      </c>
      <c r="Q77" s="11">
        <f t="shared" si="40"/>
        <v>1379</v>
      </c>
      <c r="R77" s="11">
        <f t="shared" si="40"/>
        <v>0</v>
      </c>
      <c r="S77" s="3"/>
    </row>
    <row r="78" spans="1:19" ht="20.25">
      <c r="A78" s="63" t="s">
        <v>192</v>
      </c>
      <c r="B78" s="16" t="s">
        <v>341</v>
      </c>
      <c r="C78" s="16" t="s">
        <v>134</v>
      </c>
      <c r="D78" s="16" t="s">
        <v>121</v>
      </c>
      <c r="E78" s="16" t="s">
        <v>270</v>
      </c>
      <c r="F78" s="16" t="s">
        <v>191</v>
      </c>
      <c r="G78" s="11">
        <f>H78+I78+J78</f>
        <v>1511.2</v>
      </c>
      <c r="H78" s="11"/>
      <c r="I78" s="139">
        <v>1511.2</v>
      </c>
      <c r="J78" s="11"/>
      <c r="K78" s="11">
        <f>L78+M78+N78</f>
        <v>1482.8</v>
      </c>
      <c r="L78" s="11"/>
      <c r="M78" s="11">
        <v>1482.8</v>
      </c>
      <c r="N78" s="11"/>
      <c r="O78" s="11">
        <f>P78+Q78+R78</f>
        <v>1379</v>
      </c>
      <c r="P78" s="11"/>
      <c r="Q78" s="11">
        <v>1379</v>
      </c>
      <c r="R78" s="11"/>
      <c r="S78" s="3"/>
    </row>
    <row r="79" spans="1:19" ht="56.25">
      <c r="A79" s="63" t="s">
        <v>624</v>
      </c>
      <c r="B79" s="16" t="s">
        <v>341</v>
      </c>
      <c r="C79" s="16" t="s">
        <v>134</v>
      </c>
      <c r="D79" s="16" t="s">
        <v>121</v>
      </c>
      <c r="E79" s="16" t="s">
        <v>639</v>
      </c>
      <c r="F79" s="16"/>
      <c r="G79" s="11">
        <f>G80</f>
        <v>100</v>
      </c>
      <c r="H79" s="11">
        <f aca="true" t="shared" si="41" ref="H79:O79">H80</f>
        <v>0</v>
      </c>
      <c r="I79" s="11">
        <f t="shared" si="41"/>
        <v>0</v>
      </c>
      <c r="J79" s="11">
        <f t="shared" si="41"/>
        <v>0</v>
      </c>
      <c r="K79" s="11">
        <f t="shared" si="41"/>
        <v>0</v>
      </c>
      <c r="L79" s="11">
        <f t="shared" si="41"/>
        <v>0</v>
      </c>
      <c r="M79" s="11">
        <f t="shared" si="41"/>
        <v>0</v>
      </c>
      <c r="N79" s="11">
        <f t="shared" si="41"/>
        <v>0</v>
      </c>
      <c r="O79" s="11">
        <f t="shared" si="41"/>
        <v>0</v>
      </c>
      <c r="P79" s="11"/>
      <c r="Q79" s="11"/>
      <c r="R79" s="11"/>
      <c r="S79" s="3"/>
    </row>
    <row r="80" spans="1:19" ht="18.75">
      <c r="A80" s="63" t="s">
        <v>192</v>
      </c>
      <c r="B80" s="16" t="s">
        <v>341</v>
      </c>
      <c r="C80" s="16" t="s">
        <v>134</v>
      </c>
      <c r="D80" s="16" t="s">
        <v>121</v>
      </c>
      <c r="E80" s="16" t="s">
        <v>639</v>
      </c>
      <c r="F80" s="16" t="s">
        <v>191</v>
      </c>
      <c r="G80" s="11">
        <v>100</v>
      </c>
      <c r="H80" s="11"/>
      <c r="I80" s="11"/>
      <c r="J80" s="11"/>
      <c r="K80" s="11">
        <v>0</v>
      </c>
      <c r="L80" s="11"/>
      <c r="M80" s="11"/>
      <c r="N80" s="11"/>
      <c r="O80" s="11">
        <v>0</v>
      </c>
      <c r="P80" s="11"/>
      <c r="Q80" s="11"/>
      <c r="R80" s="11"/>
      <c r="S80" s="3"/>
    </row>
    <row r="81" spans="1:19" ht="56.25">
      <c r="A81" s="63" t="s">
        <v>473</v>
      </c>
      <c r="B81" s="16" t="s">
        <v>341</v>
      </c>
      <c r="C81" s="16" t="s">
        <v>134</v>
      </c>
      <c r="D81" s="16" t="s">
        <v>121</v>
      </c>
      <c r="E81" s="16" t="s">
        <v>477</v>
      </c>
      <c r="F81" s="16"/>
      <c r="G81" s="11">
        <f>G82</f>
        <v>517</v>
      </c>
      <c r="H81" s="11">
        <f aca="true" t="shared" si="42" ref="H81:R81">H82</f>
        <v>0</v>
      </c>
      <c r="I81" s="11">
        <f t="shared" si="42"/>
        <v>517</v>
      </c>
      <c r="J81" s="11">
        <f t="shared" si="42"/>
        <v>0</v>
      </c>
      <c r="K81" s="11">
        <f t="shared" si="42"/>
        <v>453.3</v>
      </c>
      <c r="L81" s="11">
        <f t="shared" si="42"/>
        <v>0</v>
      </c>
      <c r="M81" s="11">
        <f t="shared" si="42"/>
        <v>453.3</v>
      </c>
      <c r="N81" s="11">
        <f t="shared" si="42"/>
        <v>0</v>
      </c>
      <c r="O81" s="11">
        <f t="shared" si="42"/>
        <v>567.6</v>
      </c>
      <c r="P81" s="11">
        <f t="shared" si="42"/>
        <v>0</v>
      </c>
      <c r="Q81" s="11">
        <f t="shared" si="42"/>
        <v>567.6</v>
      </c>
      <c r="R81" s="11">
        <f t="shared" si="42"/>
        <v>0</v>
      </c>
      <c r="S81" s="3"/>
    </row>
    <row r="82" spans="1:19" ht="18.75">
      <c r="A82" s="63" t="s">
        <v>192</v>
      </c>
      <c r="B82" s="16" t="s">
        <v>341</v>
      </c>
      <c r="C82" s="16" t="s">
        <v>134</v>
      </c>
      <c r="D82" s="16" t="s">
        <v>121</v>
      </c>
      <c r="E82" s="16" t="s">
        <v>477</v>
      </c>
      <c r="F82" s="16" t="s">
        <v>191</v>
      </c>
      <c r="G82" s="11">
        <f>H82+I82+J82</f>
        <v>517</v>
      </c>
      <c r="H82" s="11"/>
      <c r="I82" s="11">
        <v>517</v>
      </c>
      <c r="J82" s="11"/>
      <c r="K82" s="11">
        <f>L82+M82+N82</f>
        <v>453.3</v>
      </c>
      <c r="L82" s="11"/>
      <c r="M82" s="11">
        <v>453.3</v>
      </c>
      <c r="N82" s="11"/>
      <c r="O82" s="11">
        <f>P82+Q82+R82</f>
        <v>567.6</v>
      </c>
      <c r="P82" s="19"/>
      <c r="Q82" s="19">
        <v>567.6</v>
      </c>
      <c r="R82" s="19"/>
      <c r="S82" s="3"/>
    </row>
    <row r="83" spans="1:19" ht="24" customHeight="1">
      <c r="A83" s="63" t="s">
        <v>374</v>
      </c>
      <c r="B83" s="16" t="s">
        <v>341</v>
      </c>
      <c r="C83" s="16" t="s">
        <v>134</v>
      </c>
      <c r="D83" s="16" t="s">
        <v>121</v>
      </c>
      <c r="E83" s="16" t="s">
        <v>58</v>
      </c>
      <c r="F83" s="16"/>
      <c r="G83" s="11">
        <f>G84+G86</f>
        <v>4412.5</v>
      </c>
      <c r="H83" s="11">
        <f aca="true" t="shared" si="43" ref="H83:R83">H84+H86</f>
        <v>0</v>
      </c>
      <c r="I83" s="11">
        <f t="shared" si="43"/>
        <v>6658.700000000001</v>
      </c>
      <c r="J83" s="11">
        <f t="shared" si="43"/>
        <v>0</v>
      </c>
      <c r="K83" s="11">
        <f t="shared" si="43"/>
        <v>5528.900000000001</v>
      </c>
      <c r="L83" s="11">
        <f t="shared" si="43"/>
        <v>0</v>
      </c>
      <c r="M83" s="11">
        <f t="shared" si="43"/>
        <v>5528.900000000001</v>
      </c>
      <c r="N83" s="11">
        <f t="shared" si="43"/>
        <v>0</v>
      </c>
      <c r="O83" s="11">
        <f t="shared" si="43"/>
        <v>5553.900000000001</v>
      </c>
      <c r="P83" s="11">
        <f t="shared" si="43"/>
        <v>0</v>
      </c>
      <c r="Q83" s="11">
        <f t="shared" si="43"/>
        <v>5553.900000000001</v>
      </c>
      <c r="R83" s="11">
        <f t="shared" si="43"/>
        <v>0</v>
      </c>
      <c r="S83" s="3"/>
    </row>
    <row r="84" spans="1:19" ht="18.75">
      <c r="A84" s="63" t="s">
        <v>193</v>
      </c>
      <c r="B84" s="16" t="s">
        <v>341</v>
      </c>
      <c r="C84" s="16" t="s">
        <v>134</v>
      </c>
      <c r="D84" s="16" t="s">
        <v>121</v>
      </c>
      <c r="E84" s="16" t="s">
        <v>59</v>
      </c>
      <c r="F84" s="16"/>
      <c r="G84" s="11">
        <f>G85</f>
        <v>3497.9</v>
      </c>
      <c r="H84" s="11">
        <f aca="true" t="shared" si="44" ref="H84:R84">H85</f>
        <v>0</v>
      </c>
      <c r="I84" s="11">
        <f t="shared" si="44"/>
        <v>5744.1</v>
      </c>
      <c r="J84" s="11">
        <f t="shared" si="44"/>
        <v>0</v>
      </c>
      <c r="K84" s="11">
        <f t="shared" si="44"/>
        <v>4471.1</v>
      </c>
      <c r="L84" s="11">
        <f t="shared" si="44"/>
        <v>0</v>
      </c>
      <c r="M84" s="11">
        <f t="shared" si="44"/>
        <v>4471.1</v>
      </c>
      <c r="N84" s="11">
        <f t="shared" si="44"/>
        <v>0</v>
      </c>
      <c r="O84" s="11">
        <f t="shared" si="44"/>
        <v>4229.6</v>
      </c>
      <c r="P84" s="11">
        <f t="shared" si="44"/>
        <v>0</v>
      </c>
      <c r="Q84" s="11">
        <f t="shared" si="44"/>
        <v>4229.6</v>
      </c>
      <c r="R84" s="11">
        <f t="shared" si="44"/>
        <v>0</v>
      </c>
      <c r="S84" s="3"/>
    </row>
    <row r="85" spans="1:19" ht="18.75">
      <c r="A85" s="63" t="s">
        <v>192</v>
      </c>
      <c r="B85" s="16" t="s">
        <v>341</v>
      </c>
      <c r="C85" s="16" t="s">
        <v>134</v>
      </c>
      <c r="D85" s="16" t="s">
        <v>121</v>
      </c>
      <c r="E85" s="16" t="s">
        <v>59</v>
      </c>
      <c r="F85" s="16" t="s">
        <v>191</v>
      </c>
      <c r="G85" s="11">
        <v>3497.9</v>
      </c>
      <c r="H85" s="11"/>
      <c r="I85" s="11">
        <v>5744.1</v>
      </c>
      <c r="J85" s="11"/>
      <c r="K85" s="11">
        <f>L85+M85+N85</f>
        <v>4471.1</v>
      </c>
      <c r="L85" s="11"/>
      <c r="M85" s="11">
        <v>4471.1</v>
      </c>
      <c r="N85" s="11"/>
      <c r="O85" s="11">
        <f>P85+Q85+R85</f>
        <v>4229.6</v>
      </c>
      <c r="P85" s="19"/>
      <c r="Q85" s="19">
        <v>4229.6</v>
      </c>
      <c r="R85" s="19"/>
      <c r="S85" s="3"/>
    </row>
    <row r="86" spans="1:19" ht="56.25">
      <c r="A86" s="63" t="s">
        <v>473</v>
      </c>
      <c r="B86" s="16" t="s">
        <v>341</v>
      </c>
      <c r="C86" s="16" t="s">
        <v>134</v>
      </c>
      <c r="D86" s="16" t="s">
        <v>121</v>
      </c>
      <c r="E86" s="16" t="s">
        <v>478</v>
      </c>
      <c r="F86" s="16"/>
      <c r="G86" s="11">
        <f>G87</f>
        <v>914.6</v>
      </c>
      <c r="H86" s="11">
        <f aca="true" t="shared" si="45" ref="H86:R86">H87</f>
        <v>0</v>
      </c>
      <c r="I86" s="11">
        <f t="shared" si="45"/>
        <v>914.6</v>
      </c>
      <c r="J86" s="11">
        <f t="shared" si="45"/>
        <v>0</v>
      </c>
      <c r="K86" s="11">
        <f t="shared" si="45"/>
        <v>1057.8</v>
      </c>
      <c r="L86" s="11">
        <f t="shared" si="45"/>
        <v>0</v>
      </c>
      <c r="M86" s="11">
        <f t="shared" si="45"/>
        <v>1057.8</v>
      </c>
      <c r="N86" s="11">
        <f t="shared" si="45"/>
        <v>0</v>
      </c>
      <c r="O86" s="11">
        <f t="shared" si="45"/>
        <v>1324.3</v>
      </c>
      <c r="P86" s="11">
        <f t="shared" si="45"/>
        <v>0</v>
      </c>
      <c r="Q86" s="11">
        <f t="shared" si="45"/>
        <v>1324.3</v>
      </c>
      <c r="R86" s="11">
        <f t="shared" si="45"/>
        <v>0</v>
      </c>
      <c r="S86" s="3"/>
    </row>
    <row r="87" spans="1:19" ht="18.75">
      <c r="A87" s="63" t="s">
        <v>192</v>
      </c>
      <c r="B87" s="16" t="s">
        <v>341</v>
      </c>
      <c r="C87" s="16" t="s">
        <v>134</v>
      </c>
      <c r="D87" s="16" t="s">
        <v>121</v>
      </c>
      <c r="E87" s="16" t="s">
        <v>478</v>
      </c>
      <c r="F87" s="16" t="s">
        <v>191</v>
      </c>
      <c r="G87" s="11">
        <f>H87+I87+J87</f>
        <v>914.6</v>
      </c>
      <c r="H87" s="11"/>
      <c r="I87" s="11">
        <v>914.6</v>
      </c>
      <c r="J87" s="11"/>
      <c r="K87" s="11">
        <f>L87+M87+N87</f>
        <v>1057.8</v>
      </c>
      <c r="L87" s="11"/>
      <c r="M87" s="11">
        <v>1057.8</v>
      </c>
      <c r="N87" s="11"/>
      <c r="O87" s="11">
        <f>P87+Q87+R87</f>
        <v>1324.3</v>
      </c>
      <c r="P87" s="19"/>
      <c r="Q87" s="19">
        <v>1324.3</v>
      </c>
      <c r="R87" s="19"/>
      <c r="S87" s="3"/>
    </row>
    <row r="88" spans="1:19" ht="37.5">
      <c r="A88" s="63" t="s">
        <v>205</v>
      </c>
      <c r="B88" s="16" t="s">
        <v>341</v>
      </c>
      <c r="C88" s="16" t="s">
        <v>134</v>
      </c>
      <c r="D88" s="16" t="s">
        <v>121</v>
      </c>
      <c r="E88" s="16" t="s">
        <v>271</v>
      </c>
      <c r="F88" s="16"/>
      <c r="G88" s="11">
        <f>G89+G96</f>
        <v>13178.6</v>
      </c>
      <c r="H88" s="11">
        <f aca="true" t="shared" si="46" ref="H88:O88">H89+H96</f>
        <v>5993.6</v>
      </c>
      <c r="I88" s="11">
        <f t="shared" si="46"/>
        <v>7185</v>
      </c>
      <c r="J88" s="11">
        <f t="shared" si="46"/>
        <v>100</v>
      </c>
      <c r="K88" s="11">
        <f t="shared" si="46"/>
        <v>8120</v>
      </c>
      <c r="L88" s="11">
        <f t="shared" si="46"/>
        <v>0</v>
      </c>
      <c r="M88" s="11">
        <f t="shared" si="46"/>
        <v>7620</v>
      </c>
      <c r="N88" s="11">
        <f t="shared" si="46"/>
        <v>500</v>
      </c>
      <c r="O88" s="11">
        <f t="shared" si="46"/>
        <v>8148.6</v>
      </c>
      <c r="P88" s="11">
        <f>P89</f>
        <v>0</v>
      </c>
      <c r="Q88" s="11">
        <f>Q89</f>
        <v>7648.6</v>
      </c>
      <c r="R88" s="11">
        <f>R89</f>
        <v>500</v>
      </c>
      <c r="S88" s="3"/>
    </row>
    <row r="89" spans="1:19" ht="18.75">
      <c r="A89" s="63" t="s">
        <v>60</v>
      </c>
      <c r="B89" s="16" t="s">
        <v>341</v>
      </c>
      <c r="C89" s="16" t="s">
        <v>134</v>
      </c>
      <c r="D89" s="16" t="s">
        <v>121</v>
      </c>
      <c r="E89" s="16" t="s">
        <v>272</v>
      </c>
      <c r="F89" s="16"/>
      <c r="G89" s="11">
        <f>G90+G92+G94</f>
        <v>7124.5</v>
      </c>
      <c r="H89" s="11">
        <f>H90+H92+H94</f>
        <v>0</v>
      </c>
      <c r="I89" s="11">
        <f>I90+I92+I94</f>
        <v>7124.5</v>
      </c>
      <c r="J89" s="11">
        <f aca="true" t="shared" si="47" ref="J89:R89">J90+J94+J92</f>
        <v>100</v>
      </c>
      <c r="K89" s="11">
        <f t="shared" si="47"/>
        <v>8120</v>
      </c>
      <c r="L89" s="11">
        <f t="shared" si="47"/>
        <v>0</v>
      </c>
      <c r="M89" s="11">
        <f t="shared" si="47"/>
        <v>7620</v>
      </c>
      <c r="N89" s="11">
        <f t="shared" si="47"/>
        <v>500</v>
      </c>
      <c r="O89" s="11">
        <f t="shared" si="47"/>
        <v>8148.6</v>
      </c>
      <c r="P89" s="11">
        <f t="shared" si="47"/>
        <v>0</v>
      </c>
      <c r="Q89" s="11">
        <f t="shared" si="47"/>
        <v>7648.6</v>
      </c>
      <c r="R89" s="11">
        <f t="shared" si="47"/>
        <v>500</v>
      </c>
      <c r="S89" s="3"/>
    </row>
    <row r="90" spans="1:19" ht="18.75">
      <c r="A90" s="63" t="s">
        <v>193</v>
      </c>
      <c r="B90" s="16" t="s">
        <v>341</v>
      </c>
      <c r="C90" s="16" t="s">
        <v>134</v>
      </c>
      <c r="D90" s="16" t="s">
        <v>121</v>
      </c>
      <c r="E90" s="16" t="s">
        <v>273</v>
      </c>
      <c r="F90" s="16"/>
      <c r="G90" s="11">
        <f>G91</f>
        <v>5554.1</v>
      </c>
      <c r="H90" s="11">
        <f aca="true" t="shared" si="48" ref="H90:R90">H91</f>
        <v>0</v>
      </c>
      <c r="I90" s="11">
        <f t="shared" si="48"/>
        <v>5554.1</v>
      </c>
      <c r="J90" s="11">
        <f t="shared" si="48"/>
        <v>0</v>
      </c>
      <c r="K90" s="11">
        <f t="shared" si="48"/>
        <v>6054.6</v>
      </c>
      <c r="L90" s="11">
        <f t="shared" si="48"/>
        <v>0</v>
      </c>
      <c r="M90" s="11">
        <f t="shared" si="48"/>
        <v>6054.6</v>
      </c>
      <c r="N90" s="11">
        <f t="shared" si="48"/>
        <v>0</v>
      </c>
      <c r="O90" s="11">
        <f t="shared" si="48"/>
        <v>5776.7</v>
      </c>
      <c r="P90" s="11">
        <f t="shared" si="48"/>
        <v>0</v>
      </c>
      <c r="Q90" s="11">
        <f t="shared" si="48"/>
        <v>5776.7</v>
      </c>
      <c r="R90" s="11">
        <f t="shared" si="48"/>
        <v>0</v>
      </c>
      <c r="S90" s="3"/>
    </row>
    <row r="91" spans="1:19" ht="20.25">
      <c r="A91" s="63" t="s">
        <v>192</v>
      </c>
      <c r="B91" s="16" t="s">
        <v>341</v>
      </c>
      <c r="C91" s="16" t="s">
        <v>134</v>
      </c>
      <c r="D91" s="16" t="s">
        <v>121</v>
      </c>
      <c r="E91" s="16" t="s">
        <v>273</v>
      </c>
      <c r="F91" s="16" t="s">
        <v>191</v>
      </c>
      <c r="G91" s="11">
        <v>5554.1</v>
      </c>
      <c r="H91" s="11"/>
      <c r="I91" s="139">
        <v>5554.1</v>
      </c>
      <c r="J91" s="11"/>
      <c r="K91" s="11">
        <f>L91+M91+N91</f>
        <v>6054.6</v>
      </c>
      <c r="L91" s="11"/>
      <c r="M91" s="11">
        <v>6054.6</v>
      </c>
      <c r="N91" s="11"/>
      <c r="O91" s="11">
        <f>P91+Q91+R91</f>
        <v>5776.7</v>
      </c>
      <c r="P91" s="19"/>
      <c r="Q91" s="19">
        <v>5776.7</v>
      </c>
      <c r="R91" s="19"/>
      <c r="S91" s="3"/>
    </row>
    <row r="92" spans="1:19" ht="59.25" customHeight="1">
      <c r="A92" s="63" t="s">
        <v>624</v>
      </c>
      <c r="B92" s="16" t="s">
        <v>341</v>
      </c>
      <c r="C92" s="16" t="s">
        <v>134</v>
      </c>
      <c r="D92" s="16" t="s">
        <v>121</v>
      </c>
      <c r="E92" s="16" t="s">
        <v>398</v>
      </c>
      <c r="F92" s="16"/>
      <c r="G92" s="11">
        <f>G93</f>
        <v>0</v>
      </c>
      <c r="H92" s="11">
        <f aca="true" t="shared" si="49" ref="H92:R92">H93</f>
        <v>0</v>
      </c>
      <c r="I92" s="11">
        <f t="shared" si="49"/>
        <v>0</v>
      </c>
      <c r="J92" s="11">
        <f t="shared" si="49"/>
        <v>100</v>
      </c>
      <c r="K92" s="11">
        <f t="shared" si="49"/>
        <v>500</v>
      </c>
      <c r="L92" s="11">
        <f t="shared" si="49"/>
        <v>0</v>
      </c>
      <c r="M92" s="11">
        <f t="shared" si="49"/>
        <v>0</v>
      </c>
      <c r="N92" s="11">
        <f t="shared" si="49"/>
        <v>500</v>
      </c>
      <c r="O92" s="11">
        <f t="shared" si="49"/>
        <v>500</v>
      </c>
      <c r="P92" s="11">
        <f>P93</f>
        <v>0</v>
      </c>
      <c r="Q92" s="11">
        <f t="shared" si="49"/>
        <v>0</v>
      </c>
      <c r="R92" s="11">
        <f t="shared" si="49"/>
        <v>500</v>
      </c>
      <c r="S92" s="3"/>
    </row>
    <row r="93" spans="1:19" ht="18.75">
      <c r="A93" s="63" t="s">
        <v>192</v>
      </c>
      <c r="B93" s="16" t="s">
        <v>341</v>
      </c>
      <c r="C93" s="16" t="s">
        <v>134</v>
      </c>
      <c r="D93" s="16" t="s">
        <v>121</v>
      </c>
      <c r="E93" s="16" t="s">
        <v>398</v>
      </c>
      <c r="F93" s="16" t="s">
        <v>191</v>
      </c>
      <c r="G93" s="11">
        <v>0</v>
      </c>
      <c r="H93" s="11"/>
      <c r="I93" s="11"/>
      <c r="J93" s="11">
        <v>100</v>
      </c>
      <c r="K93" s="11">
        <f>L93+M93+N93</f>
        <v>500</v>
      </c>
      <c r="L93" s="11"/>
      <c r="M93" s="11"/>
      <c r="N93" s="11">
        <v>500</v>
      </c>
      <c r="O93" s="11">
        <f>P93+Q93+R93</f>
        <v>500</v>
      </c>
      <c r="P93" s="11"/>
      <c r="Q93" s="11"/>
      <c r="R93" s="11">
        <v>500</v>
      </c>
      <c r="S93" s="3"/>
    </row>
    <row r="94" spans="1:19" ht="56.25">
      <c r="A94" s="63" t="s">
        <v>473</v>
      </c>
      <c r="B94" s="16" t="s">
        <v>341</v>
      </c>
      <c r="C94" s="16" t="s">
        <v>134</v>
      </c>
      <c r="D94" s="16" t="s">
        <v>121</v>
      </c>
      <c r="E94" s="16" t="s">
        <v>479</v>
      </c>
      <c r="F94" s="16"/>
      <c r="G94" s="11">
        <f>G95</f>
        <v>1570.4</v>
      </c>
      <c r="H94" s="11">
        <f aca="true" t="shared" si="50" ref="H94:R94">H95</f>
        <v>0</v>
      </c>
      <c r="I94" s="11">
        <f t="shared" si="50"/>
        <v>1570.4</v>
      </c>
      <c r="J94" s="11">
        <f t="shared" si="50"/>
        <v>0</v>
      </c>
      <c r="K94" s="11">
        <f t="shared" si="50"/>
        <v>1565.4</v>
      </c>
      <c r="L94" s="11">
        <f t="shared" si="50"/>
        <v>0</v>
      </c>
      <c r="M94" s="11">
        <f t="shared" si="50"/>
        <v>1565.4</v>
      </c>
      <c r="N94" s="11">
        <f t="shared" si="50"/>
        <v>0</v>
      </c>
      <c r="O94" s="11">
        <f t="shared" si="50"/>
        <v>1871.9</v>
      </c>
      <c r="P94" s="11">
        <f t="shared" si="50"/>
        <v>0</v>
      </c>
      <c r="Q94" s="11">
        <f t="shared" si="50"/>
        <v>1871.9</v>
      </c>
      <c r="R94" s="11">
        <f t="shared" si="50"/>
        <v>0</v>
      </c>
      <c r="S94" s="3"/>
    </row>
    <row r="95" spans="1:19" ht="18.75">
      <c r="A95" s="63" t="s">
        <v>192</v>
      </c>
      <c r="B95" s="16" t="s">
        <v>341</v>
      </c>
      <c r="C95" s="16" t="s">
        <v>134</v>
      </c>
      <c r="D95" s="16" t="s">
        <v>121</v>
      </c>
      <c r="E95" s="16" t="s">
        <v>479</v>
      </c>
      <c r="F95" s="16" t="s">
        <v>191</v>
      </c>
      <c r="G95" s="11">
        <f>H95+I95+J95</f>
        <v>1570.4</v>
      </c>
      <c r="H95" s="11"/>
      <c r="I95" s="11">
        <v>1570.4</v>
      </c>
      <c r="J95" s="11"/>
      <c r="K95" s="11">
        <f>L95+M95+N95</f>
        <v>1565.4</v>
      </c>
      <c r="L95" s="11"/>
      <c r="M95" s="11">
        <v>1565.4</v>
      </c>
      <c r="N95" s="11"/>
      <c r="O95" s="11">
        <f>P95+Q95+R95</f>
        <v>1871.9</v>
      </c>
      <c r="P95" s="19"/>
      <c r="Q95" s="19">
        <v>1871.9</v>
      </c>
      <c r="R95" s="19"/>
      <c r="S95" s="3"/>
    </row>
    <row r="96" spans="1:19" ht="37.5">
      <c r="A96" s="9" t="s">
        <v>666</v>
      </c>
      <c r="B96" s="16" t="s">
        <v>341</v>
      </c>
      <c r="C96" s="16" t="s">
        <v>134</v>
      </c>
      <c r="D96" s="16" t="s">
        <v>121</v>
      </c>
      <c r="E96" s="78" t="s">
        <v>667</v>
      </c>
      <c r="F96" s="16"/>
      <c r="G96" s="11">
        <f aca="true" t="shared" si="51" ref="G96:I97">G97</f>
        <v>6054.1</v>
      </c>
      <c r="H96" s="11">
        <f t="shared" si="51"/>
        <v>5993.6</v>
      </c>
      <c r="I96" s="11">
        <f t="shared" si="51"/>
        <v>60.5</v>
      </c>
      <c r="J96" s="11"/>
      <c r="K96" s="11"/>
      <c r="L96" s="11"/>
      <c r="M96" s="11"/>
      <c r="N96" s="11"/>
      <c r="O96" s="11"/>
      <c r="P96" s="19"/>
      <c r="Q96" s="19"/>
      <c r="R96" s="19"/>
      <c r="S96" s="3"/>
    </row>
    <row r="97" spans="1:19" ht="56.25">
      <c r="A97" s="106" t="s">
        <v>669</v>
      </c>
      <c r="B97" s="16" t="s">
        <v>341</v>
      </c>
      <c r="C97" s="16" t="s">
        <v>134</v>
      </c>
      <c r="D97" s="16" t="s">
        <v>121</v>
      </c>
      <c r="E97" s="48" t="s">
        <v>668</v>
      </c>
      <c r="F97" s="16"/>
      <c r="G97" s="11">
        <f t="shared" si="51"/>
        <v>6054.1</v>
      </c>
      <c r="H97" s="11">
        <f t="shared" si="51"/>
        <v>5993.6</v>
      </c>
      <c r="I97" s="11">
        <f t="shared" si="51"/>
        <v>60.5</v>
      </c>
      <c r="J97" s="11"/>
      <c r="K97" s="11"/>
      <c r="L97" s="11"/>
      <c r="M97" s="11"/>
      <c r="N97" s="11"/>
      <c r="O97" s="11"/>
      <c r="P97" s="19"/>
      <c r="Q97" s="19"/>
      <c r="R97" s="19"/>
      <c r="S97" s="3"/>
    </row>
    <row r="98" spans="1:19" ht="18.75">
      <c r="A98" s="63" t="s">
        <v>192</v>
      </c>
      <c r="B98" s="16" t="s">
        <v>341</v>
      </c>
      <c r="C98" s="16" t="s">
        <v>134</v>
      </c>
      <c r="D98" s="16" t="s">
        <v>121</v>
      </c>
      <c r="E98" s="74" t="s">
        <v>668</v>
      </c>
      <c r="F98" s="16" t="s">
        <v>191</v>
      </c>
      <c r="G98" s="11">
        <f>H98+I98+J98</f>
        <v>6054.1</v>
      </c>
      <c r="H98" s="11">
        <v>5993.6</v>
      </c>
      <c r="I98" s="11">
        <v>60.5</v>
      </c>
      <c r="J98" s="11"/>
      <c r="K98" s="11"/>
      <c r="L98" s="11"/>
      <c r="M98" s="11"/>
      <c r="N98" s="11"/>
      <c r="O98" s="11"/>
      <c r="P98" s="19"/>
      <c r="Q98" s="19"/>
      <c r="R98" s="19"/>
      <c r="S98" s="3"/>
    </row>
    <row r="99" spans="1:19" ht="37.5">
      <c r="A99" s="63" t="s">
        <v>194</v>
      </c>
      <c r="B99" s="16" t="s">
        <v>341</v>
      </c>
      <c r="C99" s="16" t="s">
        <v>134</v>
      </c>
      <c r="D99" s="16" t="s">
        <v>121</v>
      </c>
      <c r="E99" s="16" t="s">
        <v>274</v>
      </c>
      <c r="F99" s="16"/>
      <c r="G99" s="11">
        <f>G100</f>
        <v>15383.3</v>
      </c>
      <c r="H99" s="11">
        <f aca="true" t="shared" si="52" ref="H99:O99">H100</f>
        <v>1865</v>
      </c>
      <c r="I99" s="11">
        <f t="shared" si="52"/>
        <v>13468.3</v>
      </c>
      <c r="J99" s="11">
        <f t="shared" si="52"/>
        <v>0</v>
      </c>
      <c r="K99" s="11">
        <f t="shared" si="52"/>
        <v>13297.7</v>
      </c>
      <c r="L99" s="11">
        <f t="shared" si="52"/>
        <v>2521.6</v>
      </c>
      <c r="M99" s="11">
        <f t="shared" si="52"/>
        <v>14576.1</v>
      </c>
      <c r="N99" s="11">
        <f t="shared" si="52"/>
        <v>0</v>
      </c>
      <c r="O99" s="11">
        <f t="shared" si="52"/>
        <v>17169.2</v>
      </c>
      <c r="P99" s="11">
        <f>P100</f>
        <v>2521.6</v>
      </c>
      <c r="Q99" s="11">
        <f>Q100</f>
        <v>14647.6</v>
      </c>
      <c r="R99" s="11">
        <f>R100</f>
        <v>0</v>
      </c>
      <c r="S99" s="3"/>
    </row>
    <row r="100" spans="1:19" ht="18.75">
      <c r="A100" s="63" t="s">
        <v>21</v>
      </c>
      <c r="B100" s="16" t="s">
        <v>341</v>
      </c>
      <c r="C100" s="16" t="s">
        <v>134</v>
      </c>
      <c r="D100" s="16" t="s">
        <v>121</v>
      </c>
      <c r="E100" s="16" t="s">
        <v>275</v>
      </c>
      <c r="F100" s="16"/>
      <c r="G100" s="11">
        <f>G101+G107+G111+G113+G105+G109</f>
        <v>15383.3</v>
      </c>
      <c r="H100" s="11">
        <f aca="true" t="shared" si="53" ref="H100:O100">H101+H107+H111+H113+H105</f>
        <v>1865</v>
      </c>
      <c r="I100" s="11">
        <f t="shared" si="53"/>
        <v>13468.3</v>
      </c>
      <c r="J100" s="11">
        <f t="shared" si="53"/>
        <v>0</v>
      </c>
      <c r="K100" s="11">
        <f t="shared" si="53"/>
        <v>13297.7</v>
      </c>
      <c r="L100" s="11">
        <f t="shared" si="53"/>
        <v>2521.6</v>
      </c>
      <c r="M100" s="11">
        <f t="shared" si="53"/>
        <v>14576.1</v>
      </c>
      <c r="N100" s="11">
        <f t="shared" si="53"/>
        <v>0</v>
      </c>
      <c r="O100" s="11">
        <f t="shared" si="53"/>
        <v>17169.2</v>
      </c>
      <c r="P100" s="11">
        <f>P101+P107+P111+P113+P105</f>
        <v>2521.6</v>
      </c>
      <c r="Q100" s="11">
        <f>Q101+Q107+Q111+Q113+Q105</f>
        <v>14647.6</v>
      </c>
      <c r="R100" s="11">
        <f>R101+R107+R111+R113+R105</f>
        <v>0</v>
      </c>
      <c r="S100" s="3"/>
    </row>
    <row r="101" spans="1:19" ht="18.75">
      <c r="A101" s="63" t="s">
        <v>136</v>
      </c>
      <c r="B101" s="16" t="s">
        <v>341</v>
      </c>
      <c r="C101" s="16" t="s">
        <v>134</v>
      </c>
      <c r="D101" s="16" t="s">
        <v>121</v>
      </c>
      <c r="E101" s="16" t="s">
        <v>276</v>
      </c>
      <c r="F101" s="16"/>
      <c r="G101" s="11">
        <f>G102+G103+G104</f>
        <v>10391.1</v>
      </c>
      <c r="H101" s="11">
        <f aca="true" t="shared" si="54" ref="H101:R101">H102+H103+H104</f>
        <v>0</v>
      </c>
      <c r="I101" s="11">
        <f t="shared" si="54"/>
        <v>10391.1</v>
      </c>
      <c r="J101" s="11">
        <f t="shared" si="54"/>
        <v>0</v>
      </c>
      <c r="K101" s="11">
        <f t="shared" si="54"/>
        <v>7562.9</v>
      </c>
      <c r="L101" s="11">
        <f t="shared" si="54"/>
        <v>0</v>
      </c>
      <c r="M101" s="11">
        <f t="shared" si="54"/>
        <v>11362.900000000001</v>
      </c>
      <c r="N101" s="11">
        <f t="shared" si="54"/>
        <v>0</v>
      </c>
      <c r="O101" s="11">
        <f t="shared" si="54"/>
        <v>10672.800000000001</v>
      </c>
      <c r="P101" s="11">
        <f t="shared" si="54"/>
        <v>0</v>
      </c>
      <c r="Q101" s="11">
        <f t="shared" si="54"/>
        <v>10672.800000000001</v>
      </c>
      <c r="R101" s="11">
        <f t="shared" si="54"/>
        <v>0</v>
      </c>
      <c r="S101" s="3"/>
    </row>
    <row r="102" spans="1:19" ht="20.25">
      <c r="A102" s="63" t="s">
        <v>180</v>
      </c>
      <c r="B102" s="16" t="s">
        <v>341</v>
      </c>
      <c r="C102" s="16" t="s">
        <v>134</v>
      </c>
      <c r="D102" s="16" t="s">
        <v>121</v>
      </c>
      <c r="E102" s="16" t="s">
        <v>276</v>
      </c>
      <c r="F102" s="16" t="s">
        <v>153</v>
      </c>
      <c r="G102" s="130">
        <v>8593.1</v>
      </c>
      <c r="H102" s="11"/>
      <c r="I102" s="11">
        <v>8628</v>
      </c>
      <c r="J102" s="11"/>
      <c r="K102" s="11">
        <v>5978.2</v>
      </c>
      <c r="L102" s="11"/>
      <c r="M102" s="11">
        <v>9778.2</v>
      </c>
      <c r="N102" s="11"/>
      <c r="O102" s="11">
        <f>P102+Q102+R102</f>
        <v>9088.1</v>
      </c>
      <c r="P102" s="19"/>
      <c r="Q102" s="19">
        <v>9088.1</v>
      </c>
      <c r="R102" s="19"/>
      <c r="S102" s="3"/>
    </row>
    <row r="103" spans="1:19" ht="37.5">
      <c r="A103" s="63" t="s">
        <v>92</v>
      </c>
      <c r="B103" s="16" t="s">
        <v>341</v>
      </c>
      <c r="C103" s="16" t="s">
        <v>134</v>
      </c>
      <c r="D103" s="16" t="s">
        <v>121</v>
      </c>
      <c r="E103" s="16" t="s">
        <v>276</v>
      </c>
      <c r="F103" s="16" t="s">
        <v>178</v>
      </c>
      <c r="G103" s="130">
        <v>1765.7</v>
      </c>
      <c r="H103" s="11"/>
      <c r="I103" s="11">
        <v>1725.5</v>
      </c>
      <c r="J103" s="11"/>
      <c r="K103" s="11">
        <f>L103+M103+N103</f>
        <v>1547.1</v>
      </c>
      <c r="L103" s="11"/>
      <c r="M103" s="11">
        <v>1547.1</v>
      </c>
      <c r="N103" s="11"/>
      <c r="O103" s="11">
        <f>P103+Q103+R103</f>
        <v>1547.1</v>
      </c>
      <c r="P103" s="19"/>
      <c r="Q103" s="19">
        <v>1547.1</v>
      </c>
      <c r="R103" s="19"/>
      <c r="S103" s="3"/>
    </row>
    <row r="104" spans="1:19" ht="20.25">
      <c r="A104" s="63" t="s">
        <v>176</v>
      </c>
      <c r="B104" s="16" t="s">
        <v>341</v>
      </c>
      <c r="C104" s="16" t="s">
        <v>134</v>
      </c>
      <c r="D104" s="16" t="s">
        <v>121</v>
      </c>
      <c r="E104" s="16" t="s">
        <v>276</v>
      </c>
      <c r="F104" s="16" t="s">
        <v>177</v>
      </c>
      <c r="G104" s="130">
        <v>32.3</v>
      </c>
      <c r="H104" s="11"/>
      <c r="I104" s="11">
        <v>37.6</v>
      </c>
      <c r="J104" s="11"/>
      <c r="K104" s="11">
        <f>L104+M104+N104</f>
        <v>37.6</v>
      </c>
      <c r="L104" s="11"/>
      <c r="M104" s="11">
        <v>37.6</v>
      </c>
      <c r="N104" s="11"/>
      <c r="O104" s="11">
        <f>P104+Q104+R104</f>
        <v>37.6</v>
      </c>
      <c r="P104" s="19"/>
      <c r="Q104" s="19">
        <v>37.6</v>
      </c>
      <c r="R104" s="19"/>
      <c r="S104" s="3"/>
    </row>
    <row r="105" spans="1:19" ht="56.25">
      <c r="A105" s="63" t="s">
        <v>637</v>
      </c>
      <c r="B105" s="16" t="s">
        <v>341</v>
      </c>
      <c r="C105" s="16" t="s">
        <v>134</v>
      </c>
      <c r="D105" s="16" t="s">
        <v>121</v>
      </c>
      <c r="E105" s="16" t="s">
        <v>638</v>
      </c>
      <c r="F105" s="16"/>
      <c r="G105" s="11">
        <f>G106</f>
        <v>104.3</v>
      </c>
      <c r="H105" s="11">
        <f aca="true" t="shared" si="55" ref="H105:O105">H106</f>
        <v>0</v>
      </c>
      <c r="I105" s="11">
        <f>I106</f>
        <v>104.3</v>
      </c>
      <c r="J105" s="11">
        <f t="shared" si="55"/>
        <v>0</v>
      </c>
      <c r="K105" s="11">
        <f t="shared" si="55"/>
        <v>0</v>
      </c>
      <c r="L105" s="11">
        <f t="shared" si="55"/>
        <v>0</v>
      </c>
      <c r="M105" s="11">
        <f t="shared" si="55"/>
        <v>0</v>
      </c>
      <c r="N105" s="11">
        <f t="shared" si="55"/>
        <v>0</v>
      </c>
      <c r="O105" s="11">
        <f t="shared" si="55"/>
        <v>0</v>
      </c>
      <c r="P105" s="19"/>
      <c r="Q105" s="19"/>
      <c r="R105" s="19"/>
      <c r="S105" s="3"/>
    </row>
    <row r="106" spans="1:19" ht="37.5">
      <c r="A106" s="63" t="s">
        <v>92</v>
      </c>
      <c r="B106" s="16" t="s">
        <v>341</v>
      </c>
      <c r="C106" s="16" t="s">
        <v>134</v>
      </c>
      <c r="D106" s="16" t="s">
        <v>121</v>
      </c>
      <c r="E106" s="16" t="s">
        <v>638</v>
      </c>
      <c r="F106" s="16" t="s">
        <v>178</v>
      </c>
      <c r="G106" s="11">
        <f>H106+I106+J106</f>
        <v>104.3</v>
      </c>
      <c r="H106" s="11"/>
      <c r="I106" s="11">
        <v>104.3</v>
      </c>
      <c r="J106" s="11"/>
      <c r="K106" s="11">
        <v>0</v>
      </c>
      <c r="L106" s="11"/>
      <c r="M106" s="11"/>
      <c r="N106" s="11"/>
      <c r="O106" s="11">
        <v>0</v>
      </c>
      <c r="P106" s="19"/>
      <c r="Q106" s="19"/>
      <c r="R106" s="19"/>
      <c r="S106" s="3"/>
    </row>
    <row r="107" spans="1:19" ht="56.25">
      <c r="A107" s="63" t="s">
        <v>473</v>
      </c>
      <c r="B107" s="16" t="s">
        <v>341</v>
      </c>
      <c r="C107" s="16" t="s">
        <v>134</v>
      </c>
      <c r="D107" s="16" t="s">
        <v>121</v>
      </c>
      <c r="E107" s="16" t="s">
        <v>480</v>
      </c>
      <c r="F107" s="16"/>
      <c r="G107" s="11">
        <f aca="true" t="shared" si="56" ref="G107:R107">G108</f>
        <v>2803.4</v>
      </c>
      <c r="H107" s="11">
        <f t="shared" si="56"/>
        <v>0</v>
      </c>
      <c r="I107" s="11">
        <f t="shared" si="56"/>
        <v>2803.4</v>
      </c>
      <c r="J107" s="11">
        <f t="shared" si="56"/>
        <v>0</v>
      </c>
      <c r="K107" s="11">
        <f t="shared" si="56"/>
        <v>2970.8</v>
      </c>
      <c r="L107" s="11">
        <f t="shared" si="56"/>
        <v>0</v>
      </c>
      <c r="M107" s="11">
        <f t="shared" si="56"/>
        <v>2970.8</v>
      </c>
      <c r="N107" s="11">
        <f t="shared" si="56"/>
        <v>0</v>
      </c>
      <c r="O107" s="11">
        <f t="shared" si="56"/>
        <v>3732.4</v>
      </c>
      <c r="P107" s="11">
        <f t="shared" si="56"/>
        <v>0</v>
      </c>
      <c r="Q107" s="11">
        <f t="shared" si="56"/>
        <v>3732.4</v>
      </c>
      <c r="R107" s="11">
        <f t="shared" si="56"/>
        <v>0</v>
      </c>
      <c r="S107" s="3"/>
    </row>
    <row r="108" spans="1:19" ht="18.75">
      <c r="A108" s="63" t="s">
        <v>180</v>
      </c>
      <c r="B108" s="16" t="s">
        <v>341</v>
      </c>
      <c r="C108" s="16" t="s">
        <v>134</v>
      </c>
      <c r="D108" s="16" t="s">
        <v>121</v>
      </c>
      <c r="E108" s="16" t="s">
        <v>480</v>
      </c>
      <c r="F108" s="16" t="s">
        <v>153</v>
      </c>
      <c r="G108" s="11">
        <f>H108+I108+J108</f>
        <v>2803.4</v>
      </c>
      <c r="H108" s="11"/>
      <c r="I108" s="11">
        <v>2803.4</v>
      </c>
      <c r="J108" s="11"/>
      <c r="K108" s="11">
        <f>L108+M108+N108</f>
        <v>2970.8</v>
      </c>
      <c r="L108" s="12"/>
      <c r="M108" s="11">
        <v>2970.8</v>
      </c>
      <c r="N108" s="11"/>
      <c r="O108" s="11">
        <f>P108+Q108+R108</f>
        <v>3732.4</v>
      </c>
      <c r="P108" s="19"/>
      <c r="Q108" s="19">
        <v>3732.4</v>
      </c>
      <c r="R108" s="19"/>
      <c r="S108" s="3"/>
    </row>
    <row r="109" spans="1:19" ht="56.25">
      <c r="A109" s="63" t="s">
        <v>688</v>
      </c>
      <c r="B109" s="16" t="s">
        <v>341</v>
      </c>
      <c r="C109" s="16" t="s">
        <v>134</v>
      </c>
      <c r="D109" s="16" t="s">
        <v>121</v>
      </c>
      <c r="E109" s="16" t="s">
        <v>689</v>
      </c>
      <c r="F109" s="16"/>
      <c r="G109" s="11">
        <f>G110</f>
        <v>50</v>
      </c>
      <c r="H109" s="11"/>
      <c r="I109" s="11"/>
      <c r="J109" s="11"/>
      <c r="K109" s="11"/>
      <c r="L109" s="12"/>
      <c r="M109" s="11"/>
      <c r="N109" s="11"/>
      <c r="O109" s="11"/>
      <c r="P109" s="19"/>
      <c r="Q109" s="19"/>
      <c r="R109" s="19"/>
      <c r="S109" s="3"/>
    </row>
    <row r="110" spans="1:19" ht="18.75">
      <c r="A110" s="63" t="s">
        <v>695</v>
      </c>
      <c r="B110" s="16" t="s">
        <v>341</v>
      </c>
      <c r="C110" s="16" t="s">
        <v>134</v>
      </c>
      <c r="D110" s="16" t="s">
        <v>121</v>
      </c>
      <c r="E110" s="16" t="s">
        <v>689</v>
      </c>
      <c r="F110" s="16" t="s">
        <v>694</v>
      </c>
      <c r="G110" s="11">
        <v>50</v>
      </c>
      <c r="H110" s="11"/>
      <c r="I110" s="11"/>
      <c r="J110" s="11"/>
      <c r="K110" s="11"/>
      <c r="L110" s="12"/>
      <c r="M110" s="11"/>
      <c r="N110" s="11"/>
      <c r="O110" s="11"/>
      <c r="P110" s="19"/>
      <c r="Q110" s="19"/>
      <c r="R110" s="19"/>
      <c r="S110" s="3"/>
    </row>
    <row r="111" spans="1:19" ht="18.75">
      <c r="A111" s="66" t="s">
        <v>444</v>
      </c>
      <c r="B111" s="16" t="s">
        <v>341</v>
      </c>
      <c r="C111" s="16" t="s">
        <v>134</v>
      </c>
      <c r="D111" s="16" t="s">
        <v>121</v>
      </c>
      <c r="E111" s="16" t="s">
        <v>443</v>
      </c>
      <c r="F111" s="16"/>
      <c r="G111" s="11">
        <f aca="true" t="shared" si="57" ref="G111:R111">G112</f>
        <v>340</v>
      </c>
      <c r="H111" s="11">
        <f t="shared" si="57"/>
        <v>340</v>
      </c>
      <c r="I111" s="11">
        <f t="shared" si="57"/>
        <v>0</v>
      </c>
      <c r="J111" s="11">
        <f t="shared" si="57"/>
        <v>0</v>
      </c>
      <c r="K111" s="11">
        <f t="shared" si="57"/>
        <v>340</v>
      </c>
      <c r="L111" s="11">
        <f t="shared" si="57"/>
        <v>340</v>
      </c>
      <c r="M111" s="11">
        <f t="shared" si="57"/>
        <v>0</v>
      </c>
      <c r="N111" s="11">
        <f t="shared" si="57"/>
        <v>0</v>
      </c>
      <c r="O111" s="11">
        <f t="shared" si="57"/>
        <v>340</v>
      </c>
      <c r="P111" s="11">
        <f t="shared" si="57"/>
        <v>340</v>
      </c>
      <c r="Q111" s="11">
        <f t="shared" si="57"/>
        <v>0</v>
      </c>
      <c r="R111" s="11">
        <f t="shared" si="57"/>
        <v>0</v>
      </c>
      <c r="S111" s="3"/>
    </row>
    <row r="112" spans="1:19" ht="37.5">
      <c r="A112" s="63" t="s">
        <v>92</v>
      </c>
      <c r="B112" s="16" t="s">
        <v>341</v>
      </c>
      <c r="C112" s="16" t="s">
        <v>134</v>
      </c>
      <c r="D112" s="16" t="s">
        <v>121</v>
      </c>
      <c r="E112" s="16" t="s">
        <v>443</v>
      </c>
      <c r="F112" s="16" t="s">
        <v>178</v>
      </c>
      <c r="G112" s="11">
        <f>H112+I112+J112</f>
        <v>340</v>
      </c>
      <c r="H112" s="11">
        <v>340</v>
      </c>
      <c r="I112" s="11"/>
      <c r="J112" s="11"/>
      <c r="K112" s="11">
        <f>L112+M112+N112</f>
        <v>340</v>
      </c>
      <c r="L112" s="11">
        <v>340</v>
      </c>
      <c r="M112" s="11"/>
      <c r="N112" s="11"/>
      <c r="O112" s="11">
        <f>+R112+Q112+P112</f>
        <v>340</v>
      </c>
      <c r="P112" s="19">
        <v>340</v>
      </c>
      <c r="Q112" s="19"/>
      <c r="R112" s="19"/>
      <c r="S112" s="3"/>
    </row>
    <row r="113" spans="1:19" ht="37.5">
      <c r="A113" s="63" t="s">
        <v>524</v>
      </c>
      <c r="B113" s="16" t="s">
        <v>341</v>
      </c>
      <c r="C113" s="16" t="s">
        <v>134</v>
      </c>
      <c r="D113" s="16" t="s">
        <v>121</v>
      </c>
      <c r="E113" s="16" t="s">
        <v>537</v>
      </c>
      <c r="F113" s="16"/>
      <c r="G113" s="11">
        <f aca="true" t="shared" si="58" ref="G113:R113">G114</f>
        <v>1694.5</v>
      </c>
      <c r="H113" s="11">
        <f t="shared" si="58"/>
        <v>1525</v>
      </c>
      <c r="I113" s="11">
        <f t="shared" si="58"/>
        <v>169.5</v>
      </c>
      <c r="J113" s="11">
        <f t="shared" si="58"/>
        <v>0</v>
      </c>
      <c r="K113" s="11">
        <f t="shared" si="58"/>
        <v>2424</v>
      </c>
      <c r="L113" s="11">
        <f t="shared" si="58"/>
        <v>2181.6</v>
      </c>
      <c r="M113" s="11">
        <f t="shared" si="58"/>
        <v>242.4</v>
      </c>
      <c r="N113" s="11">
        <f t="shared" si="58"/>
        <v>0</v>
      </c>
      <c r="O113" s="11">
        <f t="shared" si="58"/>
        <v>2424</v>
      </c>
      <c r="P113" s="11">
        <f t="shared" si="58"/>
        <v>2181.6</v>
      </c>
      <c r="Q113" s="11">
        <f t="shared" si="58"/>
        <v>242.4</v>
      </c>
      <c r="R113" s="11">
        <f t="shared" si="58"/>
        <v>0</v>
      </c>
      <c r="S113" s="3"/>
    </row>
    <row r="114" spans="1:19" ht="37.5">
      <c r="A114" s="63" t="s">
        <v>92</v>
      </c>
      <c r="B114" s="16" t="s">
        <v>341</v>
      </c>
      <c r="C114" s="16" t="s">
        <v>134</v>
      </c>
      <c r="D114" s="16" t="s">
        <v>121</v>
      </c>
      <c r="E114" s="16" t="s">
        <v>538</v>
      </c>
      <c r="F114" s="16" t="s">
        <v>178</v>
      </c>
      <c r="G114" s="11">
        <f>H114+I114+J114</f>
        <v>1694.5</v>
      </c>
      <c r="H114" s="11">
        <v>1525</v>
      </c>
      <c r="I114" s="11">
        <v>169.5</v>
      </c>
      <c r="J114" s="11"/>
      <c r="K114" s="11">
        <f>L114+M114+N114</f>
        <v>2424</v>
      </c>
      <c r="L114" s="107">
        <v>2181.6</v>
      </c>
      <c r="M114" s="11">
        <v>242.4</v>
      </c>
      <c r="N114" s="11"/>
      <c r="O114" s="11">
        <f>P114+Q114+R114</f>
        <v>2424</v>
      </c>
      <c r="P114" s="108">
        <v>2181.6</v>
      </c>
      <c r="Q114" s="108">
        <v>242.4</v>
      </c>
      <c r="R114" s="108"/>
      <c r="S114" s="3"/>
    </row>
    <row r="115" spans="1:19" ht="37.5">
      <c r="A115" s="63" t="s">
        <v>427</v>
      </c>
      <c r="B115" s="16" t="s">
        <v>341</v>
      </c>
      <c r="C115" s="16" t="s">
        <v>134</v>
      </c>
      <c r="D115" s="16" t="s">
        <v>121</v>
      </c>
      <c r="E115" s="16" t="s">
        <v>277</v>
      </c>
      <c r="F115" s="16"/>
      <c r="G115" s="11">
        <f>G116</f>
        <v>3367.1</v>
      </c>
      <c r="H115" s="11">
        <f aca="true" t="shared" si="59" ref="H115:R115">H116</f>
        <v>0</v>
      </c>
      <c r="I115" s="11">
        <f t="shared" si="59"/>
        <v>3367.1</v>
      </c>
      <c r="J115" s="11">
        <f t="shared" si="59"/>
        <v>0</v>
      </c>
      <c r="K115" s="11">
        <f t="shared" si="59"/>
        <v>3428.2999999999997</v>
      </c>
      <c r="L115" s="11">
        <f t="shared" si="59"/>
        <v>0</v>
      </c>
      <c r="M115" s="11">
        <f t="shared" si="59"/>
        <v>3428.2999999999997</v>
      </c>
      <c r="N115" s="11">
        <f t="shared" si="59"/>
        <v>0</v>
      </c>
      <c r="O115" s="11">
        <f t="shared" si="59"/>
        <v>3442.7000000000003</v>
      </c>
      <c r="P115" s="11">
        <f t="shared" si="59"/>
        <v>0</v>
      </c>
      <c r="Q115" s="11">
        <f t="shared" si="59"/>
        <v>3442.7000000000003</v>
      </c>
      <c r="R115" s="11">
        <f t="shared" si="59"/>
        <v>0</v>
      </c>
      <c r="S115" s="3"/>
    </row>
    <row r="116" spans="1:19" ht="37.5">
      <c r="A116" s="63" t="s">
        <v>383</v>
      </c>
      <c r="B116" s="16" t="s">
        <v>341</v>
      </c>
      <c r="C116" s="16" t="s">
        <v>134</v>
      </c>
      <c r="D116" s="16" t="s">
        <v>121</v>
      </c>
      <c r="E116" s="16" t="s">
        <v>278</v>
      </c>
      <c r="F116" s="16"/>
      <c r="G116" s="11">
        <f>G117+G119</f>
        <v>3367.1</v>
      </c>
      <c r="H116" s="11">
        <f aca="true" t="shared" si="60" ref="H116:R116">H117+H119</f>
        <v>0</v>
      </c>
      <c r="I116" s="11">
        <f t="shared" si="60"/>
        <v>3367.1</v>
      </c>
      <c r="J116" s="11">
        <f t="shared" si="60"/>
        <v>0</v>
      </c>
      <c r="K116" s="11">
        <f t="shared" si="60"/>
        <v>3428.2999999999997</v>
      </c>
      <c r="L116" s="11">
        <f t="shared" si="60"/>
        <v>0</v>
      </c>
      <c r="M116" s="11">
        <f t="shared" si="60"/>
        <v>3428.2999999999997</v>
      </c>
      <c r="N116" s="11">
        <f t="shared" si="60"/>
        <v>0</v>
      </c>
      <c r="O116" s="11">
        <f t="shared" si="60"/>
        <v>3442.7000000000003</v>
      </c>
      <c r="P116" s="11">
        <f t="shared" si="60"/>
        <v>0</v>
      </c>
      <c r="Q116" s="11">
        <f t="shared" si="60"/>
        <v>3442.7000000000003</v>
      </c>
      <c r="R116" s="11">
        <f t="shared" si="60"/>
        <v>0</v>
      </c>
      <c r="S116" s="3"/>
    </row>
    <row r="117" spans="1:19" ht="18.75">
      <c r="A117" s="63" t="s">
        <v>382</v>
      </c>
      <c r="B117" s="16" t="s">
        <v>341</v>
      </c>
      <c r="C117" s="16" t="s">
        <v>134</v>
      </c>
      <c r="D117" s="16" t="s">
        <v>121</v>
      </c>
      <c r="E117" s="16" t="s">
        <v>381</v>
      </c>
      <c r="F117" s="16"/>
      <c r="G117" s="11">
        <f>G118</f>
        <v>2756.6</v>
      </c>
      <c r="H117" s="11">
        <f aca="true" t="shared" si="61" ref="H117:R117">H118</f>
        <v>0</v>
      </c>
      <c r="I117" s="11">
        <f t="shared" si="61"/>
        <v>2756.6</v>
      </c>
      <c r="J117" s="11">
        <f t="shared" si="61"/>
        <v>0</v>
      </c>
      <c r="K117" s="11">
        <f t="shared" si="61"/>
        <v>2788.7</v>
      </c>
      <c r="L117" s="11">
        <f t="shared" si="61"/>
        <v>0</v>
      </c>
      <c r="M117" s="11">
        <f t="shared" si="61"/>
        <v>2788.7</v>
      </c>
      <c r="N117" s="11">
        <f t="shared" si="61"/>
        <v>0</v>
      </c>
      <c r="O117" s="11">
        <f t="shared" si="61"/>
        <v>2650.8</v>
      </c>
      <c r="P117" s="11">
        <f t="shared" si="61"/>
        <v>0</v>
      </c>
      <c r="Q117" s="11">
        <f t="shared" si="61"/>
        <v>2650.8</v>
      </c>
      <c r="R117" s="11">
        <f t="shared" si="61"/>
        <v>0</v>
      </c>
      <c r="S117" s="3"/>
    </row>
    <row r="118" spans="1:19" ht="20.25">
      <c r="A118" s="63" t="s">
        <v>192</v>
      </c>
      <c r="B118" s="16" t="s">
        <v>341</v>
      </c>
      <c r="C118" s="16" t="s">
        <v>134</v>
      </c>
      <c r="D118" s="16" t="s">
        <v>121</v>
      </c>
      <c r="E118" s="16" t="s">
        <v>381</v>
      </c>
      <c r="F118" s="16" t="s">
        <v>191</v>
      </c>
      <c r="G118" s="11">
        <f>H118+I118+J118</f>
        <v>2756.6</v>
      </c>
      <c r="H118" s="11"/>
      <c r="I118" s="139">
        <v>2756.6</v>
      </c>
      <c r="J118" s="11"/>
      <c r="K118" s="11">
        <f>L118+M118+N118</f>
        <v>2788.7</v>
      </c>
      <c r="L118" s="11"/>
      <c r="M118" s="11">
        <v>2788.7</v>
      </c>
      <c r="N118" s="11"/>
      <c r="O118" s="11">
        <f>P118+Q118+R118</f>
        <v>2650.8</v>
      </c>
      <c r="P118" s="19"/>
      <c r="Q118" s="19">
        <v>2650.8</v>
      </c>
      <c r="R118" s="19"/>
      <c r="S118" s="3"/>
    </row>
    <row r="119" spans="1:19" ht="56.25">
      <c r="A119" s="63" t="s">
        <v>473</v>
      </c>
      <c r="B119" s="16" t="s">
        <v>341</v>
      </c>
      <c r="C119" s="16" t="s">
        <v>134</v>
      </c>
      <c r="D119" s="16" t="s">
        <v>121</v>
      </c>
      <c r="E119" s="16" t="s">
        <v>481</v>
      </c>
      <c r="F119" s="16"/>
      <c r="G119" s="11">
        <f>G120</f>
        <v>610.5</v>
      </c>
      <c r="H119" s="11">
        <f aca="true" t="shared" si="62" ref="H119:R119">H120</f>
        <v>0</v>
      </c>
      <c r="I119" s="11">
        <f t="shared" si="62"/>
        <v>610.5</v>
      </c>
      <c r="J119" s="11">
        <f t="shared" si="62"/>
        <v>0</v>
      </c>
      <c r="K119" s="11">
        <f t="shared" si="62"/>
        <v>639.6</v>
      </c>
      <c r="L119" s="11">
        <f t="shared" si="62"/>
        <v>0</v>
      </c>
      <c r="M119" s="11">
        <f t="shared" si="62"/>
        <v>639.6</v>
      </c>
      <c r="N119" s="11">
        <f t="shared" si="62"/>
        <v>0</v>
      </c>
      <c r="O119" s="11">
        <f t="shared" si="62"/>
        <v>791.9</v>
      </c>
      <c r="P119" s="11">
        <f t="shared" si="62"/>
        <v>0</v>
      </c>
      <c r="Q119" s="11">
        <f t="shared" si="62"/>
        <v>791.9</v>
      </c>
      <c r="R119" s="11">
        <f t="shared" si="62"/>
        <v>0</v>
      </c>
      <c r="S119" s="3"/>
    </row>
    <row r="120" spans="1:19" ht="18.75">
      <c r="A120" s="63" t="s">
        <v>192</v>
      </c>
      <c r="B120" s="16" t="s">
        <v>341</v>
      </c>
      <c r="C120" s="16" t="s">
        <v>134</v>
      </c>
      <c r="D120" s="16" t="s">
        <v>121</v>
      </c>
      <c r="E120" s="16" t="s">
        <v>481</v>
      </c>
      <c r="F120" s="16" t="s">
        <v>191</v>
      </c>
      <c r="G120" s="11">
        <f>H120+I120+J120</f>
        <v>610.5</v>
      </c>
      <c r="H120" s="11"/>
      <c r="I120" s="11">
        <v>610.5</v>
      </c>
      <c r="J120" s="11"/>
      <c r="K120" s="11">
        <f>L120+M120+N120</f>
        <v>639.6</v>
      </c>
      <c r="L120" s="11"/>
      <c r="M120" s="11">
        <v>639.6</v>
      </c>
      <c r="N120" s="11"/>
      <c r="O120" s="11">
        <f>P120+Q120+R120</f>
        <v>791.9</v>
      </c>
      <c r="P120" s="19"/>
      <c r="Q120" s="19">
        <v>791.9</v>
      </c>
      <c r="R120" s="19"/>
      <c r="S120" s="3"/>
    </row>
    <row r="121" spans="1:19" ht="18.75">
      <c r="A121" s="63" t="s">
        <v>162</v>
      </c>
      <c r="B121" s="16" t="s">
        <v>341</v>
      </c>
      <c r="C121" s="16" t="s">
        <v>134</v>
      </c>
      <c r="D121" s="16" t="s">
        <v>122</v>
      </c>
      <c r="E121" s="16"/>
      <c r="F121" s="16"/>
      <c r="G121" s="11">
        <f>G122+G131</f>
        <v>1144.7</v>
      </c>
      <c r="H121" s="11">
        <f aca="true" t="shared" si="63" ref="H121:R121">H122+H131</f>
        <v>0</v>
      </c>
      <c r="I121" s="11">
        <f t="shared" si="63"/>
        <v>1144.7</v>
      </c>
      <c r="J121" s="11">
        <f t="shared" si="63"/>
        <v>0</v>
      </c>
      <c r="K121" s="11">
        <f t="shared" si="63"/>
        <v>971.5</v>
      </c>
      <c r="L121" s="11">
        <f t="shared" si="63"/>
        <v>0</v>
      </c>
      <c r="M121" s="11">
        <f t="shared" si="63"/>
        <v>971.5</v>
      </c>
      <c r="N121" s="11">
        <f t="shared" si="63"/>
        <v>0</v>
      </c>
      <c r="O121" s="11">
        <f t="shared" si="63"/>
        <v>971.5</v>
      </c>
      <c r="P121" s="11">
        <f t="shared" si="63"/>
        <v>0</v>
      </c>
      <c r="Q121" s="11">
        <f t="shared" si="63"/>
        <v>971.5</v>
      </c>
      <c r="R121" s="11">
        <f t="shared" si="63"/>
        <v>0</v>
      </c>
      <c r="S121" s="3"/>
    </row>
    <row r="122" spans="1:19" ht="37.5">
      <c r="A122" s="63" t="s">
        <v>517</v>
      </c>
      <c r="B122" s="16" t="s">
        <v>341</v>
      </c>
      <c r="C122" s="16" t="s">
        <v>134</v>
      </c>
      <c r="D122" s="16" t="s">
        <v>122</v>
      </c>
      <c r="E122" s="16" t="s">
        <v>267</v>
      </c>
      <c r="F122" s="16"/>
      <c r="G122" s="11">
        <f>G123</f>
        <v>1140.7</v>
      </c>
      <c r="H122" s="11">
        <f aca="true" t="shared" si="64" ref="H122:R122">H123</f>
        <v>0</v>
      </c>
      <c r="I122" s="11">
        <f t="shared" si="64"/>
        <v>1140.7</v>
      </c>
      <c r="J122" s="11">
        <f t="shared" si="64"/>
        <v>0</v>
      </c>
      <c r="K122" s="11">
        <f t="shared" si="64"/>
        <v>964.5</v>
      </c>
      <c r="L122" s="11">
        <f t="shared" si="64"/>
        <v>0</v>
      </c>
      <c r="M122" s="11">
        <f t="shared" si="64"/>
        <v>964.5</v>
      </c>
      <c r="N122" s="11">
        <f t="shared" si="64"/>
        <v>0</v>
      </c>
      <c r="O122" s="11">
        <f t="shared" si="64"/>
        <v>964.5</v>
      </c>
      <c r="P122" s="11">
        <f t="shared" si="64"/>
        <v>0</v>
      </c>
      <c r="Q122" s="11">
        <f t="shared" si="64"/>
        <v>964.5</v>
      </c>
      <c r="R122" s="11">
        <f t="shared" si="64"/>
        <v>0</v>
      </c>
      <c r="S122" s="3"/>
    </row>
    <row r="123" spans="1:19" ht="37.5">
      <c r="A123" s="63" t="s">
        <v>226</v>
      </c>
      <c r="B123" s="16" t="s">
        <v>341</v>
      </c>
      <c r="C123" s="16" t="s">
        <v>134</v>
      </c>
      <c r="D123" s="16" t="s">
        <v>122</v>
      </c>
      <c r="E123" s="16" t="s">
        <v>378</v>
      </c>
      <c r="F123" s="16"/>
      <c r="G123" s="11">
        <f>G124</f>
        <v>1140.7</v>
      </c>
      <c r="H123" s="11">
        <f aca="true" t="shared" si="65" ref="H123:R123">H124</f>
        <v>0</v>
      </c>
      <c r="I123" s="11">
        <f t="shared" si="65"/>
        <v>1140.7</v>
      </c>
      <c r="J123" s="11">
        <f t="shared" si="65"/>
        <v>0</v>
      </c>
      <c r="K123" s="11">
        <f t="shared" si="65"/>
        <v>964.5</v>
      </c>
      <c r="L123" s="11">
        <f t="shared" si="65"/>
        <v>0</v>
      </c>
      <c r="M123" s="11">
        <f t="shared" si="65"/>
        <v>964.5</v>
      </c>
      <c r="N123" s="11">
        <f t="shared" si="65"/>
        <v>0</v>
      </c>
      <c r="O123" s="11">
        <f t="shared" si="65"/>
        <v>964.5</v>
      </c>
      <c r="P123" s="11">
        <f t="shared" si="65"/>
        <v>0</v>
      </c>
      <c r="Q123" s="11">
        <f t="shared" si="65"/>
        <v>964.5</v>
      </c>
      <c r="R123" s="11">
        <f t="shared" si="65"/>
        <v>0</v>
      </c>
      <c r="S123" s="3"/>
    </row>
    <row r="124" spans="1:19" ht="56.25">
      <c r="A124" s="63" t="s">
        <v>340</v>
      </c>
      <c r="B124" s="16" t="s">
        <v>341</v>
      </c>
      <c r="C124" s="16" t="s">
        <v>134</v>
      </c>
      <c r="D124" s="16" t="s">
        <v>122</v>
      </c>
      <c r="E124" s="16" t="s">
        <v>379</v>
      </c>
      <c r="F124" s="16"/>
      <c r="G124" s="11">
        <f>G125+G129</f>
        <v>1140.7</v>
      </c>
      <c r="H124" s="11">
        <f aca="true" t="shared" si="66" ref="H124:R124">H125+H129</f>
        <v>0</v>
      </c>
      <c r="I124" s="11">
        <f t="shared" si="66"/>
        <v>1140.7</v>
      </c>
      <c r="J124" s="11">
        <f t="shared" si="66"/>
        <v>0</v>
      </c>
      <c r="K124" s="11">
        <f t="shared" si="66"/>
        <v>964.5</v>
      </c>
      <c r="L124" s="11">
        <f t="shared" si="66"/>
        <v>0</v>
      </c>
      <c r="M124" s="11">
        <f t="shared" si="66"/>
        <v>964.5</v>
      </c>
      <c r="N124" s="11">
        <f t="shared" si="66"/>
        <v>0</v>
      </c>
      <c r="O124" s="11">
        <f t="shared" si="66"/>
        <v>964.5</v>
      </c>
      <c r="P124" s="11">
        <f t="shared" si="66"/>
        <v>0</v>
      </c>
      <c r="Q124" s="11">
        <f t="shared" si="66"/>
        <v>964.5</v>
      </c>
      <c r="R124" s="11">
        <f t="shared" si="66"/>
        <v>0</v>
      </c>
      <c r="S124" s="3"/>
    </row>
    <row r="125" spans="1:19" ht="18.75">
      <c r="A125" s="63" t="s">
        <v>190</v>
      </c>
      <c r="B125" s="16" t="s">
        <v>341</v>
      </c>
      <c r="C125" s="16" t="s">
        <v>134</v>
      </c>
      <c r="D125" s="16" t="s">
        <v>122</v>
      </c>
      <c r="E125" s="16" t="s">
        <v>380</v>
      </c>
      <c r="F125" s="16"/>
      <c r="G125" s="11">
        <f>G126+G127+G128</f>
        <v>886.2</v>
      </c>
      <c r="H125" s="11">
        <f aca="true" t="shared" si="67" ref="H125:R125">H126+H127+H128</f>
        <v>0</v>
      </c>
      <c r="I125" s="11">
        <f t="shared" si="67"/>
        <v>886.2</v>
      </c>
      <c r="J125" s="11">
        <f t="shared" si="67"/>
        <v>0</v>
      </c>
      <c r="K125" s="11">
        <f t="shared" si="67"/>
        <v>933.5</v>
      </c>
      <c r="L125" s="11">
        <f t="shared" si="67"/>
        <v>0</v>
      </c>
      <c r="M125" s="11">
        <f t="shared" si="67"/>
        <v>933.5</v>
      </c>
      <c r="N125" s="11">
        <f t="shared" si="67"/>
        <v>0</v>
      </c>
      <c r="O125" s="11">
        <f t="shared" si="67"/>
        <v>933.5</v>
      </c>
      <c r="P125" s="11">
        <f t="shared" si="67"/>
        <v>0</v>
      </c>
      <c r="Q125" s="11">
        <f t="shared" si="67"/>
        <v>933.5</v>
      </c>
      <c r="R125" s="11">
        <f t="shared" si="67"/>
        <v>0</v>
      </c>
      <c r="S125" s="3"/>
    </row>
    <row r="126" spans="1:19" ht="37.5">
      <c r="A126" s="63" t="s">
        <v>174</v>
      </c>
      <c r="B126" s="16" t="s">
        <v>341</v>
      </c>
      <c r="C126" s="16" t="s">
        <v>134</v>
      </c>
      <c r="D126" s="16" t="s">
        <v>122</v>
      </c>
      <c r="E126" s="16" t="s">
        <v>380</v>
      </c>
      <c r="F126" s="16" t="s">
        <v>175</v>
      </c>
      <c r="G126" s="11">
        <f>H126+I126+J126</f>
        <v>829.5</v>
      </c>
      <c r="H126" s="11"/>
      <c r="I126" s="11">
        <v>829.5</v>
      </c>
      <c r="J126" s="11"/>
      <c r="K126" s="11">
        <f>L126+M126+N126</f>
        <v>876.8</v>
      </c>
      <c r="L126" s="11"/>
      <c r="M126" s="11">
        <v>876.8</v>
      </c>
      <c r="N126" s="11"/>
      <c r="O126" s="11">
        <f>P126+Q126+R126</f>
        <v>876.8</v>
      </c>
      <c r="P126" s="19"/>
      <c r="Q126" s="11">
        <v>876.8</v>
      </c>
      <c r="R126" s="19"/>
      <c r="S126" s="3"/>
    </row>
    <row r="127" spans="1:19" ht="37.5">
      <c r="A127" s="63" t="s">
        <v>92</v>
      </c>
      <c r="B127" s="16" t="s">
        <v>341</v>
      </c>
      <c r="C127" s="16" t="s">
        <v>134</v>
      </c>
      <c r="D127" s="16" t="s">
        <v>122</v>
      </c>
      <c r="E127" s="16" t="s">
        <v>380</v>
      </c>
      <c r="F127" s="16" t="s">
        <v>178</v>
      </c>
      <c r="G127" s="11">
        <f>H127+I127+J127</f>
        <v>55.7</v>
      </c>
      <c r="H127" s="11"/>
      <c r="I127" s="11">
        <v>55.7</v>
      </c>
      <c r="J127" s="11"/>
      <c r="K127" s="11">
        <f>L127+M127+N127</f>
        <v>55.7</v>
      </c>
      <c r="L127" s="11"/>
      <c r="M127" s="11">
        <v>55.7</v>
      </c>
      <c r="N127" s="11"/>
      <c r="O127" s="11">
        <f>P127+Q127+R127</f>
        <v>55.7</v>
      </c>
      <c r="P127" s="19"/>
      <c r="Q127" s="11">
        <v>55.7</v>
      </c>
      <c r="R127" s="19"/>
      <c r="S127" s="3"/>
    </row>
    <row r="128" spans="1:19" ht="18.75">
      <c r="A128" s="63" t="s">
        <v>176</v>
      </c>
      <c r="B128" s="16" t="s">
        <v>341</v>
      </c>
      <c r="C128" s="16" t="s">
        <v>134</v>
      </c>
      <c r="D128" s="16" t="s">
        <v>122</v>
      </c>
      <c r="E128" s="16" t="s">
        <v>380</v>
      </c>
      <c r="F128" s="16" t="s">
        <v>177</v>
      </c>
      <c r="G128" s="11">
        <f>H128+I128+J128</f>
        <v>1</v>
      </c>
      <c r="H128" s="11"/>
      <c r="I128" s="11">
        <v>1</v>
      </c>
      <c r="J128" s="11"/>
      <c r="K128" s="11">
        <f>L128+M128+N128</f>
        <v>1</v>
      </c>
      <c r="L128" s="11"/>
      <c r="M128" s="11">
        <v>1</v>
      </c>
      <c r="N128" s="11"/>
      <c r="O128" s="11">
        <f>P128+Q128+R128</f>
        <v>1</v>
      </c>
      <c r="P128" s="19"/>
      <c r="Q128" s="11">
        <v>1</v>
      </c>
      <c r="R128" s="19"/>
      <c r="S128" s="3"/>
    </row>
    <row r="129" spans="1:19" ht="56.25">
      <c r="A129" s="63" t="s">
        <v>473</v>
      </c>
      <c r="B129" s="16" t="s">
        <v>341</v>
      </c>
      <c r="C129" s="16" t="s">
        <v>134</v>
      </c>
      <c r="D129" s="16" t="s">
        <v>122</v>
      </c>
      <c r="E129" s="16" t="s">
        <v>485</v>
      </c>
      <c r="F129" s="16"/>
      <c r="G129" s="11">
        <f>G130</f>
        <v>254.5</v>
      </c>
      <c r="H129" s="11">
        <f aca="true" t="shared" si="68" ref="H129:R129">H130</f>
        <v>0</v>
      </c>
      <c r="I129" s="11">
        <f t="shared" si="68"/>
        <v>254.5</v>
      </c>
      <c r="J129" s="11">
        <f t="shared" si="68"/>
        <v>0</v>
      </c>
      <c r="K129" s="11">
        <f t="shared" si="68"/>
        <v>31</v>
      </c>
      <c r="L129" s="11">
        <f t="shared" si="68"/>
        <v>0</v>
      </c>
      <c r="M129" s="11">
        <f t="shared" si="68"/>
        <v>31</v>
      </c>
      <c r="N129" s="11">
        <f t="shared" si="68"/>
        <v>0</v>
      </c>
      <c r="O129" s="11">
        <f t="shared" si="68"/>
        <v>31</v>
      </c>
      <c r="P129" s="11">
        <f t="shared" si="68"/>
        <v>0</v>
      </c>
      <c r="Q129" s="11">
        <f t="shared" si="68"/>
        <v>31</v>
      </c>
      <c r="R129" s="11">
        <f t="shared" si="68"/>
        <v>0</v>
      </c>
      <c r="S129" s="3"/>
    </row>
    <row r="130" spans="1:19" ht="37.5">
      <c r="A130" s="63" t="s">
        <v>174</v>
      </c>
      <c r="B130" s="16" t="s">
        <v>341</v>
      </c>
      <c r="C130" s="16" t="s">
        <v>134</v>
      </c>
      <c r="D130" s="16" t="s">
        <v>122</v>
      </c>
      <c r="E130" s="16" t="s">
        <v>485</v>
      </c>
      <c r="F130" s="16" t="s">
        <v>175</v>
      </c>
      <c r="G130" s="11">
        <f>H130+I130+J130</f>
        <v>254.5</v>
      </c>
      <c r="H130" s="11"/>
      <c r="I130" s="11">
        <v>254.5</v>
      </c>
      <c r="J130" s="11"/>
      <c r="K130" s="11">
        <f>L130+M130+N130</f>
        <v>31</v>
      </c>
      <c r="L130" s="11"/>
      <c r="M130" s="11">
        <v>31</v>
      </c>
      <c r="N130" s="11"/>
      <c r="O130" s="11">
        <f>P130+Q130+R130</f>
        <v>31</v>
      </c>
      <c r="P130" s="19"/>
      <c r="Q130" s="19">
        <v>31</v>
      </c>
      <c r="R130" s="19"/>
      <c r="S130" s="3"/>
    </row>
    <row r="131" spans="1:19" ht="56.25">
      <c r="A131" s="63" t="s">
        <v>565</v>
      </c>
      <c r="B131" s="16" t="s">
        <v>341</v>
      </c>
      <c r="C131" s="16" t="s">
        <v>134</v>
      </c>
      <c r="D131" s="16" t="s">
        <v>122</v>
      </c>
      <c r="E131" s="16" t="s">
        <v>250</v>
      </c>
      <c r="F131" s="16"/>
      <c r="G131" s="11">
        <f>G132</f>
        <v>4</v>
      </c>
      <c r="H131" s="11">
        <f aca="true" t="shared" si="69" ref="H131:R131">H132</f>
        <v>0</v>
      </c>
      <c r="I131" s="11">
        <f t="shared" si="69"/>
        <v>4</v>
      </c>
      <c r="J131" s="11">
        <f t="shared" si="69"/>
        <v>0</v>
      </c>
      <c r="K131" s="11">
        <f t="shared" si="69"/>
        <v>7</v>
      </c>
      <c r="L131" s="11">
        <f t="shared" si="69"/>
        <v>0</v>
      </c>
      <c r="M131" s="11">
        <f t="shared" si="69"/>
        <v>7</v>
      </c>
      <c r="N131" s="11">
        <f t="shared" si="69"/>
        <v>0</v>
      </c>
      <c r="O131" s="11">
        <f t="shared" si="69"/>
        <v>7</v>
      </c>
      <c r="P131" s="11">
        <f t="shared" si="69"/>
        <v>0</v>
      </c>
      <c r="Q131" s="11">
        <f t="shared" si="69"/>
        <v>7</v>
      </c>
      <c r="R131" s="11">
        <f t="shared" si="69"/>
        <v>0</v>
      </c>
      <c r="S131" s="3"/>
    </row>
    <row r="132" spans="1:19" ht="56.25">
      <c r="A132" s="63" t="s">
        <v>370</v>
      </c>
      <c r="B132" s="16" t="s">
        <v>341</v>
      </c>
      <c r="C132" s="16" t="s">
        <v>134</v>
      </c>
      <c r="D132" s="16" t="s">
        <v>122</v>
      </c>
      <c r="E132" s="16" t="s">
        <v>65</v>
      </c>
      <c r="F132" s="16"/>
      <c r="G132" s="11">
        <f>G133</f>
        <v>4</v>
      </c>
      <c r="H132" s="11">
        <f aca="true" t="shared" si="70" ref="H132:R134">H133</f>
        <v>0</v>
      </c>
      <c r="I132" s="11">
        <f t="shared" si="70"/>
        <v>4</v>
      </c>
      <c r="J132" s="11">
        <f t="shared" si="70"/>
        <v>0</v>
      </c>
      <c r="K132" s="11">
        <f t="shared" si="70"/>
        <v>7</v>
      </c>
      <c r="L132" s="11">
        <f t="shared" si="70"/>
        <v>0</v>
      </c>
      <c r="M132" s="11">
        <f t="shared" si="70"/>
        <v>7</v>
      </c>
      <c r="N132" s="11">
        <f t="shared" si="70"/>
        <v>0</v>
      </c>
      <c r="O132" s="11">
        <f t="shared" si="70"/>
        <v>7</v>
      </c>
      <c r="P132" s="11">
        <f t="shared" si="70"/>
        <v>0</v>
      </c>
      <c r="Q132" s="11">
        <f t="shared" si="70"/>
        <v>7</v>
      </c>
      <c r="R132" s="11">
        <f t="shared" si="70"/>
        <v>0</v>
      </c>
      <c r="S132" s="3"/>
    </row>
    <row r="133" spans="1:19" ht="56.25">
      <c r="A133" s="63" t="s">
        <v>326</v>
      </c>
      <c r="B133" s="16" t="s">
        <v>341</v>
      </c>
      <c r="C133" s="16" t="s">
        <v>134</v>
      </c>
      <c r="D133" s="16" t="s">
        <v>122</v>
      </c>
      <c r="E133" s="16" t="s">
        <v>564</v>
      </c>
      <c r="F133" s="16"/>
      <c r="G133" s="11">
        <f>G134</f>
        <v>4</v>
      </c>
      <c r="H133" s="11">
        <f t="shared" si="70"/>
        <v>0</v>
      </c>
      <c r="I133" s="11">
        <f t="shared" si="70"/>
        <v>4</v>
      </c>
      <c r="J133" s="11">
        <f t="shared" si="70"/>
        <v>0</v>
      </c>
      <c r="K133" s="11">
        <f t="shared" si="70"/>
        <v>7</v>
      </c>
      <c r="L133" s="11">
        <f t="shared" si="70"/>
        <v>0</v>
      </c>
      <c r="M133" s="11">
        <f t="shared" si="70"/>
        <v>7</v>
      </c>
      <c r="N133" s="11">
        <f t="shared" si="70"/>
        <v>0</v>
      </c>
      <c r="O133" s="11">
        <f t="shared" si="70"/>
        <v>7</v>
      </c>
      <c r="P133" s="11">
        <f t="shared" si="70"/>
        <v>0</v>
      </c>
      <c r="Q133" s="11">
        <f t="shared" si="70"/>
        <v>7</v>
      </c>
      <c r="R133" s="11">
        <f t="shared" si="70"/>
        <v>0</v>
      </c>
      <c r="S133" s="3"/>
    </row>
    <row r="134" spans="1:19" ht="37.5">
      <c r="A134" s="63" t="s">
        <v>384</v>
      </c>
      <c r="B134" s="16" t="s">
        <v>341</v>
      </c>
      <c r="C134" s="16" t="s">
        <v>134</v>
      </c>
      <c r="D134" s="16" t="s">
        <v>122</v>
      </c>
      <c r="E134" s="16" t="s">
        <v>563</v>
      </c>
      <c r="F134" s="16"/>
      <c r="G134" s="11">
        <f>G135</f>
        <v>4</v>
      </c>
      <c r="H134" s="11">
        <f t="shared" si="70"/>
        <v>0</v>
      </c>
      <c r="I134" s="11">
        <f t="shared" si="70"/>
        <v>4</v>
      </c>
      <c r="J134" s="11">
        <f t="shared" si="70"/>
        <v>0</v>
      </c>
      <c r="K134" s="11">
        <f t="shared" si="70"/>
        <v>7</v>
      </c>
      <c r="L134" s="11">
        <f t="shared" si="70"/>
        <v>0</v>
      </c>
      <c r="M134" s="11">
        <f t="shared" si="70"/>
        <v>7</v>
      </c>
      <c r="N134" s="11">
        <f t="shared" si="70"/>
        <v>0</v>
      </c>
      <c r="O134" s="11">
        <f t="shared" si="70"/>
        <v>7</v>
      </c>
      <c r="P134" s="11">
        <f t="shared" si="70"/>
        <v>0</v>
      </c>
      <c r="Q134" s="11">
        <f t="shared" si="70"/>
        <v>7</v>
      </c>
      <c r="R134" s="11">
        <f t="shared" si="70"/>
        <v>0</v>
      </c>
      <c r="S134" s="3"/>
    </row>
    <row r="135" spans="1:19" ht="37.5">
      <c r="A135" s="63" t="s">
        <v>92</v>
      </c>
      <c r="B135" s="16" t="s">
        <v>341</v>
      </c>
      <c r="C135" s="16" t="s">
        <v>134</v>
      </c>
      <c r="D135" s="16" t="s">
        <v>122</v>
      </c>
      <c r="E135" s="16" t="s">
        <v>563</v>
      </c>
      <c r="F135" s="16" t="s">
        <v>178</v>
      </c>
      <c r="G135" s="11">
        <f>H135+I135+J135</f>
        <v>4</v>
      </c>
      <c r="H135" s="11"/>
      <c r="I135" s="11">
        <v>4</v>
      </c>
      <c r="J135" s="11"/>
      <c r="K135" s="11">
        <f>L135+M135+N135</f>
        <v>7</v>
      </c>
      <c r="L135" s="11"/>
      <c r="M135" s="11">
        <v>7</v>
      </c>
      <c r="N135" s="11"/>
      <c r="O135" s="11">
        <f>P135+Q135+R135</f>
        <v>7</v>
      </c>
      <c r="P135" s="11"/>
      <c r="Q135" s="11">
        <v>7</v>
      </c>
      <c r="R135" s="11"/>
      <c r="S135" s="3"/>
    </row>
    <row r="136" spans="1:19" ht="18.75">
      <c r="A136" s="63" t="s">
        <v>138</v>
      </c>
      <c r="B136" s="16" t="s">
        <v>341</v>
      </c>
      <c r="C136" s="16" t="s">
        <v>127</v>
      </c>
      <c r="D136" s="16" t="s">
        <v>413</v>
      </c>
      <c r="E136" s="16"/>
      <c r="F136" s="16"/>
      <c r="G136" s="11">
        <f>G137</f>
        <v>245</v>
      </c>
      <c r="H136" s="11">
        <f aca="true" t="shared" si="71" ref="H136:R136">H137</f>
        <v>0</v>
      </c>
      <c r="I136" s="11">
        <f t="shared" si="71"/>
        <v>215</v>
      </c>
      <c r="J136" s="11">
        <f t="shared" si="71"/>
        <v>0</v>
      </c>
      <c r="K136" s="11">
        <f t="shared" si="71"/>
        <v>215</v>
      </c>
      <c r="L136" s="11">
        <f t="shared" si="71"/>
        <v>0</v>
      </c>
      <c r="M136" s="11">
        <f t="shared" si="71"/>
        <v>215</v>
      </c>
      <c r="N136" s="11">
        <f t="shared" si="71"/>
        <v>0</v>
      </c>
      <c r="O136" s="11">
        <f t="shared" si="71"/>
        <v>215</v>
      </c>
      <c r="P136" s="11">
        <f t="shared" si="71"/>
        <v>0</v>
      </c>
      <c r="Q136" s="11">
        <f t="shared" si="71"/>
        <v>215</v>
      </c>
      <c r="R136" s="11">
        <f t="shared" si="71"/>
        <v>0</v>
      </c>
      <c r="S136" s="3"/>
    </row>
    <row r="137" spans="1:19" ht="18.75">
      <c r="A137" s="63" t="s">
        <v>139</v>
      </c>
      <c r="B137" s="16" t="s">
        <v>341</v>
      </c>
      <c r="C137" s="16" t="s">
        <v>127</v>
      </c>
      <c r="D137" s="16" t="s">
        <v>124</v>
      </c>
      <c r="E137" s="16"/>
      <c r="F137" s="16"/>
      <c r="G137" s="11">
        <f>G141</f>
        <v>245</v>
      </c>
      <c r="H137" s="11">
        <f aca="true" t="shared" si="72" ref="H137:R137">H141</f>
        <v>0</v>
      </c>
      <c r="I137" s="11">
        <f t="shared" si="72"/>
        <v>215</v>
      </c>
      <c r="J137" s="11">
        <f t="shared" si="72"/>
        <v>0</v>
      </c>
      <c r="K137" s="11">
        <f t="shared" si="72"/>
        <v>215</v>
      </c>
      <c r="L137" s="11">
        <f t="shared" si="72"/>
        <v>0</v>
      </c>
      <c r="M137" s="11">
        <f t="shared" si="72"/>
        <v>215</v>
      </c>
      <c r="N137" s="11">
        <f t="shared" si="72"/>
        <v>0</v>
      </c>
      <c r="O137" s="11">
        <f t="shared" si="72"/>
        <v>215</v>
      </c>
      <c r="P137" s="11">
        <f t="shared" si="72"/>
        <v>0</v>
      </c>
      <c r="Q137" s="11">
        <f t="shared" si="72"/>
        <v>215</v>
      </c>
      <c r="R137" s="11">
        <f t="shared" si="72"/>
        <v>0</v>
      </c>
      <c r="S137" s="3"/>
    </row>
    <row r="138" spans="1:19" ht="37.5">
      <c r="A138" s="63" t="s">
        <v>549</v>
      </c>
      <c r="B138" s="16" t="s">
        <v>341</v>
      </c>
      <c r="C138" s="16" t="s">
        <v>127</v>
      </c>
      <c r="D138" s="16" t="s">
        <v>124</v>
      </c>
      <c r="E138" s="16" t="s">
        <v>9</v>
      </c>
      <c r="F138" s="16"/>
      <c r="G138" s="11">
        <f>G139</f>
        <v>245</v>
      </c>
      <c r="H138" s="11">
        <f aca="true" t="shared" si="73" ref="H138:R138">H139</f>
        <v>0</v>
      </c>
      <c r="I138" s="11">
        <f t="shared" si="73"/>
        <v>215</v>
      </c>
      <c r="J138" s="11">
        <f t="shared" si="73"/>
        <v>0</v>
      </c>
      <c r="K138" s="11">
        <f t="shared" si="73"/>
        <v>215</v>
      </c>
      <c r="L138" s="11">
        <f t="shared" si="73"/>
        <v>0</v>
      </c>
      <c r="M138" s="11">
        <f t="shared" si="73"/>
        <v>215</v>
      </c>
      <c r="N138" s="11">
        <f t="shared" si="73"/>
        <v>0</v>
      </c>
      <c r="O138" s="11">
        <f t="shared" si="73"/>
        <v>215</v>
      </c>
      <c r="P138" s="11">
        <f t="shared" si="73"/>
        <v>0</v>
      </c>
      <c r="Q138" s="11">
        <f t="shared" si="73"/>
        <v>215</v>
      </c>
      <c r="R138" s="11">
        <f t="shared" si="73"/>
        <v>0</v>
      </c>
      <c r="S138" s="3"/>
    </row>
    <row r="139" spans="1:19" ht="37.5">
      <c r="A139" s="63" t="s">
        <v>40</v>
      </c>
      <c r="B139" s="16" t="s">
        <v>341</v>
      </c>
      <c r="C139" s="16" t="s">
        <v>127</v>
      </c>
      <c r="D139" s="16" t="s">
        <v>124</v>
      </c>
      <c r="E139" s="16" t="s">
        <v>41</v>
      </c>
      <c r="F139" s="16"/>
      <c r="G139" s="11">
        <f>G140</f>
        <v>245</v>
      </c>
      <c r="H139" s="11">
        <f aca="true" t="shared" si="74" ref="H139:R140">H140</f>
        <v>0</v>
      </c>
      <c r="I139" s="11">
        <f t="shared" si="74"/>
        <v>215</v>
      </c>
      <c r="J139" s="11">
        <f t="shared" si="74"/>
        <v>0</v>
      </c>
      <c r="K139" s="11">
        <f t="shared" si="74"/>
        <v>215</v>
      </c>
      <c r="L139" s="11">
        <f t="shared" si="74"/>
        <v>0</v>
      </c>
      <c r="M139" s="11">
        <f t="shared" si="74"/>
        <v>215</v>
      </c>
      <c r="N139" s="11">
        <f t="shared" si="74"/>
        <v>0</v>
      </c>
      <c r="O139" s="11">
        <f t="shared" si="74"/>
        <v>215</v>
      </c>
      <c r="P139" s="11">
        <f t="shared" si="74"/>
        <v>0</v>
      </c>
      <c r="Q139" s="11">
        <f t="shared" si="74"/>
        <v>215</v>
      </c>
      <c r="R139" s="11">
        <f t="shared" si="74"/>
        <v>0</v>
      </c>
      <c r="S139" s="3"/>
    </row>
    <row r="140" spans="1:19" ht="44.25" customHeight="1">
      <c r="A140" s="63" t="s">
        <v>24</v>
      </c>
      <c r="B140" s="16" t="s">
        <v>341</v>
      </c>
      <c r="C140" s="16" t="s">
        <v>127</v>
      </c>
      <c r="D140" s="16" t="s">
        <v>124</v>
      </c>
      <c r="E140" s="16" t="s">
        <v>43</v>
      </c>
      <c r="F140" s="16"/>
      <c r="G140" s="11">
        <f>G141</f>
        <v>245</v>
      </c>
      <c r="H140" s="11">
        <f t="shared" si="74"/>
        <v>0</v>
      </c>
      <c r="I140" s="11">
        <f t="shared" si="74"/>
        <v>215</v>
      </c>
      <c r="J140" s="11">
        <f t="shared" si="74"/>
        <v>0</v>
      </c>
      <c r="K140" s="11">
        <f t="shared" si="74"/>
        <v>215</v>
      </c>
      <c r="L140" s="11">
        <f t="shared" si="74"/>
        <v>0</v>
      </c>
      <c r="M140" s="11">
        <f t="shared" si="74"/>
        <v>215</v>
      </c>
      <c r="N140" s="11">
        <f t="shared" si="74"/>
        <v>0</v>
      </c>
      <c r="O140" s="11">
        <f t="shared" si="74"/>
        <v>215</v>
      </c>
      <c r="P140" s="11">
        <f t="shared" si="74"/>
        <v>0</v>
      </c>
      <c r="Q140" s="11">
        <f t="shared" si="74"/>
        <v>215</v>
      </c>
      <c r="R140" s="11">
        <f t="shared" si="74"/>
        <v>0</v>
      </c>
      <c r="S140" s="3"/>
    </row>
    <row r="141" spans="1:19" ht="56.25">
      <c r="A141" s="63" t="s">
        <v>346</v>
      </c>
      <c r="B141" s="16" t="s">
        <v>341</v>
      </c>
      <c r="C141" s="16" t="s">
        <v>127</v>
      </c>
      <c r="D141" s="16" t="s">
        <v>124</v>
      </c>
      <c r="E141" s="16" t="s">
        <v>42</v>
      </c>
      <c r="F141" s="16"/>
      <c r="G141" s="11">
        <f>G142+G143</f>
        <v>245</v>
      </c>
      <c r="H141" s="11">
        <f aca="true" t="shared" si="75" ref="H141:R141">H142+H143</f>
        <v>0</v>
      </c>
      <c r="I141" s="11">
        <f t="shared" si="75"/>
        <v>215</v>
      </c>
      <c r="J141" s="11">
        <f t="shared" si="75"/>
        <v>0</v>
      </c>
      <c r="K141" s="11">
        <f t="shared" si="75"/>
        <v>215</v>
      </c>
      <c r="L141" s="11">
        <f t="shared" si="75"/>
        <v>0</v>
      </c>
      <c r="M141" s="11">
        <f t="shared" si="75"/>
        <v>215</v>
      </c>
      <c r="N141" s="11">
        <f t="shared" si="75"/>
        <v>0</v>
      </c>
      <c r="O141" s="11">
        <f t="shared" si="75"/>
        <v>215</v>
      </c>
      <c r="P141" s="11">
        <f t="shared" si="75"/>
        <v>0</v>
      </c>
      <c r="Q141" s="11">
        <f t="shared" si="75"/>
        <v>215</v>
      </c>
      <c r="R141" s="11">
        <f t="shared" si="75"/>
        <v>0</v>
      </c>
      <c r="S141" s="3"/>
    </row>
    <row r="142" spans="1:19" ht="37.5">
      <c r="A142" s="63" t="s">
        <v>92</v>
      </c>
      <c r="B142" s="16" t="s">
        <v>341</v>
      </c>
      <c r="C142" s="33">
        <v>10</v>
      </c>
      <c r="D142" s="16" t="s">
        <v>124</v>
      </c>
      <c r="E142" s="16" t="s">
        <v>42</v>
      </c>
      <c r="F142" s="16" t="s">
        <v>178</v>
      </c>
      <c r="G142" s="11">
        <v>5.7</v>
      </c>
      <c r="H142" s="11"/>
      <c r="I142" s="11">
        <v>2.7</v>
      </c>
      <c r="J142" s="11"/>
      <c r="K142" s="11">
        <f>L142+M142+N142</f>
        <v>2.7</v>
      </c>
      <c r="L142" s="11"/>
      <c r="M142" s="11">
        <v>2.7</v>
      </c>
      <c r="N142" s="11"/>
      <c r="O142" s="11">
        <f>P142+Q142+R142</f>
        <v>2.7</v>
      </c>
      <c r="P142" s="11"/>
      <c r="Q142" s="11">
        <v>2.7</v>
      </c>
      <c r="R142" s="11"/>
      <c r="S142" s="3"/>
    </row>
    <row r="143" spans="1:19" ht="37.5">
      <c r="A143" s="63" t="s">
        <v>222</v>
      </c>
      <c r="B143" s="16" t="s">
        <v>341</v>
      </c>
      <c r="C143" s="33">
        <v>10</v>
      </c>
      <c r="D143" s="16" t="s">
        <v>124</v>
      </c>
      <c r="E143" s="16" t="s">
        <v>42</v>
      </c>
      <c r="F143" s="16" t="s">
        <v>221</v>
      </c>
      <c r="G143" s="11">
        <v>239.3</v>
      </c>
      <c r="H143" s="11"/>
      <c r="I143" s="11">
        <v>212.3</v>
      </c>
      <c r="J143" s="11"/>
      <c r="K143" s="11">
        <f>L143+M143+N143</f>
        <v>212.3</v>
      </c>
      <c r="L143" s="11"/>
      <c r="M143" s="11">
        <v>212.3</v>
      </c>
      <c r="N143" s="11"/>
      <c r="O143" s="11">
        <f>P143+Q143+R143</f>
        <v>212.3</v>
      </c>
      <c r="P143" s="11"/>
      <c r="Q143" s="11">
        <v>212.3</v>
      </c>
      <c r="R143" s="11"/>
      <c r="S143" s="3"/>
    </row>
    <row r="144" spans="1:18" ht="37.5">
      <c r="A144" s="64" t="s">
        <v>328</v>
      </c>
      <c r="B144" s="137">
        <v>115</v>
      </c>
      <c r="C144" s="13"/>
      <c r="D144" s="13"/>
      <c r="E144" s="13"/>
      <c r="F144" s="13"/>
      <c r="G144" s="14">
        <f>G145+G308+G323</f>
        <v>492211.7000000001</v>
      </c>
      <c r="H144" s="14">
        <f>H145+H308+H323</f>
        <v>407633.80000000005</v>
      </c>
      <c r="I144" s="14">
        <f>I145+I307+I322</f>
        <v>134256.5</v>
      </c>
      <c r="J144" s="14">
        <f aca="true" t="shared" si="76" ref="J144:R144">J145+J308+J323</f>
        <v>160</v>
      </c>
      <c r="K144" s="14">
        <f t="shared" si="76"/>
        <v>461312.99999999994</v>
      </c>
      <c r="L144" s="14">
        <f t="shared" si="76"/>
        <v>384907.39999999997</v>
      </c>
      <c r="M144" s="14">
        <f t="shared" si="76"/>
        <v>124745.59999999999</v>
      </c>
      <c r="N144" s="14">
        <f t="shared" si="76"/>
        <v>160</v>
      </c>
      <c r="O144" s="14">
        <f t="shared" si="76"/>
        <v>509181.89999999997</v>
      </c>
      <c r="P144" s="14" t="e">
        <f t="shared" si="76"/>
        <v>#REF!</v>
      </c>
      <c r="Q144" s="14" t="e">
        <f t="shared" si="76"/>
        <v>#REF!</v>
      </c>
      <c r="R144" s="14" t="e">
        <f t="shared" si="76"/>
        <v>#REF!</v>
      </c>
    </row>
    <row r="145" spans="1:18" ht="18.75">
      <c r="A145" s="63" t="s">
        <v>131</v>
      </c>
      <c r="B145" s="33">
        <v>115</v>
      </c>
      <c r="C145" s="16" t="s">
        <v>130</v>
      </c>
      <c r="D145" s="16" t="s">
        <v>413</v>
      </c>
      <c r="E145" s="16"/>
      <c r="F145" s="16"/>
      <c r="G145" s="11">
        <f aca="true" t="shared" si="77" ref="G145:R145">G146+G171+G227+G250+G275</f>
        <v>483269.8000000001</v>
      </c>
      <c r="H145" s="11">
        <f t="shared" si="77"/>
        <v>399390.30000000005</v>
      </c>
      <c r="I145" s="11">
        <f t="shared" si="77"/>
        <v>133988.5</v>
      </c>
      <c r="J145" s="11">
        <f t="shared" si="77"/>
        <v>0</v>
      </c>
      <c r="K145" s="11">
        <f t="shared" si="77"/>
        <v>451501.99999999994</v>
      </c>
      <c r="L145" s="11">
        <f t="shared" si="77"/>
        <v>375794.8</v>
      </c>
      <c r="M145" s="11">
        <f t="shared" si="77"/>
        <v>124207.2</v>
      </c>
      <c r="N145" s="11">
        <f t="shared" si="77"/>
        <v>0</v>
      </c>
      <c r="O145" s="11">
        <f t="shared" si="77"/>
        <v>499370.89999999997</v>
      </c>
      <c r="P145" s="11" t="e">
        <f t="shared" si="77"/>
        <v>#REF!</v>
      </c>
      <c r="Q145" s="11" t="e">
        <f t="shared" si="77"/>
        <v>#REF!</v>
      </c>
      <c r="R145" s="11" t="e">
        <f t="shared" si="77"/>
        <v>#REF!</v>
      </c>
    </row>
    <row r="146" spans="1:18" ht="18.75">
      <c r="A146" s="63" t="s">
        <v>132</v>
      </c>
      <c r="B146" s="33">
        <v>115</v>
      </c>
      <c r="C146" s="16" t="s">
        <v>130</v>
      </c>
      <c r="D146" s="16" t="s">
        <v>121</v>
      </c>
      <c r="E146" s="33"/>
      <c r="F146" s="16"/>
      <c r="G146" s="11">
        <f>G152+G147</f>
        <v>143278.1</v>
      </c>
      <c r="H146" s="11">
        <f aca="true" t="shared" si="78" ref="H146:O146">H152+H147</f>
        <v>109507.6</v>
      </c>
      <c r="I146" s="11">
        <f t="shared" si="78"/>
        <v>32398.4</v>
      </c>
      <c r="J146" s="11">
        <f t="shared" si="78"/>
        <v>0</v>
      </c>
      <c r="K146" s="11">
        <f t="shared" si="78"/>
        <v>134026.1</v>
      </c>
      <c r="L146" s="11">
        <f t="shared" si="78"/>
        <v>101551</v>
      </c>
      <c r="M146" s="11">
        <f t="shared" si="78"/>
        <v>32475.1</v>
      </c>
      <c r="N146" s="11">
        <f t="shared" si="78"/>
        <v>0</v>
      </c>
      <c r="O146" s="11">
        <f t="shared" si="78"/>
        <v>138481.80000000002</v>
      </c>
      <c r="P146" s="11">
        <f>P152</f>
        <v>106006.70000000001</v>
      </c>
      <c r="Q146" s="11">
        <f>Q152</f>
        <v>32475.1</v>
      </c>
      <c r="R146" s="11">
        <f>R152</f>
        <v>0</v>
      </c>
    </row>
    <row r="147" spans="1:18" ht="56.25">
      <c r="A147" s="63" t="s">
        <v>487</v>
      </c>
      <c r="B147" s="33">
        <v>115</v>
      </c>
      <c r="C147" s="16" t="s">
        <v>130</v>
      </c>
      <c r="D147" s="16" t="s">
        <v>121</v>
      </c>
      <c r="E147" s="16" t="s">
        <v>256</v>
      </c>
      <c r="F147" s="13"/>
      <c r="G147" s="130">
        <f>G148</f>
        <v>108.5</v>
      </c>
      <c r="H147" s="129"/>
      <c r="I147" s="130">
        <f>I148</f>
        <v>108.5</v>
      </c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1:18" ht="37.5">
      <c r="A148" s="63" t="s">
        <v>488</v>
      </c>
      <c r="B148" s="33">
        <v>115</v>
      </c>
      <c r="C148" s="16" t="s">
        <v>130</v>
      </c>
      <c r="D148" s="16" t="s">
        <v>121</v>
      </c>
      <c r="E148" s="16" t="s">
        <v>257</v>
      </c>
      <c r="F148" s="13"/>
      <c r="G148" s="130">
        <f>G149</f>
        <v>108.5</v>
      </c>
      <c r="H148" s="129"/>
      <c r="I148" s="130">
        <f>I149</f>
        <v>108.5</v>
      </c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1:18" ht="37.5">
      <c r="A149" s="63" t="s">
        <v>387</v>
      </c>
      <c r="B149" s="33">
        <v>115</v>
      </c>
      <c r="C149" s="16" t="s">
        <v>130</v>
      </c>
      <c r="D149" s="16" t="s">
        <v>121</v>
      </c>
      <c r="E149" s="16" t="s">
        <v>388</v>
      </c>
      <c r="F149" s="13"/>
      <c r="G149" s="130">
        <f>G150</f>
        <v>108.5</v>
      </c>
      <c r="H149" s="129"/>
      <c r="I149" s="130">
        <f>I150</f>
        <v>108.5</v>
      </c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1:18" ht="20.25">
      <c r="A150" s="63" t="s">
        <v>225</v>
      </c>
      <c r="B150" s="33">
        <v>115</v>
      </c>
      <c r="C150" s="16" t="s">
        <v>130</v>
      </c>
      <c r="D150" s="16" t="s">
        <v>121</v>
      </c>
      <c r="E150" s="16" t="s">
        <v>389</v>
      </c>
      <c r="F150" s="13"/>
      <c r="G150" s="130">
        <f>G151</f>
        <v>108.5</v>
      </c>
      <c r="H150" s="129"/>
      <c r="I150" s="130">
        <f>I151</f>
        <v>108.5</v>
      </c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1:18" ht="20.25">
      <c r="A151" s="63" t="s">
        <v>192</v>
      </c>
      <c r="B151" s="33">
        <v>115</v>
      </c>
      <c r="C151" s="16" t="s">
        <v>130</v>
      </c>
      <c r="D151" s="16" t="s">
        <v>121</v>
      </c>
      <c r="E151" s="16" t="s">
        <v>389</v>
      </c>
      <c r="F151" s="16" t="s">
        <v>191</v>
      </c>
      <c r="G151" s="130">
        <f>H151+I151+J151</f>
        <v>108.5</v>
      </c>
      <c r="H151" s="129"/>
      <c r="I151" s="139">
        <v>108.5</v>
      </c>
      <c r="J151" s="11"/>
      <c r="K151" s="11"/>
      <c r="L151" s="11"/>
      <c r="M151" s="11"/>
      <c r="N151" s="11"/>
      <c r="O151" s="11"/>
      <c r="P151" s="11"/>
      <c r="Q151" s="11"/>
      <c r="R151" s="11"/>
    </row>
    <row r="152" spans="1:18" ht="37.5">
      <c r="A152" s="63" t="s">
        <v>520</v>
      </c>
      <c r="B152" s="33">
        <v>115</v>
      </c>
      <c r="C152" s="16" t="s">
        <v>130</v>
      </c>
      <c r="D152" s="16" t="s">
        <v>121</v>
      </c>
      <c r="E152" s="33" t="s">
        <v>287</v>
      </c>
      <c r="F152" s="16"/>
      <c r="G152" s="11">
        <f>G153</f>
        <v>143169.6</v>
      </c>
      <c r="H152" s="11">
        <f aca="true" t="shared" si="79" ref="H152:R152">H153</f>
        <v>109507.6</v>
      </c>
      <c r="I152" s="11">
        <f t="shared" si="79"/>
        <v>32289.9</v>
      </c>
      <c r="J152" s="11">
        <f t="shared" si="79"/>
        <v>0</v>
      </c>
      <c r="K152" s="11">
        <f t="shared" si="79"/>
        <v>134026.1</v>
      </c>
      <c r="L152" s="11">
        <f t="shared" si="79"/>
        <v>101551</v>
      </c>
      <c r="M152" s="11">
        <f t="shared" si="79"/>
        <v>32475.1</v>
      </c>
      <c r="N152" s="11">
        <f t="shared" si="79"/>
        <v>0</v>
      </c>
      <c r="O152" s="11">
        <f t="shared" si="79"/>
        <v>138481.80000000002</v>
      </c>
      <c r="P152" s="11">
        <f t="shared" si="79"/>
        <v>106006.70000000001</v>
      </c>
      <c r="Q152" s="11">
        <f t="shared" si="79"/>
        <v>32475.1</v>
      </c>
      <c r="R152" s="11">
        <f t="shared" si="79"/>
        <v>0</v>
      </c>
    </row>
    <row r="153" spans="1:18" ht="18.75">
      <c r="A153" s="63" t="s">
        <v>196</v>
      </c>
      <c r="B153" s="33">
        <v>115</v>
      </c>
      <c r="C153" s="16" t="s">
        <v>130</v>
      </c>
      <c r="D153" s="16" t="s">
        <v>121</v>
      </c>
      <c r="E153" s="33" t="s">
        <v>293</v>
      </c>
      <c r="F153" s="16"/>
      <c r="G153" s="11">
        <f>G154+G168+G161</f>
        <v>143169.6</v>
      </c>
      <c r="H153" s="11">
        <f aca="true" t="shared" si="80" ref="H153:O153">H154+H168+H161</f>
        <v>109507.6</v>
      </c>
      <c r="I153" s="11">
        <f t="shared" si="80"/>
        <v>32289.9</v>
      </c>
      <c r="J153" s="11">
        <f t="shared" si="80"/>
        <v>0</v>
      </c>
      <c r="K153" s="11">
        <f t="shared" si="80"/>
        <v>134026.1</v>
      </c>
      <c r="L153" s="11">
        <f t="shared" si="80"/>
        <v>101551</v>
      </c>
      <c r="M153" s="11">
        <f t="shared" si="80"/>
        <v>32475.1</v>
      </c>
      <c r="N153" s="11">
        <f t="shared" si="80"/>
        <v>0</v>
      </c>
      <c r="O153" s="11">
        <f t="shared" si="80"/>
        <v>138481.80000000002</v>
      </c>
      <c r="P153" s="11">
        <f>P154+P168+P161</f>
        <v>106006.70000000001</v>
      </c>
      <c r="Q153" s="11">
        <f>Q154+Q168+Q161</f>
        <v>32475.1</v>
      </c>
      <c r="R153" s="11">
        <f>R154+R168+R161</f>
        <v>0</v>
      </c>
    </row>
    <row r="154" spans="1:18" ht="56.25">
      <c r="A154" s="63" t="s">
        <v>298</v>
      </c>
      <c r="B154" s="33">
        <v>115</v>
      </c>
      <c r="C154" s="16" t="s">
        <v>130</v>
      </c>
      <c r="D154" s="16" t="s">
        <v>121</v>
      </c>
      <c r="E154" s="33" t="s">
        <v>294</v>
      </c>
      <c r="F154" s="16"/>
      <c r="G154" s="11">
        <f>G155+G157+G159</f>
        <v>130639.9</v>
      </c>
      <c r="H154" s="11">
        <f>H155+H157+H159</f>
        <v>99567</v>
      </c>
      <c r="I154" s="11">
        <f>I155+I157+I159</f>
        <v>31072.9</v>
      </c>
      <c r="J154" s="11">
        <f>J155+J157+J159</f>
        <v>0</v>
      </c>
      <c r="K154" s="11">
        <f aca="true" t="shared" si="81" ref="K154:R154">K155+K159+K157</f>
        <v>133882.5</v>
      </c>
      <c r="L154" s="11">
        <f t="shared" si="81"/>
        <v>101407.4</v>
      </c>
      <c r="M154" s="11">
        <f t="shared" si="81"/>
        <v>32475.1</v>
      </c>
      <c r="N154" s="11">
        <f t="shared" si="81"/>
        <v>0</v>
      </c>
      <c r="O154" s="11">
        <f t="shared" si="81"/>
        <v>138338.2</v>
      </c>
      <c r="P154" s="11">
        <f t="shared" si="81"/>
        <v>105863.1</v>
      </c>
      <c r="Q154" s="11">
        <f t="shared" si="81"/>
        <v>32475.1</v>
      </c>
      <c r="R154" s="11">
        <f t="shared" si="81"/>
        <v>0</v>
      </c>
    </row>
    <row r="155" spans="1:18" ht="18.75">
      <c r="A155" s="63" t="s">
        <v>133</v>
      </c>
      <c r="B155" s="33">
        <v>115</v>
      </c>
      <c r="C155" s="16" t="s">
        <v>130</v>
      </c>
      <c r="D155" s="16" t="s">
        <v>121</v>
      </c>
      <c r="E155" s="33" t="s">
        <v>16</v>
      </c>
      <c r="F155" s="16"/>
      <c r="G155" s="11">
        <f>G156</f>
        <v>24407.3</v>
      </c>
      <c r="H155" s="11">
        <f aca="true" t="shared" si="82" ref="H155:O155">H156</f>
        <v>0</v>
      </c>
      <c r="I155" s="11">
        <f t="shared" si="82"/>
        <v>24407.3</v>
      </c>
      <c r="J155" s="11">
        <f t="shared" si="82"/>
        <v>0</v>
      </c>
      <c r="K155" s="11">
        <f t="shared" si="82"/>
        <v>27049</v>
      </c>
      <c r="L155" s="11">
        <f t="shared" si="82"/>
        <v>0</v>
      </c>
      <c r="M155" s="11">
        <f t="shared" si="82"/>
        <v>27049</v>
      </c>
      <c r="N155" s="11">
        <f t="shared" si="82"/>
        <v>0</v>
      </c>
      <c r="O155" s="11">
        <f t="shared" si="82"/>
        <v>27049</v>
      </c>
      <c r="P155" s="11">
        <f>P156</f>
        <v>0</v>
      </c>
      <c r="Q155" s="11">
        <f>Q156</f>
        <v>27049</v>
      </c>
      <c r="R155" s="11">
        <f>R156</f>
        <v>0</v>
      </c>
    </row>
    <row r="156" spans="1:18" ht="20.25">
      <c r="A156" s="63" t="s">
        <v>192</v>
      </c>
      <c r="B156" s="33">
        <v>115</v>
      </c>
      <c r="C156" s="16" t="s">
        <v>130</v>
      </c>
      <c r="D156" s="16" t="s">
        <v>121</v>
      </c>
      <c r="E156" s="33" t="s">
        <v>16</v>
      </c>
      <c r="F156" s="16" t="s">
        <v>191</v>
      </c>
      <c r="G156" s="11">
        <v>24407.3</v>
      </c>
      <c r="H156" s="11"/>
      <c r="I156" s="139">
        <v>24407.3</v>
      </c>
      <c r="J156" s="11"/>
      <c r="K156" s="11">
        <f>L156+M156+N156</f>
        <v>27049</v>
      </c>
      <c r="L156" s="11"/>
      <c r="M156" s="11">
        <v>27049</v>
      </c>
      <c r="N156" s="11"/>
      <c r="O156" s="11">
        <f>P156+Q156+R156</f>
        <v>27049</v>
      </c>
      <c r="P156" s="19"/>
      <c r="Q156" s="11">
        <v>27049</v>
      </c>
      <c r="R156" s="19"/>
    </row>
    <row r="157" spans="1:18" ht="56.25">
      <c r="A157" s="63" t="s">
        <v>473</v>
      </c>
      <c r="B157" s="33">
        <v>115</v>
      </c>
      <c r="C157" s="16" t="s">
        <v>130</v>
      </c>
      <c r="D157" s="16" t="s">
        <v>121</v>
      </c>
      <c r="E157" s="16" t="s">
        <v>469</v>
      </c>
      <c r="F157" s="16"/>
      <c r="G157" s="11">
        <f>G158</f>
        <v>6665.6</v>
      </c>
      <c r="H157" s="11">
        <f aca="true" t="shared" si="83" ref="H157:R157">H158</f>
        <v>0</v>
      </c>
      <c r="I157" s="11">
        <f t="shared" si="83"/>
        <v>6665.6</v>
      </c>
      <c r="J157" s="11">
        <f t="shared" si="83"/>
        <v>0</v>
      </c>
      <c r="K157" s="11">
        <f t="shared" si="83"/>
        <v>5426.1</v>
      </c>
      <c r="L157" s="11">
        <f t="shared" si="83"/>
        <v>0</v>
      </c>
      <c r="M157" s="11">
        <f t="shared" si="83"/>
        <v>5426.1</v>
      </c>
      <c r="N157" s="11">
        <f t="shared" si="83"/>
        <v>0</v>
      </c>
      <c r="O157" s="11">
        <f t="shared" si="83"/>
        <v>5426.1</v>
      </c>
      <c r="P157" s="11">
        <f t="shared" si="83"/>
        <v>0</v>
      </c>
      <c r="Q157" s="11">
        <f t="shared" si="83"/>
        <v>5426.1</v>
      </c>
      <c r="R157" s="11">
        <f t="shared" si="83"/>
        <v>0</v>
      </c>
    </row>
    <row r="158" spans="1:18" ht="18.75">
      <c r="A158" s="63" t="s">
        <v>192</v>
      </c>
      <c r="B158" s="33">
        <v>115</v>
      </c>
      <c r="C158" s="16" t="s">
        <v>130</v>
      </c>
      <c r="D158" s="16" t="s">
        <v>121</v>
      </c>
      <c r="E158" s="16" t="s">
        <v>469</v>
      </c>
      <c r="F158" s="16" t="s">
        <v>191</v>
      </c>
      <c r="G158" s="11">
        <f>H158+I158+J158</f>
        <v>6665.6</v>
      </c>
      <c r="H158" s="11"/>
      <c r="I158" s="11">
        <v>6665.6</v>
      </c>
      <c r="J158" s="11"/>
      <c r="K158" s="11">
        <f>L158+M158+N158</f>
        <v>5426.1</v>
      </c>
      <c r="L158" s="11"/>
      <c r="M158" s="11">
        <v>5426.1</v>
      </c>
      <c r="N158" s="11"/>
      <c r="O158" s="11">
        <f>P158+Q158+R158</f>
        <v>5426.1</v>
      </c>
      <c r="P158" s="19"/>
      <c r="Q158" s="19">
        <v>5426.1</v>
      </c>
      <c r="R158" s="19"/>
    </row>
    <row r="159" spans="1:18" ht="107.25" customHeight="1">
      <c r="A159" s="67" t="s">
        <v>331</v>
      </c>
      <c r="B159" s="33">
        <v>115</v>
      </c>
      <c r="C159" s="16" t="s">
        <v>130</v>
      </c>
      <c r="D159" s="16" t="s">
        <v>121</v>
      </c>
      <c r="E159" s="33" t="s">
        <v>70</v>
      </c>
      <c r="F159" s="16"/>
      <c r="G159" s="11">
        <f>G160</f>
        <v>99567</v>
      </c>
      <c r="H159" s="11">
        <f aca="true" t="shared" si="84" ref="H159:R159">H160</f>
        <v>99567</v>
      </c>
      <c r="I159" s="11">
        <f>I160</f>
        <v>0</v>
      </c>
      <c r="J159" s="11">
        <f t="shared" si="84"/>
        <v>0</v>
      </c>
      <c r="K159" s="11">
        <f t="shared" si="84"/>
        <v>101407.4</v>
      </c>
      <c r="L159" s="11">
        <f t="shared" si="84"/>
        <v>101407.4</v>
      </c>
      <c r="M159" s="11">
        <f t="shared" si="84"/>
        <v>0</v>
      </c>
      <c r="N159" s="11">
        <f t="shared" si="84"/>
        <v>0</v>
      </c>
      <c r="O159" s="11">
        <f t="shared" si="84"/>
        <v>105863.1</v>
      </c>
      <c r="P159" s="11">
        <f t="shared" si="84"/>
        <v>105863.1</v>
      </c>
      <c r="Q159" s="11">
        <f t="shared" si="84"/>
        <v>0</v>
      </c>
      <c r="R159" s="11">
        <f t="shared" si="84"/>
        <v>0</v>
      </c>
    </row>
    <row r="160" spans="1:18" ht="18.75">
      <c r="A160" s="63" t="s">
        <v>192</v>
      </c>
      <c r="B160" s="33">
        <v>115</v>
      </c>
      <c r="C160" s="16" t="s">
        <v>130</v>
      </c>
      <c r="D160" s="16" t="s">
        <v>121</v>
      </c>
      <c r="E160" s="33" t="s">
        <v>70</v>
      </c>
      <c r="F160" s="16" t="s">
        <v>191</v>
      </c>
      <c r="G160" s="11">
        <f>H160+I160+J160</f>
        <v>99567</v>
      </c>
      <c r="H160" s="11">
        <v>99567</v>
      </c>
      <c r="I160" s="11"/>
      <c r="J160" s="11"/>
      <c r="K160" s="11">
        <f>L160+M160+N160</f>
        <v>101407.4</v>
      </c>
      <c r="L160" s="11">
        <v>101407.4</v>
      </c>
      <c r="M160" s="11"/>
      <c r="N160" s="11"/>
      <c r="O160" s="11">
        <f>P160+Q160+R160</f>
        <v>105863.1</v>
      </c>
      <c r="P160" s="19">
        <v>105863.1</v>
      </c>
      <c r="Q160" s="19"/>
      <c r="R160" s="19"/>
    </row>
    <row r="161" spans="1:18" ht="37.5">
      <c r="A161" s="63" t="s">
        <v>581</v>
      </c>
      <c r="B161" s="33">
        <v>115</v>
      </c>
      <c r="C161" s="16" t="s">
        <v>130</v>
      </c>
      <c r="D161" s="16" t="s">
        <v>121</v>
      </c>
      <c r="E161" s="33" t="s">
        <v>363</v>
      </c>
      <c r="F161" s="16"/>
      <c r="G161" s="11">
        <f>G166+G164+G162</f>
        <v>12386.1</v>
      </c>
      <c r="H161" s="11">
        <f aca="true" t="shared" si="85" ref="H161:O161">H166+H164</f>
        <v>9797</v>
      </c>
      <c r="I161" s="11">
        <f t="shared" si="85"/>
        <v>1217</v>
      </c>
      <c r="J161" s="11">
        <f t="shared" si="85"/>
        <v>0</v>
      </c>
      <c r="K161" s="11">
        <f>K166+K164</f>
        <v>0</v>
      </c>
      <c r="L161" s="11">
        <f t="shared" si="85"/>
        <v>0</v>
      </c>
      <c r="M161" s="11">
        <f t="shared" si="85"/>
        <v>0</v>
      </c>
      <c r="N161" s="11">
        <f t="shared" si="85"/>
        <v>0</v>
      </c>
      <c r="O161" s="11">
        <f t="shared" si="85"/>
        <v>0</v>
      </c>
      <c r="P161" s="11">
        <f>P166</f>
        <v>0</v>
      </c>
      <c r="Q161" s="11">
        <f>Q166</f>
        <v>0</v>
      </c>
      <c r="R161" s="11">
        <f>R166</f>
        <v>0</v>
      </c>
    </row>
    <row r="162" spans="1:18" ht="37.5">
      <c r="A162" s="63" t="s">
        <v>690</v>
      </c>
      <c r="B162" s="33">
        <v>115</v>
      </c>
      <c r="C162" s="16" t="s">
        <v>130</v>
      </c>
      <c r="D162" s="16" t="s">
        <v>121</v>
      </c>
      <c r="E162" s="33" t="s">
        <v>691</v>
      </c>
      <c r="F162" s="16"/>
      <c r="G162" s="11">
        <f>G163</f>
        <v>1372.1</v>
      </c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</row>
    <row r="163" spans="1:18" ht="18.75">
      <c r="A163" s="63" t="s">
        <v>192</v>
      </c>
      <c r="B163" s="33">
        <v>115</v>
      </c>
      <c r="C163" s="16" t="s">
        <v>130</v>
      </c>
      <c r="D163" s="16" t="s">
        <v>121</v>
      </c>
      <c r="E163" s="33" t="s">
        <v>691</v>
      </c>
      <c r="F163" s="16" t="s">
        <v>191</v>
      </c>
      <c r="G163" s="11">
        <v>1372.1</v>
      </c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</row>
    <row r="164" spans="1:18" ht="63" customHeight="1">
      <c r="A164" s="63" t="s">
        <v>641</v>
      </c>
      <c r="B164" s="33">
        <v>115</v>
      </c>
      <c r="C164" s="16" t="s">
        <v>130</v>
      </c>
      <c r="D164" s="16" t="s">
        <v>121</v>
      </c>
      <c r="E164" s="33" t="s">
        <v>640</v>
      </c>
      <c r="F164" s="16"/>
      <c r="G164" s="11">
        <f>G165</f>
        <v>598</v>
      </c>
      <c r="H164" s="11">
        <f aca="true" t="shared" si="86" ref="H164:O164">H165</f>
        <v>0</v>
      </c>
      <c r="I164" s="11">
        <f t="shared" si="86"/>
        <v>598</v>
      </c>
      <c r="J164" s="11">
        <f t="shared" si="86"/>
        <v>0</v>
      </c>
      <c r="K164" s="11">
        <f t="shared" si="86"/>
        <v>0</v>
      </c>
      <c r="L164" s="11">
        <f t="shared" si="86"/>
        <v>0</v>
      </c>
      <c r="M164" s="11">
        <f t="shared" si="86"/>
        <v>0</v>
      </c>
      <c r="N164" s="11">
        <f t="shared" si="86"/>
        <v>0</v>
      </c>
      <c r="O164" s="11">
        <f t="shared" si="86"/>
        <v>0</v>
      </c>
      <c r="P164" s="11"/>
      <c r="Q164" s="11"/>
      <c r="R164" s="11"/>
    </row>
    <row r="165" spans="1:18" ht="18.75">
      <c r="A165" s="63" t="s">
        <v>192</v>
      </c>
      <c r="B165" s="33">
        <v>115</v>
      </c>
      <c r="C165" s="16" t="s">
        <v>130</v>
      </c>
      <c r="D165" s="16" t="s">
        <v>121</v>
      </c>
      <c r="E165" s="33" t="s">
        <v>640</v>
      </c>
      <c r="F165" s="16" t="s">
        <v>191</v>
      </c>
      <c r="G165" s="11">
        <v>598</v>
      </c>
      <c r="H165" s="11"/>
      <c r="I165" s="11">
        <v>598</v>
      </c>
      <c r="J165" s="11"/>
      <c r="K165" s="11">
        <v>0</v>
      </c>
      <c r="L165" s="11"/>
      <c r="M165" s="11"/>
      <c r="N165" s="11"/>
      <c r="O165" s="11">
        <v>0</v>
      </c>
      <c r="P165" s="11"/>
      <c r="Q165" s="11"/>
      <c r="R165" s="11"/>
    </row>
    <row r="166" spans="1:18" ht="37.5">
      <c r="A166" s="63" t="s">
        <v>401</v>
      </c>
      <c r="B166" s="33">
        <v>115</v>
      </c>
      <c r="C166" s="16" t="s">
        <v>130</v>
      </c>
      <c r="D166" s="16" t="s">
        <v>121</v>
      </c>
      <c r="E166" s="48" t="s">
        <v>707</v>
      </c>
      <c r="F166" s="16"/>
      <c r="G166" s="11">
        <f>G167</f>
        <v>10416</v>
      </c>
      <c r="H166" s="11">
        <f aca="true" t="shared" si="87" ref="H166:R166">H167</f>
        <v>9797</v>
      </c>
      <c r="I166" s="11">
        <f t="shared" si="87"/>
        <v>619</v>
      </c>
      <c r="J166" s="11">
        <f t="shared" si="87"/>
        <v>0</v>
      </c>
      <c r="K166" s="11">
        <f t="shared" si="87"/>
        <v>0</v>
      </c>
      <c r="L166" s="11">
        <f t="shared" si="87"/>
        <v>0</v>
      </c>
      <c r="M166" s="11">
        <f t="shared" si="87"/>
        <v>0</v>
      </c>
      <c r="N166" s="11">
        <f t="shared" si="87"/>
        <v>0</v>
      </c>
      <c r="O166" s="11">
        <f t="shared" si="87"/>
        <v>0</v>
      </c>
      <c r="P166" s="11">
        <f t="shared" si="87"/>
        <v>0</v>
      </c>
      <c r="Q166" s="11">
        <f t="shared" si="87"/>
        <v>0</v>
      </c>
      <c r="R166" s="11">
        <f t="shared" si="87"/>
        <v>0</v>
      </c>
    </row>
    <row r="167" spans="1:18" ht="18.75">
      <c r="A167" s="63" t="s">
        <v>192</v>
      </c>
      <c r="B167" s="33">
        <v>115</v>
      </c>
      <c r="C167" s="16" t="s">
        <v>130</v>
      </c>
      <c r="D167" s="16" t="s">
        <v>121</v>
      </c>
      <c r="E167" s="48" t="s">
        <v>707</v>
      </c>
      <c r="F167" s="16" t="s">
        <v>191</v>
      </c>
      <c r="G167" s="11">
        <f>H167+I167</f>
        <v>10416</v>
      </c>
      <c r="H167" s="11">
        <v>9797</v>
      </c>
      <c r="I167" s="11">
        <v>619</v>
      </c>
      <c r="J167" s="11"/>
      <c r="K167" s="11">
        <f>L167+M167+N167</f>
        <v>0</v>
      </c>
      <c r="L167" s="11"/>
      <c r="M167" s="11"/>
      <c r="N167" s="11"/>
      <c r="O167" s="11">
        <f>P167+Q167+R167</f>
        <v>0</v>
      </c>
      <c r="P167" s="11"/>
      <c r="Q167" s="11"/>
      <c r="R167" s="11"/>
    </row>
    <row r="168" spans="1:18" ht="61.5" customHeight="1">
      <c r="A168" s="63" t="s">
        <v>295</v>
      </c>
      <c r="B168" s="33">
        <v>115</v>
      </c>
      <c r="C168" s="16" t="s">
        <v>130</v>
      </c>
      <c r="D168" s="16" t="s">
        <v>121</v>
      </c>
      <c r="E168" s="33" t="s">
        <v>87</v>
      </c>
      <c r="F168" s="16"/>
      <c r="G168" s="11">
        <f>G169</f>
        <v>143.6</v>
      </c>
      <c r="H168" s="11">
        <f aca="true" t="shared" si="88" ref="H168:Q168">H169</f>
        <v>143.6</v>
      </c>
      <c r="I168" s="11">
        <f t="shared" si="88"/>
        <v>0</v>
      </c>
      <c r="J168" s="11">
        <f t="shared" si="88"/>
        <v>0</v>
      </c>
      <c r="K168" s="11">
        <f t="shared" si="88"/>
        <v>143.6</v>
      </c>
      <c r="L168" s="11">
        <f t="shared" si="88"/>
        <v>143.6</v>
      </c>
      <c r="M168" s="11">
        <f t="shared" si="88"/>
        <v>0</v>
      </c>
      <c r="N168" s="11">
        <f t="shared" si="88"/>
        <v>0</v>
      </c>
      <c r="O168" s="11">
        <f t="shared" si="88"/>
        <v>143.6</v>
      </c>
      <c r="P168" s="11">
        <f t="shared" si="88"/>
        <v>143.6</v>
      </c>
      <c r="Q168" s="11">
        <f t="shared" si="88"/>
        <v>0</v>
      </c>
      <c r="R168" s="11">
        <f>R169</f>
        <v>0</v>
      </c>
    </row>
    <row r="169" spans="1:18" ht="78" customHeight="1">
      <c r="A169" s="63" t="s">
        <v>98</v>
      </c>
      <c r="B169" s="33">
        <v>115</v>
      </c>
      <c r="C169" s="16" t="s">
        <v>130</v>
      </c>
      <c r="D169" s="16" t="s">
        <v>121</v>
      </c>
      <c r="E169" s="33" t="s">
        <v>78</v>
      </c>
      <c r="F169" s="16"/>
      <c r="G169" s="11">
        <f>G170</f>
        <v>143.6</v>
      </c>
      <c r="H169" s="11">
        <f aca="true" t="shared" si="89" ref="H169:R169">H170</f>
        <v>143.6</v>
      </c>
      <c r="I169" s="11">
        <f t="shared" si="89"/>
        <v>0</v>
      </c>
      <c r="J169" s="11">
        <f t="shared" si="89"/>
        <v>0</v>
      </c>
      <c r="K169" s="11">
        <f t="shared" si="89"/>
        <v>143.6</v>
      </c>
      <c r="L169" s="11">
        <f t="shared" si="89"/>
        <v>143.6</v>
      </c>
      <c r="M169" s="11">
        <f t="shared" si="89"/>
        <v>0</v>
      </c>
      <c r="N169" s="11">
        <f t="shared" si="89"/>
        <v>0</v>
      </c>
      <c r="O169" s="11">
        <f t="shared" si="89"/>
        <v>143.6</v>
      </c>
      <c r="P169" s="11">
        <f t="shared" si="89"/>
        <v>143.6</v>
      </c>
      <c r="Q169" s="11">
        <f t="shared" si="89"/>
        <v>0</v>
      </c>
      <c r="R169" s="11">
        <f t="shared" si="89"/>
        <v>0</v>
      </c>
    </row>
    <row r="170" spans="1:18" ht="20.25">
      <c r="A170" s="63" t="s">
        <v>192</v>
      </c>
      <c r="B170" s="33">
        <v>115</v>
      </c>
      <c r="C170" s="16" t="s">
        <v>130</v>
      </c>
      <c r="D170" s="16" t="s">
        <v>121</v>
      </c>
      <c r="E170" s="33" t="s">
        <v>78</v>
      </c>
      <c r="F170" s="16" t="s">
        <v>191</v>
      </c>
      <c r="G170" s="11">
        <f>H170+I170+J170</f>
        <v>143.6</v>
      </c>
      <c r="H170" s="139">
        <v>143.6</v>
      </c>
      <c r="I170" s="11"/>
      <c r="J170" s="11"/>
      <c r="K170" s="11">
        <f>L170+M170+N170</f>
        <v>143.6</v>
      </c>
      <c r="L170" s="11">
        <v>143.6</v>
      </c>
      <c r="M170" s="11"/>
      <c r="N170" s="11"/>
      <c r="O170" s="11">
        <f>P170+Q170+R170</f>
        <v>143.6</v>
      </c>
      <c r="P170" s="19">
        <v>143.6</v>
      </c>
      <c r="Q170" s="19"/>
      <c r="R170" s="19"/>
    </row>
    <row r="171" spans="1:18" ht="18.75">
      <c r="A171" s="63" t="s">
        <v>110</v>
      </c>
      <c r="B171" s="33">
        <v>115</v>
      </c>
      <c r="C171" s="16" t="s">
        <v>130</v>
      </c>
      <c r="D171" s="16" t="s">
        <v>125</v>
      </c>
      <c r="E171" s="16"/>
      <c r="F171" s="16"/>
      <c r="G171" s="11">
        <f aca="true" t="shared" si="90" ref="G171:R171">G180+G172+G223</f>
        <v>319469.3000000001</v>
      </c>
      <c r="H171" s="11">
        <f t="shared" si="90"/>
        <v>289002.8</v>
      </c>
      <c r="I171" s="11">
        <f t="shared" si="90"/>
        <v>81958.59999999999</v>
      </c>
      <c r="J171" s="11">
        <f t="shared" si="90"/>
        <v>0</v>
      </c>
      <c r="K171" s="11">
        <f t="shared" si="90"/>
        <v>297769.5</v>
      </c>
      <c r="L171" s="11">
        <f t="shared" si="90"/>
        <v>274132.6</v>
      </c>
      <c r="M171" s="11">
        <f t="shared" si="90"/>
        <v>72136.90000000001</v>
      </c>
      <c r="N171" s="11">
        <f t="shared" si="90"/>
        <v>0</v>
      </c>
      <c r="O171" s="11">
        <f t="shared" si="90"/>
        <v>340610.2</v>
      </c>
      <c r="P171" s="11" t="e">
        <f t="shared" si="90"/>
        <v>#REF!</v>
      </c>
      <c r="Q171" s="11" t="e">
        <f t="shared" si="90"/>
        <v>#REF!</v>
      </c>
      <c r="R171" s="11" t="e">
        <f t="shared" si="90"/>
        <v>#REF!</v>
      </c>
    </row>
    <row r="172" spans="1:18" ht="56.25">
      <c r="A172" s="63" t="s">
        <v>487</v>
      </c>
      <c r="B172" s="33">
        <v>115</v>
      </c>
      <c r="C172" s="16" t="s">
        <v>130</v>
      </c>
      <c r="D172" s="16" t="s">
        <v>125</v>
      </c>
      <c r="E172" s="16" t="s">
        <v>256</v>
      </c>
      <c r="F172" s="16"/>
      <c r="G172" s="11">
        <f>G173</f>
        <v>190.5</v>
      </c>
      <c r="H172" s="11">
        <f aca="true" t="shared" si="91" ref="H172:R172">H173</f>
        <v>0</v>
      </c>
      <c r="I172" s="11">
        <f t="shared" si="91"/>
        <v>310.5</v>
      </c>
      <c r="J172" s="11">
        <f t="shared" si="91"/>
        <v>0</v>
      </c>
      <c r="K172" s="11">
        <f t="shared" si="91"/>
        <v>240</v>
      </c>
      <c r="L172" s="11">
        <f t="shared" si="91"/>
        <v>0</v>
      </c>
      <c r="M172" s="11">
        <f t="shared" si="91"/>
        <v>240</v>
      </c>
      <c r="N172" s="11">
        <f t="shared" si="91"/>
        <v>0</v>
      </c>
      <c r="O172" s="11">
        <f t="shared" si="91"/>
        <v>280</v>
      </c>
      <c r="P172" s="11">
        <f t="shared" si="91"/>
        <v>0</v>
      </c>
      <c r="Q172" s="11">
        <f t="shared" si="91"/>
        <v>280</v>
      </c>
      <c r="R172" s="11">
        <f t="shared" si="91"/>
        <v>0</v>
      </c>
    </row>
    <row r="173" spans="1:18" ht="37.5">
      <c r="A173" s="63" t="s">
        <v>488</v>
      </c>
      <c r="B173" s="33">
        <v>115</v>
      </c>
      <c r="C173" s="16" t="s">
        <v>130</v>
      </c>
      <c r="D173" s="16" t="s">
        <v>125</v>
      </c>
      <c r="E173" s="16" t="s">
        <v>257</v>
      </c>
      <c r="F173" s="16"/>
      <c r="G173" s="11">
        <f>G174+G177</f>
        <v>190.5</v>
      </c>
      <c r="H173" s="11">
        <f aca="true" t="shared" si="92" ref="H173:R173">H174+H177</f>
        <v>0</v>
      </c>
      <c r="I173" s="11">
        <f t="shared" si="92"/>
        <v>310.5</v>
      </c>
      <c r="J173" s="11">
        <f t="shared" si="92"/>
        <v>0</v>
      </c>
      <c r="K173" s="11">
        <f t="shared" si="92"/>
        <v>240</v>
      </c>
      <c r="L173" s="11">
        <f t="shared" si="92"/>
        <v>0</v>
      </c>
      <c r="M173" s="11">
        <f t="shared" si="92"/>
        <v>240</v>
      </c>
      <c r="N173" s="11">
        <f t="shared" si="92"/>
        <v>0</v>
      </c>
      <c r="O173" s="11">
        <f t="shared" si="92"/>
        <v>280</v>
      </c>
      <c r="P173" s="11">
        <f t="shared" si="92"/>
        <v>0</v>
      </c>
      <c r="Q173" s="11">
        <f t="shared" si="92"/>
        <v>280</v>
      </c>
      <c r="R173" s="11">
        <f t="shared" si="92"/>
        <v>0</v>
      </c>
    </row>
    <row r="174" spans="1:18" ht="37.5">
      <c r="A174" s="63" t="s">
        <v>387</v>
      </c>
      <c r="B174" s="33">
        <v>115</v>
      </c>
      <c r="C174" s="16" t="s">
        <v>130</v>
      </c>
      <c r="D174" s="16" t="s">
        <v>125</v>
      </c>
      <c r="E174" s="16" t="s">
        <v>388</v>
      </c>
      <c r="F174" s="16"/>
      <c r="G174" s="11">
        <f>G175</f>
        <v>190.5</v>
      </c>
      <c r="H174" s="11">
        <f aca="true" t="shared" si="93" ref="H174:R175">H175</f>
        <v>0</v>
      </c>
      <c r="I174" s="11">
        <f t="shared" si="93"/>
        <v>190.5</v>
      </c>
      <c r="J174" s="11">
        <f t="shared" si="93"/>
        <v>0</v>
      </c>
      <c r="K174" s="11">
        <f t="shared" si="93"/>
        <v>40</v>
      </c>
      <c r="L174" s="11">
        <f t="shared" si="93"/>
        <v>0</v>
      </c>
      <c r="M174" s="11">
        <f t="shared" si="93"/>
        <v>40</v>
      </c>
      <c r="N174" s="11">
        <f t="shared" si="93"/>
        <v>0</v>
      </c>
      <c r="O174" s="11">
        <f t="shared" si="93"/>
        <v>80</v>
      </c>
      <c r="P174" s="11">
        <f t="shared" si="93"/>
        <v>0</v>
      </c>
      <c r="Q174" s="11">
        <f t="shared" si="93"/>
        <v>80</v>
      </c>
      <c r="R174" s="11">
        <f t="shared" si="93"/>
        <v>0</v>
      </c>
    </row>
    <row r="175" spans="1:18" ht="18.75">
      <c r="A175" s="63" t="s">
        <v>225</v>
      </c>
      <c r="B175" s="33">
        <v>115</v>
      </c>
      <c r="C175" s="16" t="s">
        <v>130</v>
      </c>
      <c r="D175" s="16" t="s">
        <v>125</v>
      </c>
      <c r="E175" s="16" t="s">
        <v>389</v>
      </c>
      <c r="F175" s="16"/>
      <c r="G175" s="11">
        <f>G176</f>
        <v>190.5</v>
      </c>
      <c r="H175" s="11">
        <f t="shared" si="93"/>
        <v>0</v>
      </c>
      <c r="I175" s="11">
        <f t="shared" si="93"/>
        <v>190.5</v>
      </c>
      <c r="J175" s="11">
        <f t="shared" si="93"/>
        <v>0</v>
      </c>
      <c r="K175" s="11">
        <f t="shared" si="93"/>
        <v>40</v>
      </c>
      <c r="L175" s="11">
        <f t="shared" si="93"/>
        <v>0</v>
      </c>
      <c r="M175" s="11">
        <f t="shared" si="93"/>
        <v>40</v>
      </c>
      <c r="N175" s="11">
        <f t="shared" si="93"/>
        <v>0</v>
      </c>
      <c r="O175" s="11">
        <f t="shared" si="93"/>
        <v>80</v>
      </c>
      <c r="P175" s="11">
        <f t="shared" si="93"/>
        <v>0</v>
      </c>
      <c r="Q175" s="11">
        <f t="shared" si="93"/>
        <v>80</v>
      </c>
      <c r="R175" s="11">
        <f t="shared" si="93"/>
        <v>0</v>
      </c>
    </row>
    <row r="176" spans="1:18" ht="20.25">
      <c r="A176" s="63" t="s">
        <v>192</v>
      </c>
      <c r="B176" s="33">
        <v>115</v>
      </c>
      <c r="C176" s="16" t="s">
        <v>130</v>
      </c>
      <c r="D176" s="16" t="s">
        <v>125</v>
      </c>
      <c r="E176" s="16" t="s">
        <v>389</v>
      </c>
      <c r="F176" s="16" t="s">
        <v>191</v>
      </c>
      <c r="G176" s="11">
        <v>190.5</v>
      </c>
      <c r="H176" s="11"/>
      <c r="I176" s="139">
        <v>190.5</v>
      </c>
      <c r="J176" s="11"/>
      <c r="K176" s="11">
        <f>L176+M176+N176</f>
        <v>40</v>
      </c>
      <c r="L176" s="11"/>
      <c r="M176" s="11">
        <v>40</v>
      </c>
      <c r="N176" s="11"/>
      <c r="O176" s="11">
        <f>P176+Q176+R176</f>
        <v>80</v>
      </c>
      <c r="P176" s="11"/>
      <c r="Q176" s="11">
        <v>80</v>
      </c>
      <c r="R176" s="11"/>
    </row>
    <row r="177" spans="1:18" ht="40.5" customHeight="1">
      <c r="A177" s="63" t="s">
        <v>425</v>
      </c>
      <c r="B177" s="33">
        <v>115</v>
      </c>
      <c r="C177" s="16" t="s">
        <v>130</v>
      </c>
      <c r="D177" s="16" t="s">
        <v>125</v>
      </c>
      <c r="E177" s="16" t="s">
        <v>385</v>
      </c>
      <c r="F177" s="16"/>
      <c r="G177" s="11">
        <f>G178</f>
        <v>0</v>
      </c>
      <c r="H177" s="11">
        <f aca="true" t="shared" si="94" ref="H177:R178">H178</f>
        <v>0</v>
      </c>
      <c r="I177" s="11">
        <f t="shared" si="94"/>
        <v>120</v>
      </c>
      <c r="J177" s="11">
        <f t="shared" si="94"/>
        <v>0</v>
      </c>
      <c r="K177" s="11">
        <f t="shared" si="94"/>
        <v>200</v>
      </c>
      <c r="L177" s="11">
        <f t="shared" si="94"/>
        <v>0</v>
      </c>
      <c r="M177" s="11">
        <f t="shared" si="94"/>
        <v>200</v>
      </c>
      <c r="N177" s="11">
        <f t="shared" si="94"/>
        <v>0</v>
      </c>
      <c r="O177" s="11">
        <f t="shared" si="94"/>
        <v>200</v>
      </c>
      <c r="P177" s="11">
        <f t="shared" si="94"/>
        <v>0</v>
      </c>
      <c r="Q177" s="11">
        <f t="shared" si="94"/>
        <v>200</v>
      </c>
      <c r="R177" s="11">
        <f t="shared" si="94"/>
        <v>0</v>
      </c>
    </row>
    <row r="178" spans="1:18" ht="20.25" customHeight="1">
      <c r="A178" s="63" t="s">
        <v>225</v>
      </c>
      <c r="B178" s="33">
        <v>115</v>
      </c>
      <c r="C178" s="16" t="s">
        <v>130</v>
      </c>
      <c r="D178" s="16" t="s">
        <v>125</v>
      </c>
      <c r="E178" s="16" t="s">
        <v>386</v>
      </c>
      <c r="F178" s="16"/>
      <c r="G178" s="11">
        <f>G179</f>
        <v>0</v>
      </c>
      <c r="H178" s="11">
        <f t="shared" si="94"/>
        <v>0</v>
      </c>
      <c r="I178" s="11">
        <f t="shared" si="94"/>
        <v>120</v>
      </c>
      <c r="J178" s="11">
        <f t="shared" si="94"/>
        <v>0</v>
      </c>
      <c r="K178" s="11">
        <f t="shared" si="94"/>
        <v>200</v>
      </c>
      <c r="L178" s="11">
        <f t="shared" si="94"/>
        <v>0</v>
      </c>
      <c r="M178" s="11">
        <f t="shared" si="94"/>
        <v>200</v>
      </c>
      <c r="N178" s="11">
        <f t="shared" si="94"/>
        <v>0</v>
      </c>
      <c r="O178" s="11">
        <f t="shared" si="94"/>
        <v>200</v>
      </c>
      <c r="P178" s="11">
        <f t="shared" si="94"/>
        <v>0</v>
      </c>
      <c r="Q178" s="11">
        <f t="shared" si="94"/>
        <v>200</v>
      </c>
      <c r="R178" s="11">
        <f t="shared" si="94"/>
        <v>0</v>
      </c>
    </row>
    <row r="179" spans="1:18" ht="18.75">
      <c r="A179" s="63" t="s">
        <v>192</v>
      </c>
      <c r="B179" s="33">
        <v>115</v>
      </c>
      <c r="C179" s="16" t="s">
        <v>130</v>
      </c>
      <c r="D179" s="16" t="s">
        <v>125</v>
      </c>
      <c r="E179" s="16" t="s">
        <v>386</v>
      </c>
      <c r="F179" s="16" t="s">
        <v>191</v>
      </c>
      <c r="G179" s="11"/>
      <c r="H179" s="11"/>
      <c r="I179" s="11">
        <v>120</v>
      </c>
      <c r="J179" s="11"/>
      <c r="K179" s="11">
        <f>L179+M179+N179</f>
        <v>200</v>
      </c>
      <c r="L179" s="11"/>
      <c r="M179" s="11">
        <v>200</v>
      </c>
      <c r="N179" s="11"/>
      <c r="O179" s="11">
        <f>P179+Q179+R179</f>
        <v>200</v>
      </c>
      <c r="P179" s="11"/>
      <c r="Q179" s="11">
        <v>200</v>
      </c>
      <c r="R179" s="11"/>
    </row>
    <row r="180" spans="1:18" ht="37.5">
      <c r="A180" s="63" t="s">
        <v>520</v>
      </c>
      <c r="B180" s="33">
        <v>115</v>
      </c>
      <c r="C180" s="16" t="s">
        <v>130</v>
      </c>
      <c r="D180" s="16" t="s">
        <v>125</v>
      </c>
      <c r="E180" s="33" t="s">
        <v>287</v>
      </c>
      <c r="F180" s="16"/>
      <c r="G180" s="11">
        <f>G181</f>
        <v>301858.8000000001</v>
      </c>
      <c r="H180" s="11">
        <f aca="true" t="shared" si="95" ref="H180:R180">H181</f>
        <v>272145.7</v>
      </c>
      <c r="I180" s="11">
        <f t="shared" si="95"/>
        <v>81085.2</v>
      </c>
      <c r="J180" s="11">
        <f t="shared" si="95"/>
        <v>0</v>
      </c>
      <c r="K180" s="11">
        <f t="shared" si="95"/>
        <v>297529.5</v>
      </c>
      <c r="L180" s="11">
        <f t="shared" si="95"/>
        <v>274132.6</v>
      </c>
      <c r="M180" s="11">
        <f t="shared" si="95"/>
        <v>71896.90000000001</v>
      </c>
      <c r="N180" s="11">
        <f t="shared" si="95"/>
        <v>0</v>
      </c>
      <c r="O180" s="11">
        <f t="shared" si="95"/>
        <v>340330.2</v>
      </c>
      <c r="P180" s="11" t="e">
        <f t="shared" si="95"/>
        <v>#REF!</v>
      </c>
      <c r="Q180" s="11" t="e">
        <f t="shared" si="95"/>
        <v>#REF!</v>
      </c>
      <c r="R180" s="11" t="e">
        <f t="shared" si="95"/>
        <v>#REF!</v>
      </c>
    </row>
    <row r="181" spans="1:18" ht="21.75" customHeight="1">
      <c r="A181" s="43" t="s">
        <v>18</v>
      </c>
      <c r="B181" s="33">
        <v>115</v>
      </c>
      <c r="C181" s="16" t="s">
        <v>130</v>
      </c>
      <c r="D181" s="16" t="s">
        <v>125</v>
      </c>
      <c r="E181" s="33" t="s">
        <v>288</v>
      </c>
      <c r="F181" s="16"/>
      <c r="G181" s="11">
        <f aca="true" t="shared" si="96" ref="G181:O181">G182+G191+G194+G197+G202+G205+G208+G217+G220</f>
        <v>301858.8000000001</v>
      </c>
      <c r="H181" s="11">
        <f t="shared" si="96"/>
        <v>272145.7</v>
      </c>
      <c r="I181" s="11">
        <f t="shared" si="96"/>
        <v>81085.2</v>
      </c>
      <c r="J181" s="11">
        <f t="shared" si="96"/>
        <v>0</v>
      </c>
      <c r="K181" s="11">
        <f t="shared" si="96"/>
        <v>297529.5</v>
      </c>
      <c r="L181" s="11">
        <f t="shared" si="96"/>
        <v>274132.6</v>
      </c>
      <c r="M181" s="11">
        <f t="shared" si="96"/>
        <v>71896.90000000001</v>
      </c>
      <c r="N181" s="11">
        <f t="shared" si="96"/>
        <v>0</v>
      </c>
      <c r="O181" s="11">
        <f t="shared" si="96"/>
        <v>340330.2</v>
      </c>
      <c r="P181" s="11" t="e">
        <f>P182+P191+P194+P197+P202+P205+P208</f>
        <v>#REF!</v>
      </c>
      <c r="Q181" s="11" t="e">
        <f>Q182+Q191+Q194+Q197+Q202+Q205+Q208</f>
        <v>#REF!</v>
      </c>
      <c r="R181" s="11" t="e">
        <f>R182+R191+R194+R197+R202+R205+R208</f>
        <v>#REF!</v>
      </c>
    </row>
    <row r="182" spans="1:18" ht="75">
      <c r="A182" s="43" t="s">
        <v>299</v>
      </c>
      <c r="B182" s="33">
        <v>115</v>
      </c>
      <c r="C182" s="16" t="s">
        <v>130</v>
      </c>
      <c r="D182" s="16" t="s">
        <v>125</v>
      </c>
      <c r="E182" s="33" t="s">
        <v>289</v>
      </c>
      <c r="F182" s="16"/>
      <c r="G182" s="11">
        <f>G183+G189+G187+G185</f>
        <v>256386</v>
      </c>
      <c r="H182" s="11">
        <f aca="true" t="shared" si="97" ref="H182:R182">H183+H189+H187+H185</f>
        <v>189087.9</v>
      </c>
      <c r="I182" s="11">
        <f t="shared" si="97"/>
        <v>67298.1</v>
      </c>
      <c r="J182" s="11">
        <f t="shared" si="97"/>
        <v>0</v>
      </c>
      <c r="K182" s="11">
        <f t="shared" si="97"/>
        <v>275397.5</v>
      </c>
      <c r="L182" s="11">
        <f t="shared" si="97"/>
        <v>207296.5</v>
      </c>
      <c r="M182" s="11">
        <f t="shared" si="97"/>
        <v>68101</v>
      </c>
      <c r="N182" s="11">
        <f t="shared" si="97"/>
        <v>0</v>
      </c>
      <c r="O182" s="11">
        <f t="shared" si="97"/>
        <v>286060.8</v>
      </c>
      <c r="P182" s="11">
        <f t="shared" si="97"/>
        <v>218529.30000000002</v>
      </c>
      <c r="Q182" s="11">
        <f t="shared" si="97"/>
        <v>67531.5</v>
      </c>
      <c r="R182" s="11">
        <f t="shared" si="97"/>
        <v>0</v>
      </c>
    </row>
    <row r="183" spans="1:18" ht="22.5" customHeight="1">
      <c r="A183" s="63" t="s">
        <v>214</v>
      </c>
      <c r="B183" s="33">
        <v>115</v>
      </c>
      <c r="C183" s="16" t="s">
        <v>130</v>
      </c>
      <c r="D183" s="16" t="s">
        <v>125</v>
      </c>
      <c r="E183" s="33" t="s">
        <v>19</v>
      </c>
      <c r="F183" s="16"/>
      <c r="G183" s="11">
        <f>G184</f>
        <v>52662.5</v>
      </c>
      <c r="H183" s="11">
        <f aca="true" t="shared" si="98" ref="H183:O183">H184</f>
        <v>0</v>
      </c>
      <c r="I183" s="11">
        <f t="shared" si="98"/>
        <v>52662.5</v>
      </c>
      <c r="J183" s="11">
        <f t="shared" si="98"/>
        <v>0</v>
      </c>
      <c r="K183" s="11">
        <f t="shared" si="98"/>
        <v>56187</v>
      </c>
      <c r="L183" s="11">
        <f t="shared" si="98"/>
        <v>0</v>
      </c>
      <c r="M183" s="11">
        <f t="shared" si="98"/>
        <v>56187</v>
      </c>
      <c r="N183" s="11">
        <f t="shared" si="98"/>
        <v>0</v>
      </c>
      <c r="O183" s="11">
        <f t="shared" si="98"/>
        <v>55257.7</v>
      </c>
      <c r="P183" s="11">
        <f>P184</f>
        <v>0</v>
      </c>
      <c r="Q183" s="11">
        <f>Q184</f>
        <v>55257.7</v>
      </c>
      <c r="R183" s="11">
        <f>R184</f>
        <v>0</v>
      </c>
    </row>
    <row r="184" spans="1:18" ht="18.75">
      <c r="A184" s="63" t="s">
        <v>192</v>
      </c>
      <c r="B184" s="33">
        <v>115</v>
      </c>
      <c r="C184" s="16" t="s">
        <v>130</v>
      </c>
      <c r="D184" s="16" t="s">
        <v>125</v>
      </c>
      <c r="E184" s="33" t="s">
        <v>19</v>
      </c>
      <c r="F184" s="16" t="s">
        <v>191</v>
      </c>
      <c r="G184" s="11">
        <v>52662.5</v>
      </c>
      <c r="H184" s="11"/>
      <c r="I184" s="11">
        <v>52662.5</v>
      </c>
      <c r="J184" s="11"/>
      <c r="K184" s="11">
        <f>L184+M184+N184</f>
        <v>56187</v>
      </c>
      <c r="L184" s="11"/>
      <c r="M184" s="11">
        <v>56187</v>
      </c>
      <c r="N184" s="11"/>
      <c r="O184" s="11">
        <f>P184+Q184+R184</f>
        <v>55257.7</v>
      </c>
      <c r="P184" s="19"/>
      <c r="Q184" s="49">
        <v>55257.7</v>
      </c>
      <c r="R184" s="19"/>
    </row>
    <row r="185" spans="1:18" ht="150">
      <c r="A185" s="29" t="s">
        <v>661</v>
      </c>
      <c r="B185" s="33">
        <v>115</v>
      </c>
      <c r="C185" s="16" t="s">
        <v>130</v>
      </c>
      <c r="D185" s="16" t="s">
        <v>125</v>
      </c>
      <c r="E185" s="33" t="s">
        <v>662</v>
      </c>
      <c r="F185" s="16"/>
      <c r="G185" s="11">
        <f>G186</f>
        <v>5510.1</v>
      </c>
      <c r="H185" s="11">
        <f aca="true" t="shared" si="99" ref="H185:P185">H186</f>
        <v>5510.1</v>
      </c>
      <c r="I185" s="11">
        <f t="shared" si="99"/>
        <v>0</v>
      </c>
      <c r="J185" s="11">
        <f t="shared" si="99"/>
        <v>0</v>
      </c>
      <c r="K185" s="11">
        <f t="shared" si="99"/>
        <v>16530.2</v>
      </c>
      <c r="L185" s="11">
        <f t="shared" si="99"/>
        <v>16530.2</v>
      </c>
      <c r="M185" s="11">
        <f t="shared" si="99"/>
        <v>0</v>
      </c>
      <c r="N185" s="11">
        <f t="shared" si="99"/>
        <v>0</v>
      </c>
      <c r="O185" s="11">
        <f t="shared" si="99"/>
        <v>16530.2</v>
      </c>
      <c r="P185" s="56">
        <f t="shared" si="99"/>
        <v>16530.2</v>
      </c>
      <c r="Q185" s="49"/>
      <c r="R185" s="49"/>
    </row>
    <row r="186" spans="1:18" ht="18.75">
      <c r="A186" s="63" t="s">
        <v>192</v>
      </c>
      <c r="B186" s="33">
        <v>115</v>
      </c>
      <c r="C186" s="16" t="s">
        <v>130</v>
      </c>
      <c r="D186" s="16" t="s">
        <v>125</v>
      </c>
      <c r="E186" s="33" t="s">
        <v>662</v>
      </c>
      <c r="F186" s="16" t="s">
        <v>191</v>
      </c>
      <c r="G186" s="11">
        <f>H186+I186+J186</f>
        <v>5510.1</v>
      </c>
      <c r="H186" s="11">
        <v>5510.1</v>
      </c>
      <c r="I186" s="11"/>
      <c r="J186" s="11"/>
      <c r="K186" s="11">
        <f>L186+M186+N186</f>
        <v>16530.2</v>
      </c>
      <c r="L186" s="11">
        <v>16530.2</v>
      </c>
      <c r="M186" s="11"/>
      <c r="N186" s="11"/>
      <c r="O186" s="11">
        <f>P186+Q186+R186</f>
        <v>16530.2</v>
      </c>
      <c r="P186" s="49">
        <v>16530.2</v>
      </c>
      <c r="Q186" s="49"/>
      <c r="R186" s="49"/>
    </row>
    <row r="187" spans="1:18" ht="56.25">
      <c r="A187" s="63" t="s">
        <v>473</v>
      </c>
      <c r="B187" s="33">
        <v>115</v>
      </c>
      <c r="C187" s="16" t="s">
        <v>130</v>
      </c>
      <c r="D187" s="16" t="s">
        <v>125</v>
      </c>
      <c r="E187" s="16" t="s">
        <v>470</v>
      </c>
      <c r="F187" s="16"/>
      <c r="G187" s="11">
        <f>G188</f>
        <v>14635.6</v>
      </c>
      <c r="H187" s="11">
        <f aca="true" t="shared" si="100" ref="H187:R187">H188</f>
        <v>0</v>
      </c>
      <c r="I187" s="11">
        <f t="shared" si="100"/>
        <v>14635.6</v>
      </c>
      <c r="J187" s="11">
        <f t="shared" si="100"/>
        <v>0</v>
      </c>
      <c r="K187" s="11">
        <f t="shared" si="100"/>
        <v>11914</v>
      </c>
      <c r="L187" s="11">
        <f t="shared" si="100"/>
        <v>0</v>
      </c>
      <c r="M187" s="11">
        <f t="shared" si="100"/>
        <v>11914</v>
      </c>
      <c r="N187" s="11">
        <f t="shared" si="100"/>
        <v>0</v>
      </c>
      <c r="O187" s="11">
        <f t="shared" si="100"/>
        <v>12273.8</v>
      </c>
      <c r="P187" s="11">
        <f t="shared" si="100"/>
        <v>0</v>
      </c>
      <c r="Q187" s="11">
        <f t="shared" si="100"/>
        <v>12273.8</v>
      </c>
      <c r="R187" s="11">
        <f t="shared" si="100"/>
        <v>0</v>
      </c>
    </row>
    <row r="188" spans="1:18" ht="18.75">
      <c r="A188" s="63" t="s">
        <v>192</v>
      </c>
      <c r="B188" s="33">
        <v>115</v>
      </c>
      <c r="C188" s="16" t="s">
        <v>130</v>
      </c>
      <c r="D188" s="16" t="s">
        <v>125</v>
      </c>
      <c r="E188" s="16" t="s">
        <v>470</v>
      </c>
      <c r="F188" s="16" t="s">
        <v>191</v>
      </c>
      <c r="G188" s="11">
        <f>H188+I188+J188</f>
        <v>14635.6</v>
      </c>
      <c r="H188" s="11"/>
      <c r="I188" s="11">
        <v>14635.6</v>
      </c>
      <c r="J188" s="11"/>
      <c r="K188" s="11">
        <f>L188+M188+N188</f>
        <v>11914</v>
      </c>
      <c r="L188" s="11"/>
      <c r="M188" s="11">
        <v>11914</v>
      </c>
      <c r="N188" s="11"/>
      <c r="O188" s="11">
        <f>P188+Q188+R188</f>
        <v>12273.8</v>
      </c>
      <c r="P188" s="19"/>
      <c r="Q188" s="19">
        <v>12273.8</v>
      </c>
      <c r="R188" s="19"/>
    </row>
    <row r="189" spans="1:18" ht="102.75" customHeight="1">
      <c r="A189" s="68" t="s">
        <v>331</v>
      </c>
      <c r="B189" s="33">
        <v>115</v>
      </c>
      <c r="C189" s="16" t="s">
        <v>130</v>
      </c>
      <c r="D189" s="16" t="s">
        <v>125</v>
      </c>
      <c r="E189" s="33" t="s">
        <v>47</v>
      </c>
      <c r="F189" s="16"/>
      <c r="G189" s="11">
        <f>G190</f>
        <v>183577.8</v>
      </c>
      <c r="H189" s="11">
        <f aca="true" t="shared" si="101" ref="H189:R189">H190</f>
        <v>183577.8</v>
      </c>
      <c r="I189" s="11">
        <f t="shared" si="101"/>
        <v>0</v>
      </c>
      <c r="J189" s="11">
        <f t="shared" si="101"/>
        <v>0</v>
      </c>
      <c r="K189" s="11">
        <f t="shared" si="101"/>
        <v>190766.3</v>
      </c>
      <c r="L189" s="11">
        <f t="shared" si="101"/>
        <v>190766.3</v>
      </c>
      <c r="M189" s="11">
        <f t="shared" si="101"/>
        <v>0</v>
      </c>
      <c r="N189" s="11">
        <f t="shared" si="101"/>
        <v>0</v>
      </c>
      <c r="O189" s="11">
        <f t="shared" si="101"/>
        <v>201999.1</v>
      </c>
      <c r="P189" s="11">
        <f t="shared" si="101"/>
        <v>201999.1</v>
      </c>
      <c r="Q189" s="11">
        <f t="shared" si="101"/>
        <v>0</v>
      </c>
      <c r="R189" s="11">
        <f t="shared" si="101"/>
        <v>0</v>
      </c>
    </row>
    <row r="190" spans="1:18" ht="20.25">
      <c r="A190" s="63" t="s">
        <v>192</v>
      </c>
      <c r="B190" s="33">
        <v>115</v>
      </c>
      <c r="C190" s="16" t="s">
        <v>130</v>
      </c>
      <c r="D190" s="16" t="s">
        <v>125</v>
      </c>
      <c r="E190" s="33" t="s">
        <v>47</v>
      </c>
      <c r="F190" s="33">
        <v>610</v>
      </c>
      <c r="G190" s="11">
        <f>H190+I190+J190</f>
        <v>183577.8</v>
      </c>
      <c r="H190" s="130">
        <v>183577.8</v>
      </c>
      <c r="I190" s="11"/>
      <c r="J190" s="11"/>
      <c r="K190" s="11">
        <f>L190+M190+N190</f>
        <v>190766.3</v>
      </c>
      <c r="L190" s="11">
        <v>190766.3</v>
      </c>
      <c r="M190" s="11"/>
      <c r="N190" s="11"/>
      <c r="O190" s="11">
        <f>R190+Q190+P190</f>
        <v>201999.1</v>
      </c>
      <c r="P190" s="11">
        <v>201999.1</v>
      </c>
      <c r="Q190" s="11">
        <f>T190+S190+R190</f>
        <v>0</v>
      </c>
      <c r="R190" s="11">
        <f>U190+T190+S190</f>
        <v>0</v>
      </c>
    </row>
    <row r="191" spans="1:18" ht="37.5">
      <c r="A191" s="43" t="s">
        <v>296</v>
      </c>
      <c r="B191" s="33">
        <v>115</v>
      </c>
      <c r="C191" s="16" t="s">
        <v>130</v>
      </c>
      <c r="D191" s="16" t="s">
        <v>125</v>
      </c>
      <c r="E191" s="33" t="s">
        <v>290</v>
      </c>
      <c r="F191" s="33"/>
      <c r="G191" s="11">
        <f>G192</f>
        <v>15070</v>
      </c>
      <c r="H191" s="11">
        <f aca="true" t="shared" si="102" ref="H191:O191">H192</f>
        <v>15070</v>
      </c>
      <c r="I191" s="11">
        <f t="shared" si="102"/>
        <v>0</v>
      </c>
      <c r="J191" s="11">
        <f t="shared" si="102"/>
        <v>0</v>
      </c>
      <c r="K191" s="11">
        <f t="shared" si="102"/>
        <v>16262.9</v>
      </c>
      <c r="L191" s="11">
        <f t="shared" si="102"/>
        <v>16262.9</v>
      </c>
      <c r="M191" s="11">
        <f t="shared" si="102"/>
        <v>0</v>
      </c>
      <c r="N191" s="11">
        <f t="shared" si="102"/>
        <v>0</v>
      </c>
      <c r="O191" s="11">
        <f t="shared" si="102"/>
        <v>16262.9</v>
      </c>
      <c r="P191" s="11" t="e">
        <f>P192+#REF!</f>
        <v>#REF!</v>
      </c>
      <c r="Q191" s="11" t="e">
        <f>Q192+#REF!</f>
        <v>#REF!</v>
      </c>
      <c r="R191" s="11" t="e">
        <f>R192+#REF!</f>
        <v>#REF!</v>
      </c>
    </row>
    <row r="192" spans="1:18" ht="75">
      <c r="A192" s="63" t="s">
        <v>98</v>
      </c>
      <c r="B192" s="33">
        <v>115</v>
      </c>
      <c r="C192" s="16" t="s">
        <v>130</v>
      </c>
      <c r="D192" s="16" t="s">
        <v>125</v>
      </c>
      <c r="E192" s="33" t="s">
        <v>17</v>
      </c>
      <c r="F192" s="16"/>
      <c r="G192" s="11">
        <f>G193</f>
        <v>15070</v>
      </c>
      <c r="H192" s="11">
        <f aca="true" t="shared" si="103" ref="H192:R192">H193</f>
        <v>15070</v>
      </c>
      <c r="I192" s="11">
        <f t="shared" si="103"/>
        <v>0</v>
      </c>
      <c r="J192" s="11">
        <f t="shared" si="103"/>
        <v>0</v>
      </c>
      <c r="K192" s="11">
        <f t="shared" si="103"/>
        <v>16262.9</v>
      </c>
      <c r="L192" s="11">
        <f t="shared" si="103"/>
        <v>16262.9</v>
      </c>
      <c r="M192" s="11">
        <f t="shared" si="103"/>
        <v>0</v>
      </c>
      <c r="N192" s="11">
        <f t="shared" si="103"/>
        <v>0</v>
      </c>
      <c r="O192" s="11">
        <f t="shared" si="103"/>
        <v>16262.9</v>
      </c>
      <c r="P192" s="11">
        <f t="shared" si="103"/>
        <v>16262.9</v>
      </c>
      <c r="Q192" s="11">
        <f t="shared" si="103"/>
        <v>0</v>
      </c>
      <c r="R192" s="11">
        <f t="shared" si="103"/>
        <v>0</v>
      </c>
    </row>
    <row r="193" spans="1:18" ht="20.25">
      <c r="A193" s="63" t="s">
        <v>192</v>
      </c>
      <c r="B193" s="33">
        <v>115</v>
      </c>
      <c r="C193" s="16" t="s">
        <v>130</v>
      </c>
      <c r="D193" s="16" t="s">
        <v>125</v>
      </c>
      <c r="E193" s="33" t="s">
        <v>17</v>
      </c>
      <c r="F193" s="16" t="s">
        <v>191</v>
      </c>
      <c r="G193" s="11">
        <f>H193+I193+J193</f>
        <v>15070</v>
      </c>
      <c r="H193" s="139">
        <v>15070</v>
      </c>
      <c r="I193" s="11"/>
      <c r="J193" s="11"/>
      <c r="K193" s="11">
        <f>L193+M193+N193</f>
        <v>16262.9</v>
      </c>
      <c r="L193" s="11">
        <v>16262.9</v>
      </c>
      <c r="M193" s="11"/>
      <c r="N193" s="11"/>
      <c r="O193" s="11">
        <f>P193+Q193+R193</f>
        <v>16262.9</v>
      </c>
      <c r="P193" s="19">
        <v>16262.9</v>
      </c>
      <c r="Q193" s="19"/>
      <c r="R193" s="19"/>
    </row>
    <row r="194" spans="1:18" ht="63" customHeight="1">
      <c r="A194" s="43" t="s">
        <v>295</v>
      </c>
      <c r="B194" s="33">
        <v>115</v>
      </c>
      <c r="C194" s="16" t="s">
        <v>130</v>
      </c>
      <c r="D194" s="16" t="s">
        <v>125</v>
      </c>
      <c r="E194" s="33" t="s">
        <v>48</v>
      </c>
      <c r="F194" s="16"/>
      <c r="G194" s="11">
        <f>G195</f>
        <v>2259</v>
      </c>
      <c r="H194" s="11">
        <f aca="true" t="shared" si="104" ref="H194:R194">H195</f>
        <v>2259</v>
      </c>
      <c r="I194" s="11">
        <f t="shared" si="104"/>
        <v>0</v>
      </c>
      <c r="J194" s="11">
        <f t="shared" si="104"/>
        <v>0</v>
      </c>
      <c r="K194" s="11">
        <f t="shared" si="104"/>
        <v>946.2</v>
      </c>
      <c r="L194" s="11">
        <f t="shared" si="104"/>
        <v>946.2</v>
      </c>
      <c r="M194" s="11">
        <f t="shared" si="104"/>
        <v>0</v>
      </c>
      <c r="N194" s="11">
        <f t="shared" si="104"/>
        <v>0</v>
      </c>
      <c r="O194" s="11">
        <f t="shared" si="104"/>
        <v>946.2</v>
      </c>
      <c r="P194" s="11">
        <f t="shared" si="104"/>
        <v>946.2</v>
      </c>
      <c r="Q194" s="11">
        <f t="shared" si="104"/>
        <v>0</v>
      </c>
      <c r="R194" s="11">
        <f t="shared" si="104"/>
        <v>0</v>
      </c>
    </row>
    <row r="195" spans="1:18" ht="75">
      <c r="A195" s="63" t="s">
        <v>98</v>
      </c>
      <c r="B195" s="33">
        <v>115</v>
      </c>
      <c r="C195" s="16" t="s">
        <v>130</v>
      </c>
      <c r="D195" s="16" t="s">
        <v>125</v>
      </c>
      <c r="E195" s="33" t="s">
        <v>49</v>
      </c>
      <c r="F195" s="16"/>
      <c r="G195" s="11">
        <f>G196</f>
        <v>2259</v>
      </c>
      <c r="H195" s="11">
        <f aca="true" t="shared" si="105" ref="H195:R195">H196</f>
        <v>2259</v>
      </c>
      <c r="I195" s="11">
        <f t="shared" si="105"/>
        <v>0</v>
      </c>
      <c r="J195" s="11">
        <f t="shared" si="105"/>
        <v>0</v>
      </c>
      <c r="K195" s="11">
        <f t="shared" si="105"/>
        <v>946.2</v>
      </c>
      <c r="L195" s="11">
        <f t="shared" si="105"/>
        <v>946.2</v>
      </c>
      <c r="M195" s="11">
        <f t="shared" si="105"/>
        <v>0</v>
      </c>
      <c r="N195" s="11">
        <f t="shared" si="105"/>
        <v>0</v>
      </c>
      <c r="O195" s="11">
        <f t="shared" si="105"/>
        <v>946.2</v>
      </c>
      <c r="P195" s="11">
        <f t="shared" si="105"/>
        <v>946.2</v>
      </c>
      <c r="Q195" s="11">
        <f t="shared" si="105"/>
        <v>0</v>
      </c>
      <c r="R195" s="11">
        <f t="shared" si="105"/>
        <v>0</v>
      </c>
    </row>
    <row r="196" spans="1:18" ht="20.25">
      <c r="A196" s="63" t="s">
        <v>192</v>
      </c>
      <c r="B196" s="33">
        <v>115</v>
      </c>
      <c r="C196" s="16" t="s">
        <v>130</v>
      </c>
      <c r="D196" s="16" t="s">
        <v>125</v>
      </c>
      <c r="E196" s="33" t="s">
        <v>49</v>
      </c>
      <c r="F196" s="16" t="s">
        <v>191</v>
      </c>
      <c r="G196" s="11">
        <f>H196+I196+J196</f>
        <v>2259</v>
      </c>
      <c r="H196" s="139">
        <v>2259</v>
      </c>
      <c r="I196" s="11"/>
      <c r="J196" s="11"/>
      <c r="K196" s="11">
        <f>L196+M196+N196</f>
        <v>946.2</v>
      </c>
      <c r="L196" s="11">
        <v>946.2</v>
      </c>
      <c r="M196" s="11"/>
      <c r="N196" s="11"/>
      <c r="O196" s="11">
        <f>P196+Q196+R196</f>
        <v>946.2</v>
      </c>
      <c r="P196" s="19">
        <v>946.2</v>
      </c>
      <c r="Q196" s="19"/>
      <c r="R196" s="19"/>
    </row>
    <row r="197" spans="1:18" ht="75">
      <c r="A197" s="43" t="s">
        <v>300</v>
      </c>
      <c r="B197" s="33">
        <v>115</v>
      </c>
      <c r="C197" s="16" t="s">
        <v>130</v>
      </c>
      <c r="D197" s="16" t="s">
        <v>125</v>
      </c>
      <c r="E197" s="33" t="s">
        <v>291</v>
      </c>
      <c r="F197" s="16"/>
      <c r="G197" s="11">
        <f>G198+G200</f>
        <v>3795.8</v>
      </c>
      <c r="H197" s="11">
        <f aca="true" t="shared" si="106" ref="H197:R197">H198+H200</f>
        <v>0</v>
      </c>
      <c r="I197" s="11">
        <f t="shared" si="106"/>
        <v>3795.8</v>
      </c>
      <c r="J197" s="11">
        <f t="shared" si="106"/>
        <v>0</v>
      </c>
      <c r="K197" s="11">
        <f t="shared" si="106"/>
        <v>3795.8</v>
      </c>
      <c r="L197" s="11">
        <f t="shared" si="106"/>
        <v>0</v>
      </c>
      <c r="M197" s="11">
        <f t="shared" si="106"/>
        <v>3795.8</v>
      </c>
      <c r="N197" s="11">
        <f t="shared" si="106"/>
        <v>0</v>
      </c>
      <c r="O197" s="11">
        <f t="shared" si="106"/>
        <v>3795.8</v>
      </c>
      <c r="P197" s="11">
        <f t="shared" si="106"/>
        <v>0</v>
      </c>
      <c r="Q197" s="11">
        <f t="shared" si="106"/>
        <v>3795.8</v>
      </c>
      <c r="R197" s="11">
        <f t="shared" si="106"/>
        <v>0</v>
      </c>
    </row>
    <row r="198" spans="1:18" ht="56.25">
      <c r="A198" s="63" t="s">
        <v>301</v>
      </c>
      <c r="B198" s="33">
        <v>115</v>
      </c>
      <c r="C198" s="16" t="s">
        <v>130</v>
      </c>
      <c r="D198" s="16" t="s">
        <v>125</v>
      </c>
      <c r="E198" s="33" t="s">
        <v>50</v>
      </c>
      <c r="F198" s="16"/>
      <c r="G198" s="11">
        <f>G199</f>
        <v>2615.5</v>
      </c>
      <c r="H198" s="11">
        <f aca="true" t="shared" si="107" ref="H198:R198">H199</f>
        <v>0</v>
      </c>
      <c r="I198" s="11">
        <f t="shared" si="107"/>
        <v>2615.5</v>
      </c>
      <c r="J198" s="11">
        <f t="shared" si="107"/>
        <v>0</v>
      </c>
      <c r="K198" s="11">
        <f t="shared" si="107"/>
        <v>2835</v>
      </c>
      <c r="L198" s="11">
        <f t="shared" si="107"/>
        <v>0</v>
      </c>
      <c r="M198" s="11">
        <f t="shared" si="107"/>
        <v>2835</v>
      </c>
      <c r="N198" s="11">
        <f t="shared" si="107"/>
        <v>0</v>
      </c>
      <c r="O198" s="11">
        <f t="shared" si="107"/>
        <v>2835</v>
      </c>
      <c r="P198" s="11">
        <f t="shared" si="107"/>
        <v>0</v>
      </c>
      <c r="Q198" s="11">
        <f t="shared" si="107"/>
        <v>2835</v>
      </c>
      <c r="R198" s="11">
        <f t="shared" si="107"/>
        <v>0</v>
      </c>
    </row>
    <row r="199" spans="1:18" ht="18.75">
      <c r="A199" s="63" t="s">
        <v>192</v>
      </c>
      <c r="B199" s="33">
        <v>115</v>
      </c>
      <c r="C199" s="16" t="s">
        <v>130</v>
      </c>
      <c r="D199" s="16" t="s">
        <v>125</v>
      </c>
      <c r="E199" s="33" t="s">
        <v>50</v>
      </c>
      <c r="F199" s="16" t="s">
        <v>191</v>
      </c>
      <c r="G199" s="11">
        <f>H199+I199+J199</f>
        <v>2615.5</v>
      </c>
      <c r="H199" s="11"/>
      <c r="I199" s="11">
        <v>2615.5</v>
      </c>
      <c r="J199" s="11"/>
      <c r="K199" s="11">
        <f>L199+M199+N199</f>
        <v>2835</v>
      </c>
      <c r="L199" s="11"/>
      <c r="M199" s="11">
        <v>2835</v>
      </c>
      <c r="N199" s="11"/>
      <c r="O199" s="11">
        <f>P199+Q199+R199</f>
        <v>2835</v>
      </c>
      <c r="P199" s="19"/>
      <c r="Q199" s="59">
        <v>2835</v>
      </c>
      <c r="R199" s="19"/>
    </row>
    <row r="200" spans="1:18" ht="56.25">
      <c r="A200" s="63" t="s">
        <v>473</v>
      </c>
      <c r="B200" s="33">
        <v>115</v>
      </c>
      <c r="C200" s="16" t="s">
        <v>130</v>
      </c>
      <c r="D200" s="16" t="s">
        <v>125</v>
      </c>
      <c r="E200" s="16" t="s">
        <v>471</v>
      </c>
      <c r="F200" s="16"/>
      <c r="G200" s="11">
        <f>G201</f>
        <v>1180.3</v>
      </c>
      <c r="H200" s="11">
        <f aca="true" t="shared" si="108" ref="H200:R200">H201</f>
        <v>0</v>
      </c>
      <c r="I200" s="11">
        <f t="shared" si="108"/>
        <v>1180.3</v>
      </c>
      <c r="J200" s="11">
        <f t="shared" si="108"/>
        <v>0</v>
      </c>
      <c r="K200" s="11">
        <f t="shared" si="108"/>
        <v>960.8</v>
      </c>
      <c r="L200" s="11">
        <f t="shared" si="108"/>
        <v>0</v>
      </c>
      <c r="M200" s="11">
        <f t="shared" si="108"/>
        <v>960.8</v>
      </c>
      <c r="N200" s="11">
        <f t="shared" si="108"/>
        <v>0</v>
      </c>
      <c r="O200" s="11">
        <f t="shared" si="108"/>
        <v>960.8</v>
      </c>
      <c r="P200" s="11">
        <f t="shared" si="108"/>
        <v>0</v>
      </c>
      <c r="Q200" s="11">
        <f t="shared" si="108"/>
        <v>960.8</v>
      </c>
      <c r="R200" s="11">
        <f t="shared" si="108"/>
        <v>0</v>
      </c>
    </row>
    <row r="201" spans="1:18" ht="18.75">
      <c r="A201" s="63" t="s">
        <v>192</v>
      </c>
      <c r="B201" s="33">
        <v>115</v>
      </c>
      <c r="C201" s="16" t="s">
        <v>130</v>
      </c>
      <c r="D201" s="16" t="s">
        <v>125</v>
      </c>
      <c r="E201" s="16" t="s">
        <v>471</v>
      </c>
      <c r="F201" s="16" t="s">
        <v>191</v>
      </c>
      <c r="G201" s="11">
        <f>H201+I201+J201</f>
        <v>1180.3</v>
      </c>
      <c r="H201" s="11"/>
      <c r="I201" s="11">
        <v>1180.3</v>
      </c>
      <c r="J201" s="11"/>
      <c r="K201" s="11">
        <f>L201+M201+N201</f>
        <v>960.8</v>
      </c>
      <c r="L201" s="11"/>
      <c r="M201" s="11">
        <v>960.8</v>
      </c>
      <c r="N201" s="11"/>
      <c r="O201" s="11">
        <f>P201+Q201+R201</f>
        <v>960.8</v>
      </c>
      <c r="P201" s="19"/>
      <c r="Q201" s="19">
        <v>960.8</v>
      </c>
      <c r="R201" s="19"/>
    </row>
    <row r="202" spans="1:18" ht="37.5">
      <c r="A202" s="43" t="s">
        <v>642</v>
      </c>
      <c r="B202" s="33">
        <v>115</v>
      </c>
      <c r="C202" s="16" t="s">
        <v>130</v>
      </c>
      <c r="D202" s="16" t="s">
        <v>125</v>
      </c>
      <c r="E202" s="138" t="s">
        <v>531</v>
      </c>
      <c r="F202" s="16"/>
      <c r="G202" s="11">
        <f>G203</f>
        <v>2234.3999999999996</v>
      </c>
      <c r="H202" s="11">
        <f aca="true" t="shared" si="109" ref="H202:R203">H203</f>
        <v>2234.2</v>
      </c>
      <c r="I202" s="11">
        <f t="shared" si="109"/>
        <v>0.2</v>
      </c>
      <c r="J202" s="11">
        <f t="shared" si="109"/>
        <v>0</v>
      </c>
      <c r="K202" s="11">
        <f t="shared" si="109"/>
        <v>1127.1</v>
      </c>
      <c r="L202" s="11">
        <f t="shared" si="109"/>
        <v>1127</v>
      </c>
      <c r="M202" s="11">
        <f t="shared" si="109"/>
        <v>0.1</v>
      </c>
      <c r="N202" s="11">
        <f t="shared" si="109"/>
        <v>0</v>
      </c>
      <c r="O202" s="11">
        <f t="shared" si="109"/>
        <v>12383</v>
      </c>
      <c r="P202" s="11">
        <f t="shared" si="109"/>
        <v>12381.8</v>
      </c>
      <c r="Q202" s="11">
        <f t="shared" si="109"/>
        <v>1.2</v>
      </c>
      <c r="R202" s="11">
        <f t="shared" si="109"/>
        <v>0</v>
      </c>
    </row>
    <row r="203" spans="1:18" ht="78.75" customHeight="1">
      <c r="A203" s="43" t="s">
        <v>532</v>
      </c>
      <c r="B203" s="33">
        <v>115</v>
      </c>
      <c r="C203" s="16" t="s">
        <v>130</v>
      </c>
      <c r="D203" s="16" t="s">
        <v>125</v>
      </c>
      <c r="E203" s="33" t="s">
        <v>530</v>
      </c>
      <c r="F203" s="16"/>
      <c r="G203" s="11">
        <f>G204</f>
        <v>2234.3999999999996</v>
      </c>
      <c r="H203" s="11">
        <f t="shared" si="109"/>
        <v>2234.2</v>
      </c>
      <c r="I203" s="11">
        <f t="shared" si="109"/>
        <v>0.2</v>
      </c>
      <c r="J203" s="11">
        <f t="shared" si="109"/>
        <v>0</v>
      </c>
      <c r="K203" s="11">
        <f t="shared" si="109"/>
        <v>1127.1</v>
      </c>
      <c r="L203" s="11">
        <f t="shared" si="109"/>
        <v>1127</v>
      </c>
      <c r="M203" s="11">
        <f t="shared" si="109"/>
        <v>0.1</v>
      </c>
      <c r="N203" s="11">
        <f t="shared" si="109"/>
        <v>0</v>
      </c>
      <c r="O203" s="11">
        <f t="shared" si="109"/>
        <v>12383</v>
      </c>
      <c r="P203" s="11">
        <f t="shared" si="109"/>
        <v>12381.8</v>
      </c>
      <c r="Q203" s="11">
        <f t="shared" si="109"/>
        <v>1.2</v>
      </c>
      <c r="R203" s="11">
        <f t="shared" si="109"/>
        <v>0</v>
      </c>
    </row>
    <row r="204" spans="1:18" ht="18.75">
      <c r="A204" s="63" t="s">
        <v>192</v>
      </c>
      <c r="B204" s="33">
        <v>115</v>
      </c>
      <c r="C204" s="16" t="s">
        <v>130</v>
      </c>
      <c r="D204" s="16" t="s">
        <v>125</v>
      </c>
      <c r="E204" s="33" t="s">
        <v>530</v>
      </c>
      <c r="F204" s="16" t="s">
        <v>191</v>
      </c>
      <c r="G204" s="11">
        <f>H204+I204+J204</f>
        <v>2234.3999999999996</v>
      </c>
      <c r="H204" s="11">
        <v>2234.2</v>
      </c>
      <c r="I204" s="11">
        <v>0.2</v>
      </c>
      <c r="J204" s="11"/>
      <c r="K204" s="11">
        <f>L204+M204+N204</f>
        <v>1127.1</v>
      </c>
      <c r="L204" s="11">
        <v>1127</v>
      </c>
      <c r="M204" s="11">
        <v>0.1</v>
      </c>
      <c r="N204" s="11"/>
      <c r="O204" s="11">
        <f>P204+Q204+R204</f>
        <v>12383</v>
      </c>
      <c r="P204" s="11">
        <v>12381.8</v>
      </c>
      <c r="Q204" s="11">
        <v>1.2</v>
      </c>
      <c r="R204" s="11"/>
    </row>
    <row r="205" spans="1:18" ht="43.5" customHeight="1">
      <c r="A205" s="63" t="s">
        <v>643</v>
      </c>
      <c r="B205" s="33">
        <v>115</v>
      </c>
      <c r="C205" s="16" t="s">
        <v>130</v>
      </c>
      <c r="D205" s="16" t="s">
        <v>125</v>
      </c>
      <c r="E205" s="33" t="s">
        <v>533</v>
      </c>
      <c r="F205" s="16"/>
      <c r="G205" s="11">
        <f>G206</f>
        <v>2359.9</v>
      </c>
      <c r="H205" s="11">
        <f aca="true" t="shared" si="110" ref="H205:R206">H206</f>
        <v>2259.1</v>
      </c>
      <c r="I205" s="11">
        <f t="shared" si="110"/>
        <v>100.8</v>
      </c>
      <c r="J205" s="11">
        <f t="shared" si="110"/>
        <v>0</v>
      </c>
      <c r="K205" s="11">
        <f t="shared" si="110"/>
        <v>0</v>
      </c>
      <c r="L205" s="11">
        <f t="shared" si="110"/>
        <v>0</v>
      </c>
      <c r="M205" s="11">
        <f t="shared" si="110"/>
        <v>0</v>
      </c>
      <c r="N205" s="11">
        <f t="shared" si="110"/>
        <v>0</v>
      </c>
      <c r="O205" s="11">
        <f t="shared" si="110"/>
        <v>20881.5</v>
      </c>
      <c r="P205" s="11">
        <f t="shared" si="110"/>
        <v>19989.9</v>
      </c>
      <c r="Q205" s="11">
        <f t="shared" si="110"/>
        <v>891.6</v>
      </c>
      <c r="R205" s="11">
        <f t="shared" si="110"/>
        <v>0</v>
      </c>
    </row>
    <row r="206" spans="1:18" ht="56.25">
      <c r="A206" s="63" t="s">
        <v>535</v>
      </c>
      <c r="B206" s="33">
        <v>115</v>
      </c>
      <c r="C206" s="16" t="s">
        <v>130</v>
      </c>
      <c r="D206" s="16" t="s">
        <v>125</v>
      </c>
      <c r="E206" s="33" t="s">
        <v>534</v>
      </c>
      <c r="F206" s="16"/>
      <c r="G206" s="11">
        <f>G207</f>
        <v>2359.9</v>
      </c>
      <c r="H206" s="11">
        <f t="shared" si="110"/>
        <v>2259.1</v>
      </c>
      <c r="I206" s="11">
        <f t="shared" si="110"/>
        <v>100.8</v>
      </c>
      <c r="J206" s="11">
        <f t="shared" si="110"/>
        <v>0</v>
      </c>
      <c r="K206" s="11">
        <f t="shared" si="110"/>
        <v>0</v>
      </c>
      <c r="L206" s="11">
        <f t="shared" si="110"/>
        <v>0</v>
      </c>
      <c r="M206" s="11">
        <f t="shared" si="110"/>
        <v>0</v>
      </c>
      <c r="N206" s="11">
        <f t="shared" si="110"/>
        <v>0</v>
      </c>
      <c r="O206" s="11">
        <f t="shared" si="110"/>
        <v>20881.5</v>
      </c>
      <c r="P206" s="11">
        <f t="shared" si="110"/>
        <v>19989.9</v>
      </c>
      <c r="Q206" s="11">
        <f t="shared" si="110"/>
        <v>891.6</v>
      </c>
      <c r="R206" s="11">
        <f t="shared" si="110"/>
        <v>0</v>
      </c>
    </row>
    <row r="207" spans="1:18" ht="18.75">
      <c r="A207" s="63" t="s">
        <v>192</v>
      </c>
      <c r="B207" s="33">
        <v>115</v>
      </c>
      <c r="C207" s="16" t="s">
        <v>130</v>
      </c>
      <c r="D207" s="16" t="s">
        <v>125</v>
      </c>
      <c r="E207" s="33" t="s">
        <v>534</v>
      </c>
      <c r="F207" s="16" t="s">
        <v>191</v>
      </c>
      <c r="G207" s="11">
        <f>H207+I207+J207</f>
        <v>2359.9</v>
      </c>
      <c r="H207" s="11">
        <v>2259.1</v>
      </c>
      <c r="I207" s="11">
        <v>100.8</v>
      </c>
      <c r="J207" s="11"/>
      <c r="K207" s="11">
        <f>L207+M207+N207</f>
        <v>0</v>
      </c>
      <c r="L207" s="11"/>
      <c r="M207" s="11"/>
      <c r="N207" s="11"/>
      <c r="O207" s="11">
        <f>P207+Q207+R207</f>
        <v>20881.5</v>
      </c>
      <c r="P207" s="11">
        <v>19989.9</v>
      </c>
      <c r="Q207" s="11">
        <v>891.6</v>
      </c>
      <c r="R207" s="11"/>
    </row>
    <row r="208" spans="1:18" ht="56.25">
      <c r="A208" s="63" t="s">
        <v>600</v>
      </c>
      <c r="B208" s="33">
        <v>115</v>
      </c>
      <c r="C208" s="16" t="s">
        <v>130</v>
      </c>
      <c r="D208" s="16" t="s">
        <v>125</v>
      </c>
      <c r="E208" s="33" t="s">
        <v>440</v>
      </c>
      <c r="F208" s="16"/>
      <c r="G208" s="11">
        <f>G211+G213+G215+G209</f>
        <v>11929.9</v>
      </c>
      <c r="H208" s="11">
        <f aca="true" t="shared" si="111" ref="H208:O208">H211+H213+H215+H209</f>
        <v>53500</v>
      </c>
      <c r="I208" s="11">
        <f t="shared" si="111"/>
        <v>9802</v>
      </c>
      <c r="J208" s="11">
        <f t="shared" si="111"/>
        <v>0</v>
      </c>
      <c r="K208" s="11">
        <f t="shared" si="111"/>
        <v>0</v>
      </c>
      <c r="L208" s="11">
        <f t="shared" si="111"/>
        <v>48500</v>
      </c>
      <c r="M208" s="11">
        <f t="shared" si="111"/>
        <v>0</v>
      </c>
      <c r="N208" s="11">
        <f t="shared" si="111"/>
        <v>0</v>
      </c>
      <c r="O208" s="11">
        <f t="shared" si="111"/>
        <v>0</v>
      </c>
      <c r="P208" s="11">
        <f>P211+P213+P215</f>
        <v>0</v>
      </c>
      <c r="Q208" s="11">
        <f>Q211+Q213+Q215</f>
        <v>0</v>
      </c>
      <c r="R208" s="11">
        <f>R211+R213+R215</f>
        <v>0</v>
      </c>
    </row>
    <row r="209" spans="1:18" ht="75">
      <c r="A209" s="122" t="s">
        <v>710</v>
      </c>
      <c r="B209" s="33">
        <v>115</v>
      </c>
      <c r="C209" s="16" t="s">
        <v>130</v>
      </c>
      <c r="D209" s="16" t="s">
        <v>125</v>
      </c>
      <c r="E209" s="33" t="s">
        <v>582</v>
      </c>
      <c r="F209" s="16"/>
      <c r="G209" s="11">
        <f>G210</f>
        <v>2173</v>
      </c>
      <c r="H209" s="11">
        <f aca="true" t="shared" si="112" ref="H209:O209">H210</f>
        <v>0</v>
      </c>
      <c r="I209" s="11">
        <f t="shared" si="112"/>
        <v>2173</v>
      </c>
      <c r="J209" s="11">
        <f t="shared" si="112"/>
        <v>0</v>
      </c>
      <c r="K209" s="11">
        <f t="shared" si="112"/>
        <v>0</v>
      </c>
      <c r="L209" s="11">
        <f t="shared" si="112"/>
        <v>0</v>
      </c>
      <c r="M209" s="11">
        <f t="shared" si="112"/>
        <v>0</v>
      </c>
      <c r="N209" s="11">
        <f t="shared" si="112"/>
        <v>0</v>
      </c>
      <c r="O209" s="11">
        <f t="shared" si="112"/>
        <v>0</v>
      </c>
      <c r="P209" s="11"/>
      <c r="Q209" s="11"/>
      <c r="R209" s="11"/>
    </row>
    <row r="210" spans="1:18" ht="18.75">
      <c r="A210" s="63" t="s">
        <v>192</v>
      </c>
      <c r="B210" s="33">
        <v>115</v>
      </c>
      <c r="C210" s="16" t="s">
        <v>130</v>
      </c>
      <c r="D210" s="16" t="s">
        <v>125</v>
      </c>
      <c r="E210" s="33" t="s">
        <v>582</v>
      </c>
      <c r="F210" s="16" t="s">
        <v>191</v>
      </c>
      <c r="G210" s="11">
        <v>2173</v>
      </c>
      <c r="H210" s="11"/>
      <c r="I210" s="11">
        <v>2173</v>
      </c>
      <c r="J210" s="11"/>
      <c r="K210" s="11">
        <v>0</v>
      </c>
      <c r="L210" s="11"/>
      <c r="M210" s="11"/>
      <c r="N210" s="11"/>
      <c r="O210" s="11">
        <v>0</v>
      </c>
      <c r="P210" s="11"/>
      <c r="Q210" s="11"/>
      <c r="R210" s="11"/>
    </row>
    <row r="211" spans="1:18" ht="37.5">
      <c r="A211" s="63" t="s">
        <v>401</v>
      </c>
      <c r="B211" s="33">
        <v>115</v>
      </c>
      <c r="C211" s="16" t="s">
        <v>130</v>
      </c>
      <c r="D211" s="16" t="s">
        <v>125</v>
      </c>
      <c r="E211" s="33" t="s">
        <v>441</v>
      </c>
      <c r="F211" s="16"/>
      <c r="G211" s="11">
        <f>G212</f>
        <v>4746.9</v>
      </c>
      <c r="H211" s="11">
        <f aca="true" t="shared" si="113" ref="H211:R211">H212</f>
        <v>48500</v>
      </c>
      <c r="I211" s="11">
        <f t="shared" si="113"/>
        <v>7619</v>
      </c>
      <c r="J211" s="11">
        <f t="shared" si="113"/>
        <v>0</v>
      </c>
      <c r="K211" s="11">
        <f t="shared" si="113"/>
        <v>0</v>
      </c>
      <c r="L211" s="11">
        <f t="shared" si="113"/>
        <v>0</v>
      </c>
      <c r="M211" s="11">
        <f t="shared" si="113"/>
        <v>0</v>
      </c>
      <c r="N211" s="11">
        <f t="shared" si="113"/>
        <v>0</v>
      </c>
      <c r="O211" s="11">
        <f>O212</f>
        <v>0</v>
      </c>
      <c r="P211" s="11">
        <f>P212</f>
        <v>0</v>
      </c>
      <c r="Q211" s="11">
        <f t="shared" si="113"/>
        <v>0</v>
      </c>
      <c r="R211" s="11">
        <f t="shared" si="113"/>
        <v>0</v>
      </c>
    </row>
    <row r="212" spans="1:18" ht="18.75">
      <c r="A212" s="63" t="s">
        <v>192</v>
      </c>
      <c r="B212" s="33">
        <v>115</v>
      </c>
      <c r="C212" s="16" t="s">
        <v>130</v>
      </c>
      <c r="D212" s="16" t="s">
        <v>125</v>
      </c>
      <c r="E212" s="33" t="s">
        <v>441</v>
      </c>
      <c r="F212" s="16" t="s">
        <v>191</v>
      </c>
      <c r="G212" s="11">
        <v>4746.9</v>
      </c>
      <c r="H212" s="11">
        <v>48500</v>
      </c>
      <c r="I212" s="11">
        <v>7619</v>
      </c>
      <c r="J212" s="11"/>
      <c r="K212" s="11">
        <f>L212+M212+N212</f>
        <v>0</v>
      </c>
      <c r="L212" s="11"/>
      <c r="M212" s="11"/>
      <c r="N212" s="11"/>
      <c r="O212" s="11">
        <f>P212+Q212+R212</f>
        <v>0</v>
      </c>
      <c r="P212" s="11"/>
      <c r="Q212" s="11"/>
      <c r="R212" s="11"/>
    </row>
    <row r="213" spans="1:18" ht="27" customHeight="1">
      <c r="A213" s="63" t="s">
        <v>542</v>
      </c>
      <c r="B213" s="33">
        <v>115</v>
      </c>
      <c r="C213" s="16" t="s">
        <v>130</v>
      </c>
      <c r="D213" s="16" t="s">
        <v>125</v>
      </c>
      <c r="E213" s="33" t="s">
        <v>541</v>
      </c>
      <c r="F213" s="16"/>
      <c r="G213" s="11">
        <f>G214</f>
        <v>0</v>
      </c>
      <c r="H213" s="11">
        <f aca="true" t="shared" si="114" ref="H213:R213">H214</f>
        <v>0</v>
      </c>
      <c r="I213" s="11">
        <f t="shared" si="114"/>
        <v>0</v>
      </c>
      <c r="J213" s="11">
        <f t="shared" si="114"/>
        <v>0</v>
      </c>
      <c r="K213" s="11">
        <f t="shared" si="114"/>
        <v>0</v>
      </c>
      <c r="L213" s="11">
        <f t="shared" si="114"/>
        <v>48500</v>
      </c>
      <c r="M213" s="11">
        <f t="shared" si="114"/>
        <v>0</v>
      </c>
      <c r="N213" s="11">
        <f t="shared" si="114"/>
        <v>0</v>
      </c>
      <c r="O213" s="11">
        <f>O214</f>
        <v>0</v>
      </c>
      <c r="P213" s="11">
        <f t="shared" si="114"/>
        <v>0</v>
      </c>
      <c r="Q213" s="11">
        <f t="shared" si="114"/>
        <v>0</v>
      </c>
      <c r="R213" s="11">
        <f t="shared" si="114"/>
        <v>0</v>
      </c>
    </row>
    <row r="214" spans="1:18" ht="18.75">
      <c r="A214" s="63" t="s">
        <v>192</v>
      </c>
      <c r="B214" s="33">
        <v>115</v>
      </c>
      <c r="C214" s="16" t="s">
        <v>130</v>
      </c>
      <c r="D214" s="16" t="s">
        <v>125</v>
      </c>
      <c r="E214" s="33" t="s">
        <v>541</v>
      </c>
      <c r="F214" s="16" t="s">
        <v>191</v>
      </c>
      <c r="G214" s="11">
        <f>H214+I214+J214</f>
        <v>0</v>
      </c>
      <c r="H214" s="11"/>
      <c r="I214" s="11"/>
      <c r="J214" s="11"/>
      <c r="K214" s="11"/>
      <c r="L214" s="11">
        <v>48500</v>
      </c>
      <c r="M214" s="11"/>
      <c r="N214" s="11"/>
      <c r="O214" s="11">
        <f>P214+Q214+R214</f>
        <v>0</v>
      </c>
      <c r="P214" s="11"/>
      <c r="Q214" s="11"/>
      <c r="R214" s="11"/>
    </row>
    <row r="215" spans="1:18" ht="56.25">
      <c r="A215" s="63" t="s">
        <v>612</v>
      </c>
      <c r="B215" s="33">
        <v>115</v>
      </c>
      <c r="C215" s="16" t="s">
        <v>130</v>
      </c>
      <c r="D215" s="16" t="s">
        <v>125</v>
      </c>
      <c r="E215" s="33" t="s">
        <v>611</v>
      </c>
      <c r="F215" s="16"/>
      <c r="G215" s="11">
        <f>G216</f>
        <v>5010</v>
      </c>
      <c r="H215" s="11">
        <f aca="true" t="shared" si="115" ref="H215:R215">H216</f>
        <v>5000</v>
      </c>
      <c r="I215" s="11">
        <f t="shared" si="115"/>
        <v>10</v>
      </c>
      <c r="J215" s="11">
        <f t="shared" si="115"/>
        <v>0</v>
      </c>
      <c r="K215" s="11">
        <f t="shared" si="115"/>
        <v>0</v>
      </c>
      <c r="L215" s="11">
        <f t="shared" si="115"/>
        <v>0</v>
      </c>
      <c r="M215" s="11">
        <f t="shared" si="115"/>
        <v>0</v>
      </c>
      <c r="N215" s="11">
        <f t="shared" si="115"/>
        <v>0</v>
      </c>
      <c r="O215" s="11">
        <f t="shared" si="115"/>
        <v>0</v>
      </c>
      <c r="P215" s="11">
        <f t="shared" si="115"/>
        <v>0</v>
      </c>
      <c r="Q215" s="11">
        <f t="shared" si="115"/>
        <v>0</v>
      </c>
      <c r="R215" s="11">
        <f t="shared" si="115"/>
        <v>0</v>
      </c>
    </row>
    <row r="216" spans="1:18" ht="18.75">
      <c r="A216" s="63" t="s">
        <v>192</v>
      </c>
      <c r="B216" s="33">
        <v>115</v>
      </c>
      <c r="C216" s="16" t="s">
        <v>130</v>
      </c>
      <c r="D216" s="16" t="s">
        <v>125</v>
      </c>
      <c r="E216" s="33" t="s">
        <v>611</v>
      </c>
      <c r="F216" s="16" t="s">
        <v>191</v>
      </c>
      <c r="G216" s="11">
        <f>H216+I216+J216</f>
        <v>5010</v>
      </c>
      <c r="H216" s="11">
        <v>5000</v>
      </c>
      <c r="I216" s="11">
        <v>10</v>
      </c>
      <c r="J216" s="11"/>
      <c r="K216" s="11">
        <f>L216+M216+N216</f>
        <v>0</v>
      </c>
      <c r="L216" s="11"/>
      <c r="M216" s="11"/>
      <c r="N216" s="11"/>
      <c r="O216" s="11">
        <f>P216+R216</f>
        <v>0</v>
      </c>
      <c r="P216" s="11"/>
      <c r="Q216" s="11"/>
      <c r="R216" s="11"/>
    </row>
    <row r="217" spans="1:18" ht="56.25">
      <c r="A217" s="63" t="s">
        <v>702</v>
      </c>
      <c r="B217" s="33">
        <v>115</v>
      </c>
      <c r="C217" s="16" t="s">
        <v>130</v>
      </c>
      <c r="D217" s="16" t="s">
        <v>125</v>
      </c>
      <c r="E217" s="33" t="s">
        <v>701</v>
      </c>
      <c r="F217" s="16"/>
      <c r="G217" s="11">
        <f>G218</f>
        <v>4396.4</v>
      </c>
      <c r="H217" s="11">
        <f aca="true" t="shared" si="116" ref="H217:O217">H218</f>
        <v>4308.5</v>
      </c>
      <c r="I217" s="11">
        <f t="shared" si="116"/>
        <v>87.9</v>
      </c>
      <c r="J217" s="11">
        <f t="shared" si="116"/>
        <v>0</v>
      </c>
      <c r="K217" s="11">
        <f t="shared" si="116"/>
        <v>0</v>
      </c>
      <c r="L217" s="11">
        <f t="shared" si="116"/>
        <v>0</v>
      </c>
      <c r="M217" s="11">
        <f t="shared" si="116"/>
        <v>0</v>
      </c>
      <c r="N217" s="11">
        <f t="shared" si="116"/>
        <v>0</v>
      </c>
      <c r="O217" s="11">
        <f t="shared" si="116"/>
        <v>0</v>
      </c>
      <c r="P217" s="11"/>
      <c r="Q217" s="11"/>
      <c r="R217" s="11"/>
    </row>
    <row r="218" spans="1:18" ht="56.25">
      <c r="A218" s="63" t="s">
        <v>663</v>
      </c>
      <c r="B218" s="33">
        <v>115</v>
      </c>
      <c r="C218" s="16" t="s">
        <v>130</v>
      </c>
      <c r="D218" s="16" t="s">
        <v>125</v>
      </c>
      <c r="E218" s="33" t="s">
        <v>703</v>
      </c>
      <c r="F218" s="16"/>
      <c r="G218" s="11">
        <f>G219</f>
        <v>4396.4</v>
      </c>
      <c r="H218" s="11">
        <f aca="true" t="shared" si="117" ref="H218:O218">H219</f>
        <v>4308.5</v>
      </c>
      <c r="I218" s="11">
        <f t="shared" si="117"/>
        <v>87.9</v>
      </c>
      <c r="J218" s="11">
        <f t="shared" si="117"/>
        <v>0</v>
      </c>
      <c r="K218" s="11">
        <f t="shared" si="117"/>
        <v>0</v>
      </c>
      <c r="L218" s="11">
        <f t="shared" si="117"/>
        <v>0</v>
      </c>
      <c r="M218" s="11">
        <f t="shared" si="117"/>
        <v>0</v>
      </c>
      <c r="N218" s="11">
        <f t="shared" si="117"/>
        <v>0</v>
      </c>
      <c r="O218" s="11">
        <f t="shared" si="117"/>
        <v>0</v>
      </c>
      <c r="P218" s="11"/>
      <c r="Q218" s="11"/>
      <c r="R218" s="11"/>
    </row>
    <row r="219" spans="1:18" ht="20.25">
      <c r="A219" s="63" t="s">
        <v>192</v>
      </c>
      <c r="B219" s="33">
        <v>115</v>
      </c>
      <c r="C219" s="16" t="s">
        <v>130</v>
      </c>
      <c r="D219" s="16" t="s">
        <v>125</v>
      </c>
      <c r="E219" s="33" t="s">
        <v>703</v>
      </c>
      <c r="F219" s="16" t="s">
        <v>191</v>
      </c>
      <c r="G219" s="11">
        <v>4396.4</v>
      </c>
      <c r="H219" s="139">
        <v>4308.5</v>
      </c>
      <c r="I219" s="139">
        <v>87.9</v>
      </c>
      <c r="J219" s="11"/>
      <c r="K219" s="11"/>
      <c r="L219" s="11"/>
      <c r="M219" s="11"/>
      <c r="N219" s="11"/>
      <c r="O219" s="11"/>
      <c r="P219" s="11"/>
      <c r="Q219" s="11"/>
      <c r="R219" s="11"/>
    </row>
    <row r="220" spans="1:18" ht="66" customHeight="1">
      <c r="A220" s="63" t="s">
        <v>704</v>
      </c>
      <c r="B220" s="33">
        <v>115</v>
      </c>
      <c r="C220" s="16" t="s">
        <v>130</v>
      </c>
      <c r="D220" s="16" t="s">
        <v>125</v>
      </c>
      <c r="E220" s="33" t="s">
        <v>700</v>
      </c>
      <c r="F220" s="16"/>
      <c r="G220" s="130">
        <f>G221</f>
        <v>3427.4</v>
      </c>
      <c r="H220" s="130">
        <f aca="true" t="shared" si="118" ref="H220:O221">H221</f>
        <v>3427</v>
      </c>
      <c r="I220" s="130">
        <f t="shared" si="118"/>
        <v>0.4</v>
      </c>
      <c r="J220" s="130">
        <f t="shared" si="118"/>
        <v>0</v>
      </c>
      <c r="K220" s="130">
        <f t="shared" si="118"/>
        <v>0</v>
      </c>
      <c r="L220" s="130">
        <f t="shared" si="118"/>
        <v>0</v>
      </c>
      <c r="M220" s="130">
        <f t="shared" si="118"/>
        <v>0</v>
      </c>
      <c r="N220" s="130">
        <f t="shared" si="118"/>
        <v>0</v>
      </c>
      <c r="O220" s="130">
        <f t="shared" si="118"/>
        <v>0</v>
      </c>
      <c r="P220" s="11"/>
      <c r="Q220" s="11"/>
      <c r="R220" s="11"/>
    </row>
    <row r="221" spans="1:18" ht="75">
      <c r="A221" s="63" t="s">
        <v>698</v>
      </c>
      <c r="B221" s="33">
        <v>115</v>
      </c>
      <c r="C221" s="16" t="s">
        <v>130</v>
      </c>
      <c r="D221" s="16" t="s">
        <v>125</v>
      </c>
      <c r="E221" s="33" t="s">
        <v>699</v>
      </c>
      <c r="F221" s="16"/>
      <c r="G221" s="130">
        <f>G222</f>
        <v>3427.4</v>
      </c>
      <c r="H221" s="130">
        <f t="shared" si="118"/>
        <v>3427</v>
      </c>
      <c r="I221" s="130">
        <f t="shared" si="118"/>
        <v>0.4</v>
      </c>
      <c r="J221" s="130">
        <f t="shared" si="118"/>
        <v>0</v>
      </c>
      <c r="K221" s="130">
        <f t="shared" si="118"/>
        <v>0</v>
      </c>
      <c r="L221" s="130">
        <f t="shared" si="118"/>
        <v>0</v>
      </c>
      <c r="M221" s="130">
        <f t="shared" si="118"/>
        <v>0</v>
      </c>
      <c r="N221" s="130">
        <f t="shared" si="118"/>
        <v>0</v>
      </c>
      <c r="O221" s="130">
        <f t="shared" si="118"/>
        <v>0</v>
      </c>
      <c r="P221" s="11"/>
      <c r="Q221" s="11"/>
      <c r="R221" s="11"/>
    </row>
    <row r="222" spans="1:18" ht="20.25">
      <c r="A222" s="63" t="s">
        <v>192</v>
      </c>
      <c r="B222" s="33">
        <v>115</v>
      </c>
      <c r="C222" s="16" t="s">
        <v>130</v>
      </c>
      <c r="D222" s="16" t="s">
        <v>125</v>
      </c>
      <c r="E222" s="33" t="s">
        <v>699</v>
      </c>
      <c r="F222" s="16" t="s">
        <v>191</v>
      </c>
      <c r="G222" s="130">
        <f>H222+I222+J222</f>
        <v>3427.4</v>
      </c>
      <c r="H222" s="130">
        <v>3427</v>
      </c>
      <c r="I222" s="139">
        <v>0.4</v>
      </c>
      <c r="J222" s="130"/>
      <c r="K222" s="130">
        <v>0</v>
      </c>
      <c r="L222" s="130"/>
      <c r="M222" s="130"/>
      <c r="N222" s="130"/>
      <c r="O222" s="130">
        <v>0</v>
      </c>
      <c r="P222" s="11"/>
      <c r="Q222" s="11"/>
      <c r="R222" s="11"/>
    </row>
    <row r="223" spans="1:18" ht="42.75" customHeight="1">
      <c r="A223" s="63" t="s">
        <v>705</v>
      </c>
      <c r="B223" s="33">
        <v>115</v>
      </c>
      <c r="C223" s="16" t="s">
        <v>130</v>
      </c>
      <c r="D223" s="16" t="s">
        <v>125</v>
      </c>
      <c r="E223" s="33" t="s">
        <v>102</v>
      </c>
      <c r="F223" s="16"/>
      <c r="G223" s="11">
        <f>G224</f>
        <v>17420</v>
      </c>
      <c r="H223" s="11">
        <f aca="true" t="shared" si="119" ref="H223:R225">H224</f>
        <v>16857.1</v>
      </c>
      <c r="I223" s="11">
        <f t="shared" si="119"/>
        <v>562.9</v>
      </c>
      <c r="J223" s="11">
        <f t="shared" si="119"/>
        <v>0</v>
      </c>
      <c r="K223" s="11">
        <f t="shared" si="119"/>
        <v>0</v>
      </c>
      <c r="L223" s="11">
        <f t="shared" si="119"/>
        <v>0</v>
      </c>
      <c r="M223" s="11">
        <f t="shared" si="119"/>
        <v>0</v>
      </c>
      <c r="N223" s="11">
        <f t="shared" si="119"/>
        <v>0</v>
      </c>
      <c r="O223" s="11">
        <f t="shared" si="119"/>
        <v>0</v>
      </c>
      <c r="P223" s="11">
        <f t="shared" si="119"/>
        <v>0</v>
      </c>
      <c r="Q223" s="11">
        <f t="shared" si="119"/>
        <v>0</v>
      </c>
      <c r="R223" s="11">
        <f t="shared" si="119"/>
        <v>0</v>
      </c>
    </row>
    <row r="224" spans="1:18" ht="37.5">
      <c r="A224" s="63" t="s">
        <v>613</v>
      </c>
      <c r="B224" s="33">
        <v>115</v>
      </c>
      <c r="C224" s="16" t="s">
        <v>130</v>
      </c>
      <c r="D224" s="16" t="s">
        <v>125</v>
      </c>
      <c r="E224" s="78" t="s">
        <v>616</v>
      </c>
      <c r="F224" s="16"/>
      <c r="G224" s="11">
        <f>G225</f>
        <v>17420</v>
      </c>
      <c r="H224" s="11">
        <f t="shared" si="119"/>
        <v>16857.1</v>
      </c>
      <c r="I224" s="11">
        <f t="shared" si="119"/>
        <v>562.9</v>
      </c>
      <c r="J224" s="11">
        <f t="shared" si="119"/>
        <v>0</v>
      </c>
      <c r="K224" s="11">
        <f t="shared" si="119"/>
        <v>0</v>
      </c>
      <c r="L224" s="11">
        <f t="shared" si="119"/>
        <v>0</v>
      </c>
      <c r="M224" s="11">
        <f t="shared" si="119"/>
        <v>0</v>
      </c>
      <c r="N224" s="11">
        <f t="shared" si="119"/>
        <v>0</v>
      </c>
      <c r="O224" s="11">
        <f t="shared" si="119"/>
        <v>0</v>
      </c>
      <c r="P224" s="11">
        <f t="shared" si="119"/>
        <v>0</v>
      </c>
      <c r="Q224" s="11">
        <f t="shared" si="119"/>
        <v>0</v>
      </c>
      <c r="R224" s="11">
        <f t="shared" si="119"/>
        <v>0</v>
      </c>
    </row>
    <row r="225" spans="1:18" ht="18.75">
      <c r="A225" s="97" t="s">
        <v>614</v>
      </c>
      <c r="B225" s="33">
        <v>115</v>
      </c>
      <c r="C225" s="16" t="s">
        <v>130</v>
      </c>
      <c r="D225" s="16" t="s">
        <v>125</v>
      </c>
      <c r="E225" s="33" t="s">
        <v>615</v>
      </c>
      <c r="F225" s="16"/>
      <c r="G225" s="11">
        <f>G226</f>
        <v>17420</v>
      </c>
      <c r="H225" s="11">
        <f t="shared" si="119"/>
        <v>16857.1</v>
      </c>
      <c r="I225" s="11">
        <f t="shared" si="119"/>
        <v>562.9</v>
      </c>
      <c r="J225" s="11">
        <f t="shared" si="119"/>
        <v>0</v>
      </c>
      <c r="K225" s="11">
        <f t="shared" si="119"/>
        <v>0</v>
      </c>
      <c r="L225" s="11">
        <f t="shared" si="119"/>
        <v>0</v>
      </c>
      <c r="M225" s="11">
        <f t="shared" si="119"/>
        <v>0</v>
      </c>
      <c r="N225" s="11">
        <f t="shared" si="119"/>
        <v>0</v>
      </c>
      <c r="O225" s="11">
        <f t="shared" si="119"/>
        <v>0</v>
      </c>
      <c r="P225" s="11">
        <f t="shared" si="119"/>
        <v>0</v>
      </c>
      <c r="Q225" s="11">
        <f t="shared" si="119"/>
        <v>0</v>
      </c>
      <c r="R225" s="11">
        <f t="shared" si="119"/>
        <v>0</v>
      </c>
    </row>
    <row r="226" spans="1:18" ht="18.75">
      <c r="A226" s="63" t="s">
        <v>192</v>
      </c>
      <c r="B226" s="33">
        <v>115</v>
      </c>
      <c r="C226" s="16" t="s">
        <v>130</v>
      </c>
      <c r="D226" s="16" t="s">
        <v>125</v>
      </c>
      <c r="E226" s="33" t="s">
        <v>615</v>
      </c>
      <c r="F226" s="16" t="s">
        <v>191</v>
      </c>
      <c r="G226" s="11">
        <v>17420</v>
      </c>
      <c r="H226" s="143">
        <v>16857.1</v>
      </c>
      <c r="I226" s="143">
        <v>562.9</v>
      </c>
      <c r="J226" s="11"/>
      <c r="K226" s="11">
        <f>L226+M226+N226</f>
        <v>0</v>
      </c>
      <c r="L226" s="11"/>
      <c r="M226" s="11"/>
      <c r="N226" s="11"/>
      <c r="O226" s="11">
        <f>P226+Q226+R226</f>
        <v>0</v>
      </c>
      <c r="P226" s="11"/>
      <c r="Q226" s="11"/>
      <c r="R226" s="11"/>
    </row>
    <row r="227" spans="1:18" ht="18.75">
      <c r="A227" s="63" t="s">
        <v>107</v>
      </c>
      <c r="B227" s="33">
        <v>115</v>
      </c>
      <c r="C227" s="16" t="s">
        <v>130</v>
      </c>
      <c r="D227" s="16" t="s">
        <v>124</v>
      </c>
      <c r="E227" s="33"/>
      <c r="F227" s="16"/>
      <c r="G227" s="11">
        <f>G233+G228</f>
        <v>16035.3</v>
      </c>
      <c r="H227" s="11">
        <f>H233</f>
        <v>798.7</v>
      </c>
      <c r="I227" s="11">
        <f aca="true" t="shared" si="120" ref="I227:R227">I233</f>
        <v>15225.6</v>
      </c>
      <c r="J227" s="11">
        <f t="shared" si="120"/>
        <v>0</v>
      </c>
      <c r="K227" s="11">
        <f t="shared" si="120"/>
        <v>15666.7</v>
      </c>
      <c r="L227" s="11">
        <f t="shared" si="120"/>
        <v>0</v>
      </c>
      <c r="M227" s="11">
        <f t="shared" si="120"/>
        <v>15666.7</v>
      </c>
      <c r="N227" s="11">
        <f t="shared" si="120"/>
        <v>0</v>
      </c>
      <c r="O227" s="11">
        <f t="shared" si="120"/>
        <v>16239.2</v>
      </c>
      <c r="P227" s="11">
        <f t="shared" si="120"/>
        <v>0</v>
      </c>
      <c r="Q227" s="11">
        <f t="shared" si="120"/>
        <v>16239.2</v>
      </c>
      <c r="R227" s="11">
        <f t="shared" si="120"/>
        <v>0</v>
      </c>
    </row>
    <row r="228" spans="1:18" ht="56.25">
      <c r="A228" s="63" t="s">
        <v>487</v>
      </c>
      <c r="B228" s="33">
        <v>115</v>
      </c>
      <c r="C228" s="16" t="s">
        <v>130</v>
      </c>
      <c r="D228" s="16" t="s">
        <v>124</v>
      </c>
      <c r="E228" s="16" t="s">
        <v>256</v>
      </c>
      <c r="F228" s="13"/>
      <c r="G228" s="130">
        <f>G229</f>
        <v>11</v>
      </c>
      <c r="H228" s="129"/>
      <c r="I228" s="130">
        <f>I229</f>
        <v>11</v>
      </c>
      <c r="J228" s="11"/>
      <c r="K228" s="11"/>
      <c r="L228" s="11"/>
      <c r="M228" s="11"/>
      <c r="N228" s="11"/>
      <c r="O228" s="11"/>
      <c r="P228" s="11"/>
      <c r="Q228" s="11"/>
      <c r="R228" s="11"/>
    </row>
    <row r="229" spans="1:18" ht="37.5">
      <c r="A229" s="63" t="s">
        <v>488</v>
      </c>
      <c r="B229" s="33">
        <v>115</v>
      </c>
      <c r="C229" s="16" t="s">
        <v>130</v>
      </c>
      <c r="D229" s="16" t="s">
        <v>124</v>
      </c>
      <c r="E229" s="16" t="s">
        <v>257</v>
      </c>
      <c r="F229" s="13"/>
      <c r="G229" s="130">
        <f>G230</f>
        <v>11</v>
      </c>
      <c r="H229" s="129"/>
      <c r="I229" s="130">
        <f>I230</f>
        <v>11</v>
      </c>
      <c r="J229" s="11"/>
      <c r="K229" s="11"/>
      <c r="L229" s="11"/>
      <c r="M229" s="11"/>
      <c r="N229" s="11"/>
      <c r="O229" s="11"/>
      <c r="P229" s="11"/>
      <c r="Q229" s="11"/>
      <c r="R229" s="11"/>
    </row>
    <row r="230" spans="1:18" ht="37.5">
      <c r="A230" s="63" t="s">
        <v>387</v>
      </c>
      <c r="B230" s="33">
        <v>115</v>
      </c>
      <c r="C230" s="16" t="s">
        <v>130</v>
      </c>
      <c r="D230" s="16" t="s">
        <v>124</v>
      </c>
      <c r="E230" s="16" t="s">
        <v>388</v>
      </c>
      <c r="F230" s="13"/>
      <c r="G230" s="130">
        <f>G231</f>
        <v>11</v>
      </c>
      <c r="H230" s="129"/>
      <c r="I230" s="130">
        <f>I231</f>
        <v>11</v>
      </c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1:18" ht="20.25">
      <c r="A231" s="63" t="s">
        <v>225</v>
      </c>
      <c r="B231" s="33">
        <v>115</v>
      </c>
      <c r="C231" s="16" t="s">
        <v>130</v>
      </c>
      <c r="D231" s="16" t="s">
        <v>124</v>
      </c>
      <c r="E231" s="16" t="s">
        <v>389</v>
      </c>
      <c r="F231" s="13"/>
      <c r="G231" s="130">
        <f>G232</f>
        <v>11</v>
      </c>
      <c r="H231" s="129"/>
      <c r="I231" s="130">
        <f>I232</f>
        <v>11</v>
      </c>
      <c r="J231" s="11"/>
      <c r="K231" s="11"/>
      <c r="L231" s="11"/>
      <c r="M231" s="11"/>
      <c r="N231" s="11"/>
      <c r="O231" s="11"/>
      <c r="P231" s="11"/>
      <c r="Q231" s="11"/>
      <c r="R231" s="11"/>
    </row>
    <row r="232" spans="1:18" ht="20.25">
      <c r="A232" s="63" t="s">
        <v>192</v>
      </c>
      <c r="B232" s="33">
        <v>115</v>
      </c>
      <c r="C232" s="16" t="s">
        <v>130</v>
      </c>
      <c r="D232" s="16" t="s">
        <v>124</v>
      </c>
      <c r="E232" s="16" t="s">
        <v>389</v>
      </c>
      <c r="F232" s="16" t="s">
        <v>191</v>
      </c>
      <c r="G232" s="130">
        <f>H232+I232+J232</f>
        <v>11</v>
      </c>
      <c r="H232" s="129"/>
      <c r="I232" s="139">
        <v>11</v>
      </c>
      <c r="J232" s="11"/>
      <c r="K232" s="11"/>
      <c r="L232" s="11"/>
      <c r="M232" s="11"/>
      <c r="N232" s="11"/>
      <c r="O232" s="11"/>
      <c r="P232" s="11"/>
      <c r="Q232" s="11"/>
      <c r="R232" s="11"/>
    </row>
    <row r="233" spans="1:18" ht="37.5">
      <c r="A233" s="63" t="s">
        <v>520</v>
      </c>
      <c r="B233" s="33">
        <v>115</v>
      </c>
      <c r="C233" s="16" t="s">
        <v>130</v>
      </c>
      <c r="D233" s="16" t="s">
        <v>124</v>
      </c>
      <c r="E233" s="33" t="s">
        <v>287</v>
      </c>
      <c r="F233" s="16"/>
      <c r="G233" s="11">
        <f>G234</f>
        <v>16024.3</v>
      </c>
      <c r="H233" s="11">
        <f aca="true" t="shared" si="121" ref="H233:R233">H234</f>
        <v>798.7</v>
      </c>
      <c r="I233" s="11">
        <f t="shared" si="121"/>
        <v>15225.6</v>
      </c>
      <c r="J233" s="11">
        <f t="shared" si="121"/>
        <v>0</v>
      </c>
      <c r="K233" s="11">
        <f t="shared" si="121"/>
        <v>15666.7</v>
      </c>
      <c r="L233" s="11">
        <f t="shared" si="121"/>
        <v>0</v>
      </c>
      <c r="M233" s="11">
        <f t="shared" si="121"/>
        <v>15666.7</v>
      </c>
      <c r="N233" s="11">
        <f t="shared" si="121"/>
        <v>0</v>
      </c>
      <c r="O233" s="11">
        <f t="shared" si="121"/>
        <v>16239.2</v>
      </c>
      <c r="P233" s="11">
        <f t="shared" si="121"/>
        <v>0</v>
      </c>
      <c r="Q233" s="11">
        <f t="shared" si="121"/>
        <v>16239.2</v>
      </c>
      <c r="R233" s="11">
        <f t="shared" si="121"/>
        <v>0</v>
      </c>
    </row>
    <row r="234" spans="1:18" ht="24" customHeight="1">
      <c r="A234" s="43" t="s">
        <v>18</v>
      </c>
      <c r="B234" s="33">
        <v>115</v>
      </c>
      <c r="C234" s="16" t="s">
        <v>130</v>
      </c>
      <c r="D234" s="16" t="s">
        <v>124</v>
      </c>
      <c r="E234" s="33" t="s">
        <v>288</v>
      </c>
      <c r="F234" s="16"/>
      <c r="G234" s="11">
        <f>G235+G245+G242</f>
        <v>16024.3</v>
      </c>
      <c r="H234" s="11">
        <f aca="true" t="shared" si="122" ref="H234:O234">H235+H245+H242</f>
        <v>798.7</v>
      </c>
      <c r="I234" s="11">
        <f t="shared" si="122"/>
        <v>15225.6</v>
      </c>
      <c r="J234" s="11">
        <f t="shared" si="122"/>
        <v>0</v>
      </c>
      <c r="K234" s="11">
        <f t="shared" si="122"/>
        <v>15666.7</v>
      </c>
      <c r="L234" s="11">
        <f t="shared" si="122"/>
        <v>0</v>
      </c>
      <c r="M234" s="11">
        <f t="shared" si="122"/>
        <v>15666.7</v>
      </c>
      <c r="N234" s="11">
        <f t="shared" si="122"/>
        <v>0</v>
      </c>
      <c r="O234" s="11">
        <f t="shared" si="122"/>
        <v>16239.2</v>
      </c>
      <c r="P234" s="11">
        <f>P235+P245+P242</f>
        <v>0</v>
      </c>
      <c r="Q234" s="11">
        <f>Q235+Q245+Q242</f>
        <v>16239.2</v>
      </c>
      <c r="R234" s="11">
        <f>R235+R245+R242</f>
        <v>0</v>
      </c>
    </row>
    <row r="235" spans="1:18" ht="44.25" customHeight="1">
      <c r="A235" s="63" t="s">
        <v>52</v>
      </c>
      <c r="B235" s="33">
        <v>115</v>
      </c>
      <c r="C235" s="16" t="s">
        <v>130</v>
      </c>
      <c r="D235" s="16" t="s">
        <v>124</v>
      </c>
      <c r="E235" s="16" t="s">
        <v>53</v>
      </c>
      <c r="F235" s="16"/>
      <c r="G235" s="11">
        <f>G236+G238+G240</f>
        <v>11632.5</v>
      </c>
      <c r="H235" s="11">
        <f aca="true" t="shared" si="123" ref="H235:R235">H236+H238+H240</f>
        <v>70</v>
      </c>
      <c r="I235" s="11">
        <f t="shared" si="123"/>
        <v>11562.5</v>
      </c>
      <c r="J235" s="11">
        <f t="shared" si="123"/>
        <v>0</v>
      </c>
      <c r="K235" s="11">
        <f t="shared" si="123"/>
        <v>8166.700000000001</v>
      </c>
      <c r="L235" s="11">
        <f t="shared" si="123"/>
        <v>0</v>
      </c>
      <c r="M235" s="11">
        <f t="shared" si="123"/>
        <v>8166.700000000001</v>
      </c>
      <c r="N235" s="11">
        <f t="shared" si="123"/>
        <v>0</v>
      </c>
      <c r="O235" s="11">
        <f t="shared" si="123"/>
        <v>8739.2</v>
      </c>
      <c r="P235" s="11">
        <f t="shared" si="123"/>
        <v>0</v>
      </c>
      <c r="Q235" s="11">
        <f t="shared" si="123"/>
        <v>8739.2</v>
      </c>
      <c r="R235" s="11">
        <f t="shared" si="123"/>
        <v>0</v>
      </c>
    </row>
    <row r="236" spans="1:18" ht="18.75">
      <c r="A236" s="63" t="s">
        <v>150</v>
      </c>
      <c r="B236" s="33">
        <v>115</v>
      </c>
      <c r="C236" s="16" t="s">
        <v>130</v>
      </c>
      <c r="D236" s="16" t="s">
        <v>124</v>
      </c>
      <c r="E236" s="16" t="s">
        <v>54</v>
      </c>
      <c r="F236" s="16"/>
      <c r="G236" s="11">
        <f>G237</f>
        <v>9813.9</v>
      </c>
      <c r="H236" s="11">
        <f aca="true" t="shared" si="124" ref="H236:R236">H237</f>
        <v>0</v>
      </c>
      <c r="I236" s="11">
        <f t="shared" si="124"/>
        <v>9813.9</v>
      </c>
      <c r="J236" s="11">
        <f t="shared" si="124"/>
        <v>0</v>
      </c>
      <c r="K236" s="11">
        <f t="shared" si="124"/>
        <v>5626.6</v>
      </c>
      <c r="L236" s="11">
        <f t="shared" si="124"/>
        <v>0</v>
      </c>
      <c r="M236" s="11">
        <f t="shared" si="124"/>
        <v>5626.6</v>
      </c>
      <c r="N236" s="11">
        <f t="shared" si="124"/>
        <v>0</v>
      </c>
      <c r="O236" s="11">
        <f t="shared" si="124"/>
        <v>5626.6</v>
      </c>
      <c r="P236" s="11">
        <f t="shared" si="124"/>
        <v>0</v>
      </c>
      <c r="Q236" s="11">
        <f t="shared" si="124"/>
        <v>5626.6</v>
      </c>
      <c r="R236" s="11">
        <f t="shared" si="124"/>
        <v>0</v>
      </c>
    </row>
    <row r="237" spans="1:18" ht="20.25">
      <c r="A237" s="63" t="s">
        <v>192</v>
      </c>
      <c r="B237" s="33">
        <v>115</v>
      </c>
      <c r="C237" s="16" t="s">
        <v>130</v>
      </c>
      <c r="D237" s="16" t="s">
        <v>124</v>
      </c>
      <c r="E237" s="16" t="s">
        <v>54</v>
      </c>
      <c r="F237" s="16" t="s">
        <v>191</v>
      </c>
      <c r="G237" s="11">
        <f>H237+I237+J237</f>
        <v>9813.9</v>
      </c>
      <c r="H237" s="11"/>
      <c r="I237" s="139">
        <v>9813.9</v>
      </c>
      <c r="J237" s="11"/>
      <c r="K237" s="11">
        <f>L237+M237+N237</f>
        <v>5626.6</v>
      </c>
      <c r="L237" s="11"/>
      <c r="M237" s="11">
        <v>5626.6</v>
      </c>
      <c r="N237" s="11"/>
      <c r="O237" s="11">
        <f>P237+Q237+R237</f>
        <v>5626.6</v>
      </c>
      <c r="P237" s="19"/>
      <c r="Q237" s="19">
        <v>5626.6</v>
      </c>
      <c r="R237" s="19"/>
    </row>
    <row r="238" spans="1:18" ht="56.25">
      <c r="A238" s="63" t="s">
        <v>473</v>
      </c>
      <c r="B238" s="33">
        <v>115</v>
      </c>
      <c r="C238" s="16" t="s">
        <v>130</v>
      </c>
      <c r="D238" s="16" t="s">
        <v>124</v>
      </c>
      <c r="E238" s="16" t="s">
        <v>474</v>
      </c>
      <c r="F238" s="16"/>
      <c r="G238" s="11">
        <f>G239</f>
        <v>1748.5</v>
      </c>
      <c r="H238" s="11">
        <f aca="true" t="shared" si="125" ref="H238:R238">H239</f>
        <v>0</v>
      </c>
      <c r="I238" s="11">
        <f t="shared" si="125"/>
        <v>1748.5</v>
      </c>
      <c r="J238" s="11">
        <f t="shared" si="125"/>
        <v>0</v>
      </c>
      <c r="K238" s="11">
        <f t="shared" si="125"/>
        <v>2540.1</v>
      </c>
      <c r="L238" s="11">
        <f t="shared" si="125"/>
        <v>0</v>
      </c>
      <c r="M238" s="11">
        <f t="shared" si="125"/>
        <v>2540.1</v>
      </c>
      <c r="N238" s="11">
        <f t="shared" si="125"/>
        <v>0</v>
      </c>
      <c r="O238" s="11">
        <f t="shared" si="125"/>
        <v>3112.6</v>
      </c>
      <c r="P238" s="11">
        <f t="shared" si="125"/>
        <v>0</v>
      </c>
      <c r="Q238" s="11">
        <f t="shared" si="125"/>
        <v>3112.6</v>
      </c>
      <c r="R238" s="11">
        <f t="shared" si="125"/>
        <v>0</v>
      </c>
    </row>
    <row r="239" spans="1:18" ht="18.75">
      <c r="A239" s="63" t="s">
        <v>192</v>
      </c>
      <c r="B239" s="33">
        <v>115</v>
      </c>
      <c r="C239" s="16" t="s">
        <v>130</v>
      </c>
      <c r="D239" s="16" t="s">
        <v>124</v>
      </c>
      <c r="E239" s="16" t="s">
        <v>474</v>
      </c>
      <c r="F239" s="16" t="s">
        <v>191</v>
      </c>
      <c r="G239" s="11">
        <f>H239+I239+J239</f>
        <v>1748.5</v>
      </c>
      <c r="H239" s="11"/>
      <c r="I239" s="11">
        <v>1748.5</v>
      </c>
      <c r="J239" s="11"/>
      <c r="K239" s="11">
        <f>L239+M239+N239</f>
        <v>2540.1</v>
      </c>
      <c r="L239" s="11"/>
      <c r="M239" s="11">
        <v>2540.1</v>
      </c>
      <c r="N239" s="11"/>
      <c r="O239" s="11">
        <f>P239+Q239+R239</f>
        <v>3112.6</v>
      </c>
      <c r="P239" s="19"/>
      <c r="Q239" s="19">
        <v>3112.6</v>
      </c>
      <c r="R239" s="19"/>
    </row>
    <row r="240" spans="1:18" ht="37.5">
      <c r="A240" s="29" t="s">
        <v>664</v>
      </c>
      <c r="B240" s="33">
        <v>115</v>
      </c>
      <c r="C240" s="16" t="s">
        <v>130</v>
      </c>
      <c r="D240" s="16" t="s">
        <v>124</v>
      </c>
      <c r="E240" s="48" t="s">
        <v>665</v>
      </c>
      <c r="F240" s="16"/>
      <c r="G240" s="11">
        <f>G241</f>
        <v>70.1</v>
      </c>
      <c r="H240" s="11">
        <f>H241</f>
        <v>70</v>
      </c>
      <c r="I240" s="11">
        <f>I241</f>
        <v>0.1</v>
      </c>
      <c r="J240" s="11">
        <f>J241</f>
        <v>0</v>
      </c>
      <c r="K240" s="11"/>
      <c r="L240" s="11"/>
      <c r="M240" s="11"/>
      <c r="N240" s="11"/>
      <c r="O240" s="11"/>
      <c r="P240" s="49"/>
      <c r="Q240" s="49"/>
      <c r="R240" s="49"/>
    </row>
    <row r="241" spans="1:18" ht="18.75">
      <c r="A241" s="63" t="s">
        <v>192</v>
      </c>
      <c r="B241" s="33">
        <v>115</v>
      </c>
      <c r="C241" s="16" t="s">
        <v>130</v>
      </c>
      <c r="D241" s="16" t="s">
        <v>124</v>
      </c>
      <c r="E241" s="109" t="s">
        <v>665</v>
      </c>
      <c r="F241" s="16" t="s">
        <v>191</v>
      </c>
      <c r="G241" s="11">
        <f>H241+I241+J241</f>
        <v>70.1</v>
      </c>
      <c r="H241" s="11">
        <v>70</v>
      </c>
      <c r="I241" s="11">
        <v>0.1</v>
      </c>
      <c r="J241" s="11"/>
      <c r="K241" s="11"/>
      <c r="L241" s="11"/>
      <c r="M241" s="11"/>
      <c r="N241" s="11"/>
      <c r="O241" s="11"/>
      <c r="P241" s="49"/>
      <c r="Q241" s="49"/>
      <c r="R241" s="49"/>
    </row>
    <row r="242" spans="1:18" ht="37.5">
      <c r="A242" s="63" t="s">
        <v>610</v>
      </c>
      <c r="B242" s="33">
        <v>115</v>
      </c>
      <c r="C242" s="16" t="s">
        <v>130</v>
      </c>
      <c r="D242" s="16" t="s">
        <v>124</v>
      </c>
      <c r="E242" s="16" t="s">
        <v>608</v>
      </c>
      <c r="F242" s="16"/>
      <c r="G242" s="11">
        <f>G243</f>
        <v>728.8000000000001</v>
      </c>
      <c r="H242" s="11">
        <f aca="true" t="shared" si="126" ref="H242:R243">H243</f>
        <v>728.7</v>
      </c>
      <c r="I242" s="11">
        <f t="shared" si="126"/>
        <v>0.1</v>
      </c>
      <c r="J242" s="11">
        <f t="shared" si="126"/>
        <v>0</v>
      </c>
      <c r="K242" s="11">
        <f t="shared" si="126"/>
        <v>0</v>
      </c>
      <c r="L242" s="11">
        <f t="shared" si="126"/>
        <v>0</v>
      </c>
      <c r="M242" s="11">
        <f t="shared" si="126"/>
        <v>0</v>
      </c>
      <c r="N242" s="11">
        <f t="shared" si="126"/>
        <v>0</v>
      </c>
      <c r="O242" s="11">
        <f t="shared" si="126"/>
        <v>0</v>
      </c>
      <c r="P242" s="11">
        <f t="shared" si="126"/>
        <v>0</v>
      </c>
      <c r="Q242" s="11">
        <f t="shared" si="126"/>
        <v>0</v>
      </c>
      <c r="R242" s="11">
        <f t="shared" si="126"/>
        <v>0</v>
      </c>
    </row>
    <row r="243" spans="1:18" ht="56.25">
      <c r="A243" s="63" t="s">
        <v>653</v>
      </c>
      <c r="B243" s="33">
        <v>115</v>
      </c>
      <c r="C243" s="16" t="s">
        <v>130</v>
      </c>
      <c r="D243" s="16" t="s">
        <v>124</v>
      </c>
      <c r="E243" s="16" t="s">
        <v>609</v>
      </c>
      <c r="F243" s="16"/>
      <c r="G243" s="11">
        <f>G244</f>
        <v>728.8000000000001</v>
      </c>
      <c r="H243" s="11">
        <f t="shared" si="126"/>
        <v>728.7</v>
      </c>
      <c r="I243" s="11">
        <f t="shared" si="126"/>
        <v>0.1</v>
      </c>
      <c r="J243" s="11">
        <f t="shared" si="126"/>
        <v>0</v>
      </c>
      <c r="K243" s="11">
        <f t="shared" si="126"/>
        <v>0</v>
      </c>
      <c r="L243" s="11">
        <f t="shared" si="126"/>
        <v>0</v>
      </c>
      <c r="M243" s="11">
        <f t="shared" si="126"/>
        <v>0</v>
      </c>
      <c r="N243" s="11">
        <f t="shared" si="126"/>
        <v>0</v>
      </c>
      <c r="O243" s="11">
        <f t="shared" si="126"/>
        <v>0</v>
      </c>
      <c r="P243" s="11">
        <f t="shared" si="126"/>
        <v>0</v>
      </c>
      <c r="Q243" s="11">
        <f t="shared" si="126"/>
        <v>0</v>
      </c>
      <c r="R243" s="11">
        <f t="shared" si="126"/>
        <v>0</v>
      </c>
    </row>
    <row r="244" spans="1:18" ht="18.75">
      <c r="A244" s="63" t="s">
        <v>192</v>
      </c>
      <c r="B244" s="33">
        <v>115</v>
      </c>
      <c r="C244" s="16" t="s">
        <v>130</v>
      </c>
      <c r="D244" s="16" t="s">
        <v>124</v>
      </c>
      <c r="E244" s="16" t="s">
        <v>609</v>
      </c>
      <c r="F244" s="16" t="s">
        <v>191</v>
      </c>
      <c r="G244" s="11">
        <f>H244+I244+J244</f>
        <v>728.8000000000001</v>
      </c>
      <c r="H244" s="11">
        <v>728.7</v>
      </c>
      <c r="I244" s="11">
        <v>0.1</v>
      </c>
      <c r="J244" s="11"/>
      <c r="K244" s="11">
        <f>L244+M244+N244</f>
        <v>0</v>
      </c>
      <c r="L244" s="11"/>
      <c r="M244" s="11"/>
      <c r="N244" s="11"/>
      <c r="O244" s="11">
        <f>P244+Q244+R244</f>
        <v>0</v>
      </c>
      <c r="P244" s="49"/>
      <c r="Q244" s="49"/>
      <c r="R244" s="49"/>
    </row>
    <row r="245" spans="1:18" ht="56.25">
      <c r="A245" s="63" t="s">
        <v>426</v>
      </c>
      <c r="B245" s="33">
        <v>115</v>
      </c>
      <c r="C245" s="16" t="s">
        <v>130</v>
      </c>
      <c r="D245" s="16" t="s">
        <v>124</v>
      </c>
      <c r="E245" s="33" t="s">
        <v>361</v>
      </c>
      <c r="F245" s="16"/>
      <c r="G245" s="11">
        <f>G246+G248</f>
        <v>3663</v>
      </c>
      <c r="H245" s="11">
        <f aca="true" t="shared" si="127" ref="H245:R245">H246+H248</f>
        <v>0</v>
      </c>
      <c r="I245" s="11">
        <f t="shared" si="127"/>
        <v>3663</v>
      </c>
      <c r="J245" s="11">
        <f t="shared" si="127"/>
        <v>0</v>
      </c>
      <c r="K245" s="11">
        <f t="shared" si="127"/>
        <v>7500</v>
      </c>
      <c r="L245" s="11">
        <f t="shared" si="127"/>
        <v>0</v>
      </c>
      <c r="M245" s="11">
        <f t="shared" si="127"/>
        <v>7500</v>
      </c>
      <c r="N245" s="11">
        <f t="shared" si="127"/>
        <v>0</v>
      </c>
      <c r="O245" s="11">
        <f t="shared" si="127"/>
        <v>7500</v>
      </c>
      <c r="P245" s="11">
        <f t="shared" si="127"/>
        <v>0</v>
      </c>
      <c r="Q245" s="11">
        <f t="shared" si="127"/>
        <v>7500</v>
      </c>
      <c r="R245" s="11">
        <f t="shared" si="127"/>
        <v>0</v>
      </c>
    </row>
    <row r="246" spans="1:18" ht="18.75">
      <c r="A246" s="63" t="s">
        <v>150</v>
      </c>
      <c r="B246" s="33">
        <v>115</v>
      </c>
      <c r="C246" s="16" t="s">
        <v>130</v>
      </c>
      <c r="D246" s="16" t="s">
        <v>124</v>
      </c>
      <c r="E246" s="16" t="s">
        <v>360</v>
      </c>
      <c r="F246" s="16"/>
      <c r="G246" s="11">
        <f>G247</f>
        <v>2950</v>
      </c>
      <c r="H246" s="11">
        <f aca="true" t="shared" si="128" ref="H246:R246">H247</f>
        <v>0</v>
      </c>
      <c r="I246" s="11">
        <f t="shared" si="128"/>
        <v>2950</v>
      </c>
      <c r="J246" s="11">
        <f t="shared" si="128"/>
        <v>0</v>
      </c>
      <c r="K246" s="11">
        <f t="shared" si="128"/>
        <v>7500</v>
      </c>
      <c r="L246" s="11">
        <f t="shared" si="128"/>
        <v>0</v>
      </c>
      <c r="M246" s="11">
        <f t="shared" si="128"/>
        <v>7500</v>
      </c>
      <c r="N246" s="11">
        <f t="shared" si="128"/>
        <v>0</v>
      </c>
      <c r="O246" s="11">
        <f t="shared" si="128"/>
        <v>7500</v>
      </c>
      <c r="P246" s="11">
        <f t="shared" si="128"/>
        <v>0</v>
      </c>
      <c r="Q246" s="11">
        <f t="shared" si="128"/>
        <v>7500</v>
      </c>
      <c r="R246" s="11">
        <f t="shared" si="128"/>
        <v>0</v>
      </c>
    </row>
    <row r="247" spans="1:19" ht="37.5">
      <c r="A247" s="63" t="s">
        <v>91</v>
      </c>
      <c r="B247" s="33">
        <v>115</v>
      </c>
      <c r="C247" s="16" t="s">
        <v>130</v>
      </c>
      <c r="D247" s="16" t="s">
        <v>124</v>
      </c>
      <c r="E247" s="16" t="s">
        <v>360</v>
      </c>
      <c r="F247" s="16" t="s">
        <v>189</v>
      </c>
      <c r="G247" s="11">
        <f>H247+I247+J247</f>
        <v>2950</v>
      </c>
      <c r="H247" s="11"/>
      <c r="I247" s="139">
        <v>2950</v>
      </c>
      <c r="J247" s="11"/>
      <c r="K247" s="11">
        <f>L247+M247+N247</f>
        <v>7500</v>
      </c>
      <c r="L247" s="11"/>
      <c r="M247" s="11">
        <f>6678+822</f>
        <v>7500</v>
      </c>
      <c r="N247" s="11"/>
      <c r="O247" s="11">
        <f>P247+Q247+R247</f>
        <v>7500</v>
      </c>
      <c r="P247" s="49"/>
      <c r="Q247" s="49">
        <f>6678+822</f>
        <v>7500</v>
      </c>
      <c r="R247" s="49"/>
      <c r="S247" s="88"/>
    </row>
    <row r="248" spans="1:19" ht="56.25">
      <c r="A248" s="63" t="s">
        <v>473</v>
      </c>
      <c r="B248" s="33">
        <v>115</v>
      </c>
      <c r="C248" s="16" t="s">
        <v>130</v>
      </c>
      <c r="D248" s="16" t="s">
        <v>124</v>
      </c>
      <c r="E248" s="16" t="s">
        <v>676</v>
      </c>
      <c r="F248" s="16"/>
      <c r="G248" s="11">
        <f>G249</f>
        <v>713</v>
      </c>
      <c r="H248" s="11">
        <f>H249</f>
        <v>0</v>
      </c>
      <c r="I248" s="11">
        <f>I249</f>
        <v>713</v>
      </c>
      <c r="J248" s="11"/>
      <c r="K248" s="11"/>
      <c r="L248" s="11"/>
      <c r="M248" s="11"/>
      <c r="N248" s="11"/>
      <c r="O248" s="11"/>
      <c r="P248" s="49"/>
      <c r="Q248" s="49"/>
      <c r="R248" s="49"/>
      <c r="S248" s="88"/>
    </row>
    <row r="249" spans="1:19" ht="37.5">
      <c r="A249" s="63" t="s">
        <v>91</v>
      </c>
      <c r="B249" s="33">
        <v>115</v>
      </c>
      <c r="C249" s="16" t="s">
        <v>130</v>
      </c>
      <c r="D249" s="16" t="s">
        <v>124</v>
      </c>
      <c r="E249" s="16" t="s">
        <v>676</v>
      </c>
      <c r="F249" s="16" t="s">
        <v>189</v>
      </c>
      <c r="G249" s="11">
        <f>H249+I249+J249</f>
        <v>713</v>
      </c>
      <c r="H249" s="11"/>
      <c r="I249" s="11">
        <v>713</v>
      </c>
      <c r="J249" s="11"/>
      <c r="K249" s="11"/>
      <c r="L249" s="11"/>
      <c r="M249" s="11"/>
      <c r="N249" s="11"/>
      <c r="O249" s="11"/>
      <c r="P249" s="49"/>
      <c r="Q249" s="49"/>
      <c r="R249" s="49"/>
      <c r="S249" s="88"/>
    </row>
    <row r="250" spans="1:18" ht="18.75">
      <c r="A250" s="63" t="s">
        <v>108</v>
      </c>
      <c r="B250" s="33">
        <v>115</v>
      </c>
      <c r="C250" s="16" t="s">
        <v>130</v>
      </c>
      <c r="D250" s="16" t="s">
        <v>130</v>
      </c>
      <c r="E250" s="16"/>
      <c r="F250" s="16"/>
      <c r="G250" s="11">
        <f>G251+G262</f>
        <v>1121.6</v>
      </c>
      <c r="H250" s="11">
        <f aca="true" t="shared" si="129" ref="H250:R250">H251+H262</f>
        <v>0</v>
      </c>
      <c r="I250" s="11">
        <f t="shared" si="129"/>
        <v>1121.6</v>
      </c>
      <c r="J250" s="11">
        <f t="shared" si="129"/>
        <v>0</v>
      </c>
      <c r="K250" s="11">
        <f t="shared" si="129"/>
        <v>1121.6</v>
      </c>
      <c r="L250" s="11">
        <f t="shared" si="129"/>
        <v>0</v>
      </c>
      <c r="M250" s="11">
        <f>M251+M262</f>
        <v>1121.6</v>
      </c>
      <c r="N250" s="11">
        <f t="shared" si="129"/>
        <v>0</v>
      </c>
      <c r="O250" s="11">
        <f t="shared" si="129"/>
        <v>1121.6</v>
      </c>
      <c r="P250" s="11">
        <f t="shared" si="129"/>
        <v>0</v>
      </c>
      <c r="Q250" s="11">
        <f t="shared" si="129"/>
        <v>1121.6</v>
      </c>
      <c r="R250" s="11">
        <f t="shared" si="129"/>
        <v>0</v>
      </c>
    </row>
    <row r="251" spans="1:18" ht="37.5">
      <c r="A251" s="63" t="s">
        <v>549</v>
      </c>
      <c r="B251" s="33">
        <v>115</v>
      </c>
      <c r="C251" s="16" t="s">
        <v>130</v>
      </c>
      <c r="D251" s="16" t="s">
        <v>130</v>
      </c>
      <c r="E251" s="16" t="s">
        <v>9</v>
      </c>
      <c r="F251" s="16"/>
      <c r="G251" s="11">
        <f>G252</f>
        <v>920</v>
      </c>
      <c r="H251" s="11">
        <f aca="true" t="shared" si="130" ref="H251:R251">H252</f>
        <v>0</v>
      </c>
      <c r="I251" s="11">
        <f t="shared" si="130"/>
        <v>920</v>
      </c>
      <c r="J251" s="11">
        <f t="shared" si="130"/>
        <v>0</v>
      </c>
      <c r="K251" s="11">
        <f t="shared" si="130"/>
        <v>920</v>
      </c>
      <c r="L251" s="11">
        <f t="shared" si="130"/>
        <v>0</v>
      </c>
      <c r="M251" s="11">
        <f t="shared" si="130"/>
        <v>920</v>
      </c>
      <c r="N251" s="11">
        <f t="shared" si="130"/>
        <v>0</v>
      </c>
      <c r="O251" s="11">
        <f t="shared" si="130"/>
        <v>920</v>
      </c>
      <c r="P251" s="11">
        <f t="shared" si="130"/>
        <v>0</v>
      </c>
      <c r="Q251" s="11">
        <f t="shared" si="130"/>
        <v>920</v>
      </c>
      <c r="R251" s="11">
        <f t="shared" si="130"/>
        <v>0</v>
      </c>
    </row>
    <row r="252" spans="1:18" ht="37.5">
      <c r="A252" s="63" t="s">
        <v>555</v>
      </c>
      <c r="B252" s="33">
        <v>115</v>
      </c>
      <c r="C252" s="16" t="s">
        <v>130</v>
      </c>
      <c r="D252" s="16" t="s">
        <v>130</v>
      </c>
      <c r="E252" s="16" t="s">
        <v>10</v>
      </c>
      <c r="F252" s="16"/>
      <c r="G252" s="11">
        <f>G253+G256+G259</f>
        <v>920</v>
      </c>
      <c r="H252" s="11">
        <f aca="true" t="shared" si="131" ref="H252:R252">H253+H256+H259</f>
        <v>0</v>
      </c>
      <c r="I252" s="11">
        <f t="shared" si="131"/>
        <v>920</v>
      </c>
      <c r="J252" s="11">
        <f t="shared" si="131"/>
        <v>0</v>
      </c>
      <c r="K252" s="11">
        <f t="shared" si="131"/>
        <v>920</v>
      </c>
      <c r="L252" s="11">
        <f t="shared" si="131"/>
        <v>0</v>
      </c>
      <c r="M252" s="11">
        <f t="shared" si="131"/>
        <v>920</v>
      </c>
      <c r="N252" s="11">
        <f t="shared" si="131"/>
        <v>0</v>
      </c>
      <c r="O252" s="11">
        <f t="shared" si="131"/>
        <v>920</v>
      </c>
      <c r="P252" s="11">
        <f t="shared" si="131"/>
        <v>0</v>
      </c>
      <c r="Q252" s="11">
        <f t="shared" si="131"/>
        <v>920</v>
      </c>
      <c r="R252" s="11">
        <f t="shared" si="131"/>
        <v>0</v>
      </c>
    </row>
    <row r="253" spans="1:18" ht="37.5">
      <c r="A253" s="63" t="s">
        <v>368</v>
      </c>
      <c r="B253" s="33">
        <v>115</v>
      </c>
      <c r="C253" s="16" t="s">
        <v>130</v>
      </c>
      <c r="D253" s="16" t="s">
        <v>130</v>
      </c>
      <c r="E253" s="16" t="s">
        <v>11</v>
      </c>
      <c r="F253" s="16"/>
      <c r="G253" s="11">
        <f>G254</f>
        <v>610</v>
      </c>
      <c r="H253" s="11">
        <f aca="true" t="shared" si="132" ref="H253:R253">H254</f>
        <v>0</v>
      </c>
      <c r="I253" s="11">
        <f t="shared" si="132"/>
        <v>610</v>
      </c>
      <c r="J253" s="11">
        <f t="shared" si="132"/>
        <v>0</v>
      </c>
      <c r="K253" s="11">
        <f t="shared" si="132"/>
        <v>610</v>
      </c>
      <c r="L253" s="11">
        <f t="shared" si="132"/>
        <v>0</v>
      </c>
      <c r="M253" s="11">
        <f t="shared" si="132"/>
        <v>610</v>
      </c>
      <c r="N253" s="11">
        <f t="shared" si="132"/>
        <v>0</v>
      </c>
      <c r="O253" s="11">
        <f t="shared" si="132"/>
        <v>610</v>
      </c>
      <c r="P253" s="11">
        <f t="shared" si="132"/>
        <v>0</v>
      </c>
      <c r="Q253" s="11">
        <f t="shared" si="132"/>
        <v>610</v>
      </c>
      <c r="R253" s="11">
        <f t="shared" si="132"/>
        <v>0</v>
      </c>
    </row>
    <row r="254" spans="1:18" ht="37.5">
      <c r="A254" s="63" t="s">
        <v>39</v>
      </c>
      <c r="B254" s="33">
        <v>115</v>
      </c>
      <c r="C254" s="16" t="s">
        <v>130</v>
      </c>
      <c r="D254" s="16" t="s">
        <v>130</v>
      </c>
      <c r="E254" s="16" t="s">
        <v>38</v>
      </c>
      <c r="F254" s="16"/>
      <c r="G254" s="11">
        <f>G255</f>
        <v>610</v>
      </c>
      <c r="H254" s="11">
        <f aca="true" t="shared" si="133" ref="H254:R254">H255</f>
        <v>0</v>
      </c>
      <c r="I254" s="11">
        <f t="shared" si="133"/>
        <v>610</v>
      </c>
      <c r="J254" s="11">
        <f t="shared" si="133"/>
        <v>0</v>
      </c>
      <c r="K254" s="11">
        <f t="shared" si="133"/>
        <v>610</v>
      </c>
      <c r="L254" s="11">
        <f t="shared" si="133"/>
        <v>0</v>
      </c>
      <c r="M254" s="11">
        <f t="shared" si="133"/>
        <v>610</v>
      </c>
      <c r="N254" s="11">
        <f t="shared" si="133"/>
        <v>0</v>
      </c>
      <c r="O254" s="11">
        <f t="shared" si="133"/>
        <v>610</v>
      </c>
      <c r="P254" s="11">
        <f t="shared" si="133"/>
        <v>0</v>
      </c>
      <c r="Q254" s="11">
        <f t="shared" si="133"/>
        <v>610</v>
      </c>
      <c r="R254" s="11">
        <f t="shared" si="133"/>
        <v>0</v>
      </c>
    </row>
    <row r="255" spans="1:18" ht="18.75">
      <c r="A255" s="63" t="s">
        <v>192</v>
      </c>
      <c r="B255" s="33">
        <v>115</v>
      </c>
      <c r="C255" s="16" t="s">
        <v>130</v>
      </c>
      <c r="D255" s="16" t="s">
        <v>130</v>
      </c>
      <c r="E255" s="16" t="s">
        <v>38</v>
      </c>
      <c r="F255" s="16" t="s">
        <v>191</v>
      </c>
      <c r="G255" s="11">
        <f>H255+I255+J255</f>
        <v>610</v>
      </c>
      <c r="H255" s="11"/>
      <c r="I255" s="11">
        <v>610</v>
      </c>
      <c r="J255" s="11"/>
      <c r="K255" s="11">
        <f>L255+M255+N255</f>
        <v>610</v>
      </c>
      <c r="L255" s="11"/>
      <c r="M255" s="11">
        <v>610</v>
      </c>
      <c r="N255" s="11"/>
      <c r="O255" s="11">
        <f>P255+Q255+R255</f>
        <v>610</v>
      </c>
      <c r="P255" s="19"/>
      <c r="Q255" s="19">
        <v>610</v>
      </c>
      <c r="R255" s="19"/>
    </row>
    <row r="256" spans="1:18" ht="56.25">
      <c r="A256" s="63" t="s">
        <v>20</v>
      </c>
      <c r="B256" s="33">
        <v>115</v>
      </c>
      <c r="C256" s="16" t="s">
        <v>130</v>
      </c>
      <c r="D256" s="16" t="s">
        <v>130</v>
      </c>
      <c r="E256" s="16" t="s">
        <v>558</v>
      </c>
      <c r="F256" s="16"/>
      <c r="G256" s="11">
        <f>G257</f>
        <v>285</v>
      </c>
      <c r="H256" s="11">
        <f aca="true" t="shared" si="134" ref="H256:R257">H257</f>
        <v>0</v>
      </c>
      <c r="I256" s="11">
        <f t="shared" si="134"/>
        <v>285</v>
      </c>
      <c r="J256" s="11">
        <f t="shared" si="134"/>
        <v>0</v>
      </c>
      <c r="K256" s="11">
        <f t="shared" si="134"/>
        <v>285</v>
      </c>
      <c r="L256" s="11">
        <f t="shared" si="134"/>
        <v>0</v>
      </c>
      <c r="M256" s="11">
        <f t="shared" si="134"/>
        <v>285</v>
      </c>
      <c r="N256" s="11">
        <f t="shared" si="134"/>
        <v>0</v>
      </c>
      <c r="O256" s="11">
        <f t="shared" si="134"/>
        <v>285</v>
      </c>
      <c r="P256" s="11">
        <f t="shared" si="134"/>
        <v>0</v>
      </c>
      <c r="Q256" s="11">
        <f t="shared" si="134"/>
        <v>285</v>
      </c>
      <c r="R256" s="11">
        <f t="shared" si="134"/>
        <v>0</v>
      </c>
    </row>
    <row r="257" spans="1:18" ht="37.5">
      <c r="A257" s="63" t="s">
        <v>39</v>
      </c>
      <c r="B257" s="33">
        <v>115</v>
      </c>
      <c r="C257" s="16" t="s">
        <v>130</v>
      </c>
      <c r="D257" s="16" t="s">
        <v>130</v>
      </c>
      <c r="E257" s="16" t="s">
        <v>559</v>
      </c>
      <c r="F257" s="16"/>
      <c r="G257" s="11">
        <f>G258</f>
        <v>285</v>
      </c>
      <c r="H257" s="11">
        <f t="shared" si="134"/>
        <v>0</v>
      </c>
      <c r="I257" s="11">
        <f t="shared" si="134"/>
        <v>285</v>
      </c>
      <c r="J257" s="11">
        <f t="shared" si="134"/>
        <v>0</v>
      </c>
      <c r="K257" s="11">
        <f t="shared" si="134"/>
        <v>285</v>
      </c>
      <c r="L257" s="11">
        <f t="shared" si="134"/>
        <v>0</v>
      </c>
      <c r="M257" s="11">
        <f t="shared" si="134"/>
        <v>285</v>
      </c>
      <c r="N257" s="11">
        <f t="shared" si="134"/>
        <v>0</v>
      </c>
      <c r="O257" s="11">
        <f t="shared" si="134"/>
        <v>285</v>
      </c>
      <c r="P257" s="11">
        <f t="shared" si="134"/>
        <v>0</v>
      </c>
      <c r="Q257" s="11">
        <f t="shared" si="134"/>
        <v>285</v>
      </c>
      <c r="R257" s="11">
        <f t="shared" si="134"/>
        <v>0</v>
      </c>
    </row>
    <row r="258" spans="1:18" ht="18.75">
      <c r="A258" s="63" t="s">
        <v>192</v>
      </c>
      <c r="B258" s="33">
        <v>115</v>
      </c>
      <c r="C258" s="16" t="s">
        <v>130</v>
      </c>
      <c r="D258" s="16" t="s">
        <v>130</v>
      </c>
      <c r="E258" s="16" t="s">
        <v>559</v>
      </c>
      <c r="F258" s="16" t="s">
        <v>191</v>
      </c>
      <c r="G258" s="11">
        <f>H258+J258+I258</f>
        <v>285</v>
      </c>
      <c r="H258" s="11"/>
      <c r="I258" s="11">
        <v>285</v>
      </c>
      <c r="J258" s="11"/>
      <c r="K258" s="11">
        <f>L258+N258+M258</f>
        <v>285</v>
      </c>
      <c r="L258" s="11"/>
      <c r="M258" s="11">
        <v>285</v>
      </c>
      <c r="N258" s="11"/>
      <c r="O258" s="11">
        <f>P258+R258+Q258</f>
        <v>285</v>
      </c>
      <c r="P258" s="19"/>
      <c r="Q258" s="19">
        <v>285</v>
      </c>
      <c r="R258" s="19"/>
    </row>
    <row r="259" spans="1:18" ht="56.25" customHeight="1">
      <c r="A259" s="63" t="s">
        <v>372</v>
      </c>
      <c r="B259" s="33">
        <v>115</v>
      </c>
      <c r="C259" s="16" t="s">
        <v>130</v>
      </c>
      <c r="D259" s="16" t="s">
        <v>130</v>
      </c>
      <c r="E259" s="16" t="s">
        <v>36</v>
      </c>
      <c r="F259" s="16"/>
      <c r="G259" s="11">
        <f>G260</f>
        <v>25</v>
      </c>
      <c r="H259" s="11">
        <f aca="true" t="shared" si="135" ref="H259:R260">H260</f>
        <v>0</v>
      </c>
      <c r="I259" s="11">
        <f t="shared" si="135"/>
        <v>25</v>
      </c>
      <c r="J259" s="11">
        <f t="shared" si="135"/>
        <v>0</v>
      </c>
      <c r="K259" s="11">
        <f t="shared" si="135"/>
        <v>25</v>
      </c>
      <c r="L259" s="11">
        <f t="shared" si="135"/>
        <v>0</v>
      </c>
      <c r="M259" s="11">
        <f t="shared" si="135"/>
        <v>25</v>
      </c>
      <c r="N259" s="11">
        <f t="shared" si="135"/>
        <v>0</v>
      </c>
      <c r="O259" s="11">
        <f t="shared" si="135"/>
        <v>25</v>
      </c>
      <c r="P259" s="11">
        <f t="shared" si="135"/>
        <v>0</v>
      </c>
      <c r="Q259" s="11">
        <f t="shared" si="135"/>
        <v>25</v>
      </c>
      <c r="R259" s="11">
        <f t="shared" si="135"/>
        <v>0</v>
      </c>
    </row>
    <row r="260" spans="1:18" ht="37.5">
      <c r="A260" s="63" t="s">
        <v>39</v>
      </c>
      <c r="B260" s="33">
        <v>115</v>
      </c>
      <c r="C260" s="16" t="s">
        <v>130</v>
      </c>
      <c r="D260" s="16" t="s">
        <v>130</v>
      </c>
      <c r="E260" s="16" t="s">
        <v>37</v>
      </c>
      <c r="F260" s="16"/>
      <c r="G260" s="11">
        <f>G261</f>
        <v>25</v>
      </c>
      <c r="H260" s="11">
        <f t="shared" si="135"/>
        <v>0</v>
      </c>
      <c r="I260" s="11">
        <f t="shared" si="135"/>
        <v>25</v>
      </c>
      <c r="J260" s="11">
        <f t="shared" si="135"/>
        <v>0</v>
      </c>
      <c r="K260" s="11">
        <f t="shared" si="135"/>
        <v>25</v>
      </c>
      <c r="L260" s="11">
        <f t="shared" si="135"/>
        <v>0</v>
      </c>
      <c r="M260" s="11">
        <f t="shared" si="135"/>
        <v>25</v>
      </c>
      <c r="N260" s="11">
        <f t="shared" si="135"/>
        <v>0</v>
      </c>
      <c r="O260" s="11">
        <f t="shared" si="135"/>
        <v>25</v>
      </c>
      <c r="P260" s="11">
        <f t="shared" si="135"/>
        <v>0</v>
      </c>
      <c r="Q260" s="11">
        <f t="shared" si="135"/>
        <v>25</v>
      </c>
      <c r="R260" s="11">
        <f t="shared" si="135"/>
        <v>0</v>
      </c>
    </row>
    <row r="261" spans="1:18" ht="18.75">
      <c r="A261" s="63" t="s">
        <v>192</v>
      </c>
      <c r="B261" s="33">
        <v>115</v>
      </c>
      <c r="C261" s="16" t="s">
        <v>130</v>
      </c>
      <c r="D261" s="16" t="s">
        <v>130</v>
      </c>
      <c r="E261" s="16" t="s">
        <v>37</v>
      </c>
      <c r="F261" s="16" t="s">
        <v>191</v>
      </c>
      <c r="G261" s="11">
        <f>H261+I261+J261</f>
        <v>25</v>
      </c>
      <c r="H261" s="11"/>
      <c r="I261" s="11">
        <v>25</v>
      </c>
      <c r="J261" s="11"/>
      <c r="K261" s="11">
        <f>L261+M261+N261</f>
        <v>25</v>
      </c>
      <c r="L261" s="11"/>
      <c r="M261" s="11">
        <v>25</v>
      </c>
      <c r="N261" s="11"/>
      <c r="O261" s="11">
        <f>P261+Q261+R261</f>
        <v>25</v>
      </c>
      <c r="P261" s="19"/>
      <c r="Q261" s="19">
        <v>25</v>
      </c>
      <c r="R261" s="19"/>
    </row>
    <row r="262" spans="1:18" ht="39" customHeight="1">
      <c r="A262" s="63" t="s">
        <v>513</v>
      </c>
      <c r="B262" s="33">
        <v>115</v>
      </c>
      <c r="C262" s="16" t="s">
        <v>130</v>
      </c>
      <c r="D262" s="16" t="s">
        <v>130</v>
      </c>
      <c r="E262" s="16" t="s">
        <v>258</v>
      </c>
      <c r="F262" s="16"/>
      <c r="G262" s="11">
        <f>G263+G266+G269+G272</f>
        <v>201.6</v>
      </c>
      <c r="H262" s="11">
        <f aca="true" t="shared" si="136" ref="H262:R262">H263+H266+H269+H272</f>
        <v>0</v>
      </c>
      <c r="I262" s="11">
        <f>I263+I266+I269+I272</f>
        <v>201.6</v>
      </c>
      <c r="J262" s="11">
        <f t="shared" si="136"/>
        <v>0</v>
      </c>
      <c r="K262" s="11">
        <f t="shared" si="136"/>
        <v>201.6</v>
      </c>
      <c r="L262" s="11">
        <f t="shared" si="136"/>
        <v>0</v>
      </c>
      <c r="M262" s="11">
        <f t="shared" si="136"/>
        <v>201.6</v>
      </c>
      <c r="N262" s="11">
        <f t="shared" si="136"/>
        <v>0</v>
      </c>
      <c r="O262" s="11">
        <f t="shared" si="136"/>
        <v>201.6</v>
      </c>
      <c r="P262" s="11">
        <f t="shared" si="136"/>
        <v>0</v>
      </c>
      <c r="Q262" s="11">
        <f t="shared" si="136"/>
        <v>201.6</v>
      </c>
      <c r="R262" s="11">
        <f t="shared" si="136"/>
        <v>0</v>
      </c>
    </row>
    <row r="263" spans="1:18" ht="37.5">
      <c r="A263" s="63" t="s">
        <v>259</v>
      </c>
      <c r="B263" s="33">
        <v>115</v>
      </c>
      <c r="C263" s="16" t="s">
        <v>130</v>
      </c>
      <c r="D263" s="16" t="s">
        <v>130</v>
      </c>
      <c r="E263" s="16" t="s">
        <v>515</v>
      </c>
      <c r="F263" s="16"/>
      <c r="G263" s="11">
        <f>G264</f>
        <v>148</v>
      </c>
      <c r="H263" s="11">
        <f aca="true" t="shared" si="137" ref="H263:R263">H264</f>
        <v>0</v>
      </c>
      <c r="I263" s="11">
        <f t="shared" si="137"/>
        <v>148</v>
      </c>
      <c r="J263" s="11">
        <f t="shared" si="137"/>
        <v>0</v>
      </c>
      <c r="K263" s="11">
        <f t="shared" si="137"/>
        <v>148</v>
      </c>
      <c r="L263" s="11">
        <f t="shared" si="137"/>
        <v>0</v>
      </c>
      <c r="M263" s="11">
        <f t="shared" si="137"/>
        <v>148</v>
      </c>
      <c r="N263" s="11">
        <f t="shared" si="137"/>
        <v>0</v>
      </c>
      <c r="O263" s="11">
        <f t="shared" si="137"/>
        <v>148</v>
      </c>
      <c r="P263" s="11">
        <f t="shared" si="137"/>
        <v>0</v>
      </c>
      <c r="Q263" s="11">
        <f t="shared" si="137"/>
        <v>148</v>
      </c>
      <c r="R263" s="11">
        <f t="shared" si="137"/>
        <v>0</v>
      </c>
    </row>
    <row r="264" spans="1:18" ht="18.75">
      <c r="A264" s="63" t="s">
        <v>181</v>
      </c>
      <c r="B264" s="33">
        <v>115</v>
      </c>
      <c r="C264" s="16" t="s">
        <v>130</v>
      </c>
      <c r="D264" s="16" t="s">
        <v>130</v>
      </c>
      <c r="E264" s="16" t="s">
        <v>516</v>
      </c>
      <c r="F264" s="16"/>
      <c r="G264" s="11">
        <f>G265</f>
        <v>148</v>
      </c>
      <c r="H264" s="11">
        <f aca="true" t="shared" si="138" ref="H264:R264">H265</f>
        <v>0</v>
      </c>
      <c r="I264" s="11">
        <f t="shared" si="138"/>
        <v>148</v>
      </c>
      <c r="J264" s="11">
        <f t="shared" si="138"/>
        <v>0</v>
      </c>
      <c r="K264" s="11">
        <f t="shared" si="138"/>
        <v>148</v>
      </c>
      <c r="L264" s="11">
        <f t="shared" si="138"/>
        <v>0</v>
      </c>
      <c r="M264" s="11">
        <f t="shared" si="138"/>
        <v>148</v>
      </c>
      <c r="N264" s="11">
        <f t="shared" si="138"/>
        <v>0</v>
      </c>
      <c r="O264" s="11">
        <f t="shared" si="138"/>
        <v>148</v>
      </c>
      <c r="P264" s="11">
        <f t="shared" si="138"/>
        <v>0</v>
      </c>
      <c r="Q264" s="11">
        <f t="shared" si="138"/>
        <v>148</v>
      </c>
      <c r="R264" s="11">
        <f t="shared" si="138"/>
        <v>0</v>
      </c>
    </row>
    <row r="265" spans="1:18" ht="18.75">
      <c r="A265" s="63" t="s">
        <v>192</v>
      </c>
      <c r="B265" s="33">
        <v>115</v>
      </c>
      <c r="C265" s="16" t="s">
        <v>130</v>
      </c>
      <c r="D265" s="16" t="s">
        <v>130</v>
      </c>
      <c r="E265" s="16" t="s">
        <v>516</v>
      </c>
      <c r="F265" s="16" t="s">
        <v>191</v>
      </c>
      <c r="G265" s="11">
        <f>H265+I265+J265</f>
        <v>148</v>
      </c>
      <c r="H265" s="11"/>
      <c r="I265" s="11">
        <v>148</v>
      </c>
      <c r="J265" s="11"/>
      <c r="K265" s="11">
        <f>L265+M265+N265</f>
        <v>148</v>
      </c>
      <c r="L265" s="11"/>
      <c r="M265" s="11">
        <v>148</v>
      </c>
      <c r="N265" s="11"/>
      <c r="O265" s="11">
        <f>P265+Q265+R265</f>
        <v>148</v>
      </c>
      <c r="P265" s="11"/>
      <c r="Q265" s="11">
        <v>148</v>
      </c>
      <c r="R265" s="11"/>
    </row>
    <row r="266" spans="1:18" ht="37.5">
      <c r="A266" s="63" t="s">
        <v>514</v>
      </c>
      <c r="B266" s="33">
        <v>115</v>
      </c>
      <c r="C266" s="16" t="s">
        <v>130</v>
      </c>
      <c r="D266" s="16" t="s">
        <v>130</v>
      </c>
      <c r="E266" s="16" t="s">
        <v>260</v>
      </c>
      <c r="F266" s="16"/>
      <c r="G266" s="11">
        <f>G267</f>
        <v>3.6</v>
      </c>
      <c r="H266" s="11">
        <f aca="true" t="shared" si="139" ref="H266:R267">H267</f>
        <v>0</v>
      </c>
      <c r="I266" s="11">
        <f t="shared" si="139"/>
        <v>3.6</v>
      </c>
      <c r="J266" s="11">
        <f t="shared" si="139"/>
        <v>0</v>
      </c>
      <c r="K266" s="11">
        <f t="shared" si="139"/>
        <v>3.6</v>
      </c>
      <c r="L266" s="11">
        <f t="shared" si="139"/>
        <v>0</v>
      </c>
      <c r="M266" s="11">
        <f t="shared" si="139"/>
        <v>3.6</v>
      </c>
      <c r="N266" s="11">
        <f t="shared" si="139"/>
        <v>0</v>
      </c>
      <c r="O266" s="11">
        <f t="shared" si="139"/>
        <v>3.6</v>
      </c>
      <c r="P266" s="11">
        <f t="shared" si="139"/>
        <v>0</v>
      </c>
      <c r="Q266" s="11">
        <f t="shared" si="139"/>
        <v>3.6</v>
      </c>
      <c r="R266" s="11">
        <f t="shared" si="139"/>
        <v>0</v>
      </c>
    </row>
    <row r="267" spans="1:18" ht="18.75">
      <c r="A267" s="63" t="s">
        <v>181</v>
      </c>
      <c r="B267" s="33">
        <v>115</v>
      </c>
      <c r="C267" s="16" t="s">
        <v>130</v>
      </c>
      <c r="D267" s="16" t="s">
        <v>130</v>
      </c>
      <c r="E267" s="16" t="s">
        <v>261</v>
      </c>
      <c r="F267" s="16"/>
      <c r="G267" s="11">
        <f>G268</f>
        <v>3.6</v>
      </c>
      <c r="H267" s="11">
        <f t="shared" si="139"/>
        <v>0</v>
      </c>
      <c r="I267" s="11">
        <f t="shared" si="139"/>
        <v>3.6</v>
      </c>
      <c r="J267" s="11">
        <f t="shared" si="139"/>
        <v>0</v>
      </c>
      <c r="K267" s="11">
        <f t="shared" si="139"/>
        <v>3.6</v>
      </c>
      <c r="L267" s="11">
        <f t="shared" si="139"/>
        <v>0</v>
      </c>
      <c r="M267" s="11">
        <f t="shared" si="139"/>
        <v>3.6</v>
      </c>
      <c r="N267" s="11">
        <f t="shared" si="139"/>
        <v>0</v>
      </c>
      <c r="O267" s="11">
        <f t="shared" si="139"/>
        <v>3.6</v>
      </c>
      <c r="P267" s="11">
        <f t="shared" si="139"/>
        <v>0</v>
      </c>
      <c r="Q267" s="11">
        <f t="shared" si="139"/>
        <v>3.6</v>
      </c>
      <c r="R267" s="11">
        <f t="shared" si="139"/>
        <v>0</v>
      </c>
    </row>
    <row r="268" spans="1:18" ht="18.75">
      <c r="A268" s="63" t="s">
        <v>192</v>
      </c>
      <c r="B268" s="33">
        <v>115</v>
      </c>
      <c r="C268" s="16" t="s">
        <v>130</v>
      </c>
      <c r="D268" s="16" t="s">
        <v>130</v>
      </c>
      <c r="E268" s="16" t="s">
        <v>261</v>
      </c>
      <c r="F268" s="16" t="s">
        <v>191</v>
      </c>
      <c r="G268" s="11">
        <f>H268+J268+I268</f>
        <v>3.6</v>
      </c>
      <c r="H268" s="11"/>
      <c r="I268" s="11">
        <v>3.6</v>
      </c>
      <c r="J268" s="11"/>
      <c r="K268" s="11">
        <f>L268+N268+M268</f>
        <v>3.6</v>
      </c>
      <c r="L268" s="11"/>
      <c r="M268" s="11">
        <v>3.6</v>
      </c>
      <c r="N268" s="11"/>
      <c r="O268" s="11">
        <f>P268+R268+Q268</f>
        <v>3.6</v>
      </c>
      <c r="P268" s="11"/>
      <c r="Q268" s="11">
        <v>3.6</v>
      </c>
      <c r="R268" s="11"/>
    </row>
    <row r="269" spans="1:18" ht="37.5">
      <c r="A269" s="63" t="s">
        <v>31</v>
      </c>
      <c r="B269" s="33">
        <v>115</v>
      </c>
      <c r="C269" s="16" t="s">
        <v>130</v>
      </c>
      <c r="D269" s="16" t="s">
        <v>130</v>
      </c>
      <c r="E269" s="16" t="s">
        <v>262</v>
      </c>
      <c r="F269" s="16"/>
      <c r="G269" s="11">
        <f>G270</f>
        <v>15</v>
      </c>
      <c r="H269" s="11">
        <f aca="true" t="shared" si="140" ref="H269:R269">H270</f>
        <v>0</v>
      </c>
      <c r="I269" s="11">
        <f t="shared" si="140"/>
        <v>15</v>
      </c>
      <c r="J269" s="11">
        <f t="shared" si="140"/>
        <v>0</v>
      </c>
      <c r="K269" s="11">
        <f t="shared" si="140"/>
        <v>15</v>
      </c>
      <c r="L269" s="11">
        <f t="shared" si="140"/>
        <v>0</v>
      </c>
      <c r="M269" s="11">
        <f t="shared" si="140"/>
        <v>15</v>
      </c>
      <c r="N269" s="11">
        <f t="shared" si="140"/>
        <v>0</v>
      </c>
      <c r="O269" s="11">
        <f t="shared" si="140"/>
        <v>15</v>
      </c>
      <c r="P269" s="11">
        <f t="shared" si="140"/>
        <v>0</v>
      </c>
      <c r="Q269" s="11">
        <f t="shared" si="140"/>
        <v>15</v>
      </c>
      <c r="R269" s="11">
        <f t="shared" si="140"/>
        <v>0</v>
      </c>
    </row>
    <row r="270" spans="1:18" ht="18.75">
      <c r="A270" s="63" t="s">
        <v>181</v>
      </c>
      <c r="B270" s="33">
        <v>115</v>
      </c>
      <c r="C270" s="16" t="s">
        <v>130</v>
      </c>
      <c r="D270" s="16" t="s">
        <v>130</v>
      </c>
      <c r="E270" s="16" t="s">
        <v>263</v>
      </c>
      <c r="F270" s="16"/>
      <c r="G270" s="11">
        <f>G271</f>
        <v>15</v>
      </c>
      <c r="H270" s="11">
        <f aca="true" t="shared" si="141" ref="H270:R270">H271</f>
        <v>0</v>
      </c>
      <c r="I270" s="11">
        <f t="shared" si="141"/>
        <v>15</v>
      </c>
      <c r="J270" s="11">
        <f t="shared" si="141"/>
        <v>0</v>
      </c>
      <c r="K270" s="11">
        <f t="shared" si="141"/>
        <v>15</v>
      </c>
      <c r="L270" s="11">
        <f t="shared" si="141"/>
        <v>0</v>
      </c>
      <c r="M270" s="11">
        <f t="shared" si="141"/>
        <v>15</v>
      </c>
      <c r="N270" s="11">
        <f t="shared" si="141"/>
        <v>0</v>
      </c>
      <c r="O270" s="11">
        <f t="shared" si="141"/>
        <v>15</v>
      </c>
      <c r="P270" s="11">
        <f t="shared" si="141"/>
        <v>0</v>
      </c>
      <c r="Q270" s="11">
        <f t="shared" si="141"/>
        <v>15</v>
      </c>
      <c r="R270" s="11">
        <f t="shared" si="141"/>
        <v>0</v>
      </c>
    </row>
    <row r="271" spans="1:18" ht="18.75">
      <c r="A271" s="63" t="s">
        <v>192</v>
      </c>
      <c r="B271" s="33">
        <v>115</v>
      </c>
      <c r="C271" s="16" t="s">
        <v>130</v>
      </c>
      <c r="D271" s="16" t="s">
        <v>130</v>
      </c>
      <c r="E271" s="16" t="s">
        <v>263</v>
      </c>
      <c r="F271" s="16" t="s">
        <v>191</v>
      </c>
      <c r="G271" s="11">
        <f>H271+I271+J271</f>
        <v>15</v>
      </c>
      <c r="H271" s="11"/>
      <c r="I271" s="11">
        <v>15</v>
      </c>
      <c r="J271" s="11"/>
      <c r="K271" s="11">
        <f>L271+M271+N271</f>
        <v>15</v>
      </c>
      <c r="L271" s="11"/>
      <c r="M271" s="11">
        <v>15</v>
      </c>
      <c r="N271" s="11"/>
      <c r="O271" s="11">
        <f>P271+Q271+R271</f>
        <v>15</v>
      </c>
      <c r="P271" s="11"/>
      <c r="Q271" s="11">
        <v>15</v>
      </c>
      <c r="R271" s="11"/>
    </row>
    <row r="272" spans="1:18" ht="56.25">
      <c r="A272" s="63" t="s">
        <v>266</v>
      </c>
      <c r="B272" s="33">
        <v>115</v>
      </c>
      <c r="C272" s="16" t="s">
        <v>130</v>
      </c>
      <c r="D272" s="16" t="s">
        <v>130</v>
      </c>
      <c r="E272" s="16" t="s">
        <v>264</v>
      </c>
      <c r="F272" s="16"/>
      <c r="G272" s="11">
        <f>G273</f>
        <v>35</v>
      </c>
      <c r="H272" s="11">
        <f aca="true" t="shared" si="142" ref="H272:R272">H273</f>
        <v>0</v>
      </c>
      <c r="I272" s="11">
        <f t="shared" si="142"/>
        <v>35</v>
      </c>
      <c r="J272" s="11">
        <f t="shared" si="142"/>
        <v>0</v>
      </c>
      <c r="K272" s="11">
        <f t="shared" si="142"/>
        <v>35</v>
      </c>
      <c r="L272" s="11">
        <f t="shared" si="142"/>
        <v>0</v>
      </c>
      <c r="M272" s="11">
        <f t="shared" si="142"/>
        <v>35</v>
      </c>
      <c r="N272" s="11">
        <f t="shared" si="142"/>
        <v>0</v>
      </c>
      <c r="O272" s="11">
        <f t="shared" si="142"/>
        <v>35</v>
      </c>
      <c r="P272" s="11">
        <f t="shared" si="142"/>
        <v>0</v>
      </c>
      <c r="Q272" s="11">
        <f t="shared" si="142"/>
        <v>35</v>
      </c>
      <c r="R272" s="11">
        <f t="shared" si="142"/>
        <v>0</v>
      </c>
    </row>
    <row r="273" spans="1:18" ht="18.75">
      <c r="A273" s="63" t="s">
        <v>181</v>
      </c>
      <c r="B273" s="33">
        <v>115</v>
      </c>
      <c r="C273" s="16" t="s">
        <v>130</v>
      </c>
      <c r="D273" s="16" t="s">
        <v>130</v>
      </c>
      <c r="E273" s="16" t="s">
        <v>265</v>
      </c>
      <c r="F273" s="16"/>
      <c r="G273" s="11">
        <f>G274</f>
        <v>35</v>
      </c>
      <c r="H273" s="11">
        <f aca="true" t="shared" si="143" ref="H273:R273">H274</f>
        <v>0</v>
      </c>
      <c r="I273" s="11">
        <f t="shared" si="143"/>
        <v>35</v>
      </c>
      <c r="J273" s="11">
        <f t="shared" si="143"/>
        <v>0</v>
      </c>
      <c r="K273" s="11">
        <f t="shared" si="143"/>
        <v>35</v>
      </c>
      <c r="L273" s="11">
        <f t="shared" si="143"/>
        <v>0</v>
      </c>
      <c r="M273" s="11">
        <f t="shared" si="143"/>
        <v>35</v>
      </c>
      <c r="N273" s="11">
        <f t="shared" si="143"/>
        <v>0</v>
      </c>
      <c r="O273" s="11">
        <f t="shared" si="143"/>
        <v>35</v>
      </c>
      <c r="P273" s="11">
        <f t="shared" si="143"/>
        <v>0</v>
      </c>
      <c r="Q273" s="11">
        <f t="shared" si="143"/>
        <v>35</v>
      </c>
      <c r="R273" s="11">
        <f t="shared" si="143"/>
        <v>0</v>
      </c>
    </row>
    <row r="274" spans="1:18" ht="18.75">
      <c r="A274" s="63" t="s">
        <v>192</v>
      </c>
      <c r="B274" s="33">
        <v>115</v>
      </c>
      <c r="C274" s="16" t="s">
        <v>130</v>
      </c>
      <c r="D274" s="16" t="s">
        <v>130</v>
      </c>
      <c r="E274" s="16" t="s">
        <v>265</v>
      </c>
      <c r="F274" s="16" t="s">
        <v>191</v>
      </c>
      <c r="G274" s="11">
        <f>H274+I274+J274</f>
        <v>35</v>
      </c>
      <c r="H274" s="11"/>
      <c r="I274" s="11">
        <v>35</v>
      </c>
      <c r="J274" s="11"/>
      <c r="K274" s="11">
        <f>L274+M274+N274</f>
        <v>35</v>
      </c>
      <c r="L274" s="11"/>
      <c r="M274" s="11">
        <v>35</v>
      </c>
      <c r="N274" s="11"/>
      <c r="O274" s="11">
        <f>P274+Q274+R274</f>
        <v>35</v>
      </c>
      <c r="P274" s="11"/>
      <c r="Q274" s="11">
        <v>35</v>
      </c>
      <c r="R274" s="11"/>
    </row>
    <row r="275" spans="1:18" ht="18.75">
      <c r="A275" s="63" t="s">
        <v>154</v>
      </c>
      <c r="B275" s="33">
        <v>115</v>
      </c>
      <c r="C275" s="16" t="s">
        <v>130</v>
      </c>
      <c r="D275" s="16" t="s">
        <v>126</v>
      </c>
      <c r="E275" s="16"/>
      <c r="F275" s="16"/>
      <c r="G275" s="11">
        <f aca="true" t="shared" si="144" ref="G275:R275">G276+G292</f>
        <v>3365.5</v>
      </c>
      <c r="H275" s="11">
        <f t="shared" si="144"/>
        <v>81.2</v>
      </c>
      <c r="I275" s="11">
        <f t="shared" si="144"/>
        <v>3284.3</v>
      </c>
      <c r="J275" s="11">
        <f t="shared" si="144"/>
        <v>0</v>
      </c>
      <c r="K275" s="11">
        <f t="shared" si="144"/>
        <v>2918.1</v>
      </c>
      <c r="L275" s="11">
        <f t="shared" si="144"/>
        <v>111.2</v>
      </c>
      <c r="M275" s="11">
        <f t="shared" si="144"/>
        <v>2806.9</v>
      </c>
      <c r="N275" s="11">
        <f t="shared" si="144"/>
        <v>0</v>
      </c>
      <c r="O275" s="11">
        <f t="shared" si="144"/>
        <v>2918.1</v>
      </c>
      <c r="P275" s="11">
        <f t="shared" si="144"/>
        <v>111.2</v>
      </c>
      <c r="Q275" s="11">
        <f t="shared" si="144"/>
        <v>2806.9</v>
      </c>
      <c r="R275" s="11">
        <f t="shared" si="144"/>
        <v>0</v>
      </c>
    </row>
    <row r="276" spans="1:18" ht="42.75" customHeight="1">
      <c r="A276" s="63" t="s">
        <v>520</v>
      </c>
      <c r="B276" s="33">
        <v>115</v>
      </c>
      <c r="C276" s="16" t="s">
        <v>130</v>
      </c>
      <c r="D276" s="16" t="s">
        <v>126</v>
      </c>
      <c r="E276" s="33" t="s">
        <v>287</v>
      </c>
      <c r="F276" s="16"/>
      <c r="G276" s="11">
        <f aca="true" t="shared" si="145" ref="G276:R276">G277+G284</f>
        <v>3345</v>
      </c>
      <c r="H276" s="11">
        <f t="shared" si="145"/>
        <v>81.2</v>
      </c>
      <c r="I276" s="11">
        <f t="shared" si="145"/>
        <v>3263.8</v>
      </c>
      <c r="J276" s="11">
        <f t="shared" si="145"/>
        <v>0</v>
      </c>
      <c r="K276" s="11">
        <f t="shared" si="145"/>
        <v>2902.6</v>
      </c>
      <c r="L276" s="11">
        <f t="shared" si="145"/>
        <v>111.2</v>
      </c>
      <c r="M276" s="11">
        <f t="shared" si="145"/>
        <v>2791.4</v>
      </c>
      <c r="N276" s="11">
        <f t="shared" si="145"/>
        <v>0</v>
      </c>
      <c r="O276" s="11">
        <f t="shared" si="145"/>
        <v>2902.6</v>
      </c>
      <c r="P276" s="11">
        <f t="shared" si="145"/>
        <v>111.2</v>
      </c>
      <c r="Q276" s="11">
        <f t="shared" si="145"/>
        <v>2791.4</v>
      </c>
      <c r="R276" s="11">
        <f t="shared" si="145"/>
        <v>0</v>
      </c>
    </row>
    <row r="277" spans="1:18" ht="19.5" customHeight="1">
      <c r="A277" s="43" t="s">
        <v>18</v>
      </c>
      <c r="B277" s="33">
        <v>115</v>
      </c>
      <c r="C277" s="16" t="s">
        <v>130</v>
      </c>
      <c r="D277" s="16" t="s">
        <v>126</v>
      </c>
      <c r="E277" s="33" t="s">
        <v>288</v>
      </c>
      <c r="F277" s="16"/>
      <c r="G277" s="11">
        <f>G278+G281</f>
        <v>81.2</v>
      </c>
      <c r="H277" s="11">
        <f aca="true" t="shared" si="146" ref="H277:R277">H278+H281</f>
        <v>81.2</v>
      </c>
      <c r="I277" s="11">
        <f t="shared" si="146"/>
        <v>0</v>
      </c>
      <c r="J277" s="11">
        <f t="shared" si="146"/>
        <v>0</v>
      </c>
      <c r="K277" s="11">
        <f t="shared" si="146"/>
        <v>111.2</v>
      </c>
      <c r="L277" s="11">
        <f t="shared" si="146"/>
        <v>111.2</v>
      </c>
      <c r="M277" s="11">
        <f t="shared" si="146"/>
        <v>0</v>
      </c>
      <c r="N277" s="11">
        <f t="shared" si="146"/>
        <v>0</v>
      </c>
      <c r="O277" s="11">
        <f t="shared" si="146"/>
        <v>111.2</v>
      </c>
      <c r="P277" s="11">
        <f t="shared" si="146"/>
        <v>111.2</v>
      </c>
      <c r="Q277" s="11">
        <f t="shared" si="146"/>
        <v>0</v>
      </c>
      <c r="R277" s="11">
        <f t="shared" si="146"/>
        <v>0</v>
      </c>
    </row>
    <row r="278" spans="1:18" ht="61.5" customHeight="1">
      <c r="A278" s="43" t="s">
        <v>295</v>
      </c>
      <c r="B278" s="33">
        <v>115</v>
      </c>
      <c r="C278" s="16" t="s">
        <v>130</v>
      </c>
      <c r="D278" s="16" t="s">
        <v>126</v>
      </c>
      <c r="E278" s="33" t="s">
        <v>48</v>
      </c>
      <c r="F278" s="16"/>
      <c r="G278" s="11">
        <f>G279</f>
        <v>31.2</v>
      </c>
      <c r="H278" s="11">
        <f aca="true" t="shared" si="147" ref="H278:R279">H279</f>
        <v>31.2</v>
      </c>
      <c r="I278" s="11">
        <f t="shared" si="147"/>
        <v>0</v>
      </c>
      <c r="J278" s="11">
        <f t="shared" si="147"/>
        <v>0</v>
      </c>
      <c r="K278" s="11">
        <f t="shared" si="147"/>
        <v>31.2</v>
      </c>
      <c r="L278" s="11">
        <f t="shared" si="147"/>
        <v>31.2</v>
      </c>
      <c r="M278" s="11">
        <f t="shared" si="147"/>
        <v>0</v>
      </c>
      <c r="N278" s="11">
        <f t="shared" si="147"/>
        <v>0</v>
      </c>
      <c r="O278" s="11">
        <f>O279</f>
        <v>31.2</v>
      </c>
      <c r="P278" s="11">
        <f t="shared" si="147"/>
        <v>31.2</v>
      </c>
      <c r="Q278" s="11">
        <f t="shared" si="147"/>
        <v>0</v>
      </c>
      <c r="R278" s="11">
        <f t="shared" si="147"/>
        <v>0</v>
      </c>
    </row>
    <row r="279" spans="1:18" ht="77.25" customHeight="1">
      <c r="A279" s="63" t="s">
        <v>98</v>
      </c>
      <c r="B279" s="33">
        <v>115</v>
      </c>
      <c r="C279" s="16" t="s">
        <v>130</v>
      </c>
      <c r="D279" s="16" t="s">
        <v>126</v>
      </c>
      <c r="E279" s="33" t="s">
        <v>49</v>
      </c>
      <c r="F279" s="16"/>
      <c r="G279" s="11">
        <f>G280</f>
        <v>31.2</v>
      </c>
      <c r="H279" s="11">
        <f t="shared" si="147"/>
        <v>31.2</v>
      </c>
      <c r="I279" s="11">
        <f t="shared" si="147"/>
        <v>0</v>
      </c>
      <c r="J279" s="11">
        <f t="shared" si="147"/>
        <v>0</v>
      </c>
      <c r="K279" s="11">
        <f t="shared" si="147"/>
        <v>31.2</v>
      </c>
      <c r="L279" s="11">
        <f t="shared" si="147"/>
        <v>31.2</v>
      </c>
      <c r="M279" s="11">
        <f t="shared" si="147"/>
        <v>0</v>
      </c>
      <c r="N279" s="11">
        <f t="shared" si="147"/>
        <v>0</v>
      </c>
      <c r="O279" s="11">
        <f>O280</f>
        <v>31.2</v>
      </c>
      <c r="P279" s="11">
        <f t="shared" si="147"/>
        <v>31.2</v>
      </c>
      <c r="Q279" s="11">
        <f t="shared" si="147"/>
        <v>0</v>
      </c>
      <c r="R279" s="11">
        <f t="shared" si="147"/>
        <v>0</v>
      </c>
    </row>
    <row r="280" spans="1:18" ht="37.5">
      <c r="A280" s="63" t="s">
        <v>222</v>
      </c>
      <c r="B280" s="33">
        <v>115</v>
      </c>
      <c r="C280" s="16" t="s">
        <v>130</v>
      </c>
      <c r="D280" s="16" t="s">
        <v>126</v>
      </c>
      <c r="E280" s="33" t="s">
        <v>49</v>
      </c>
      <c r="F280" s="16" t="s">
        <v>221</v>
      </c>
      <c r="G280" s="11">
        <f>H280+I280+J280</f>
        <v>31.2</v>
      </c>
      <c r="H280" s="11">
        <v>31.2</v>
      </c>
      <c r="I280" s="11"/>
      <c r="J280" s="11"/>
      <c r="K280" s="11">
        <f>L280+M280+N280</f>
        <v>31.2</v>
      </c>
      <c r="L280" s="11">
        <v>31.2</v>
      </c>
      <c r="M280" s="11"/>
      <c r="N280" s="11"/>
      <c r="O280" s="11">
        <f>P280+Q280+R280</f>
        <v>31.2</v>
      </c>
      <c r="P280" s="19">
        <v>31.2</v>
      </c>
      <c r="Q280" s="19"/>
      <c r="R280" s="19"/>
    </row>
    <row r="281" spans="1:18" ht="56.25">
      <c r="A281" s="63" t="s">
        <v>362</v>
      </c>
      <c r="B281" s="33">
        <v>115</v>
      </c>
      <c r="C281" s="16" t="s">
        <v>130</v>
      </c>
      <c r="D281" s="16" t="s">
        <v>126</v>
      </c>
      <c r="E281" s="33" t="s">
        <v>292</v>
      </c>
      <c r="F281" s="16"/>
      <c r="G281" s="11">
        <f>G282</f>
        <v>50</v>
      </c>
      <c r="H281" s="11">
        <f aca="true" t="shared" si="148" ref="H281:R282">H282</f>
        <v>50</v>
      </c>
      <c r="I281" s="11">
        <f t="shared" si="148"/>
        <v>0</v>
      </c>
      <c r="J281" s="11">
        <f t="shared" si="148"/>
        <v>0</v>
      </c>
      <c r="K281" s="11">
        <f t="shared" si="148"/>
        <v>80</v>
      </c>
      <c r="L281" s="11">
        <f t="shared" si="148"/>
        <v>80</v>
      </c>
      <c r="M281" s="11">
        <f t="shared" si="148"/>
        <v>0</v>
      </c>
      <c r="N281" s="11">
        <f t="shared" si="148"/>
        <v>0</v>
      </c>
      <c r="O281" s="11">
        <f>O282</f>
        <v>80</v>
      </c>
      <c r="P281" s="11">
        <f t="shared" si="148"/>
        <v>80</v>
      </c>
      <c r="Q281" s="11">
        <f t="shared" si="148"/>
        <v>0</v>
      </c>
      <c r="R281" s="11">
        <f t="shared" si="148"/>
        <v>0</v>
      </c>
    </row>
    <row r="282" spans="1:18" ht="75">
      <c r="A282" s="63" t="s">
        <v>98</v>
      </c>
      <c r="B282" s="33">
        <v>115</v>
      </c>
      <c r="C282" s="16" t="s">
        <v>130</v>
      </c>
      <c r="D282" s="16" t="s">
        <v>126</v>
      </c>
      <c r="E282" s="33" t="s">
        <v>51</v>
      </c>
      <c r="F282" s="16"/>
      <c r="G282" s="11">
        <f>G283</f>
        <v>50</v>
      </c>
      <c r="H282" s="11">
        <f t="shared" si="148"/>
        <v>50</v>
      </c>
      <c r="I282" s="11">
        <f t="shared" si="148"/>
        <v>0</v>
      </c>
      <c r="J282" s="11">
        <f t="shared" si="148"/>
        <v>0</v>
      </c>
      <c r="K282" s="11">
        <f t="shared" si="148"/>
        <v>80</v>
      </c>
      <c r="L282" s="11">
        <f t="shared" si="148"/>
        <v>80</v>
      </c>
      <c r="M282" s="11">
        <f t="shared" si="148"/>
        <v>0</v>
      </c>
      <c r="N282" s="11">
        <f t="shared" si="148"/>
        <v>0</v>
      </c>
      <c r="O282" s="11">
        <f t="shared" si="148"/>
        <v>80</v>
      </c>
      <c r="P282" s="11">
        <f t="shared" si="148"/>
        <v>80</v>
      </c>
      <c r="Q282" s="11">
        <f t="shared" si="148"/>
        <v>0</v>
      </c>
      <c r="R282" s="11">
        <f t="shared" si="148"/>
        <v>0</v>
      </c>
    </row>
    <row r="283" spans="1:18" ht="37.5">
      <c r="A283" s="63" t="s">
        <v>222</v>
      </c>
      <c r="B283" s="33">
        <v>115</v>
      </c>
      <c r="C283" s="16" t="s">
        <v>130</v>
      </c>
      <c r="D283" s="16" t="s">
        <v>126</v>
      </c>
      <c r="E283" s="33" t="s">
        <v>51</v>
      </c>
      <c r="F283" s="16" t="s">
        <v>221</v>
      </c>
      <c r="G283" s="11">
        <f>H283+I283+J283</f>
        <v>50</v>
      </c>
      <c r="H283" s="143">
        <v>50</v>
      </c>
      <c r="I283" s="11"/>
      <c r="J283" s="11"/>
      <c r="K283" s="11">
        <f>L283+M283+N283</f>
        <v>80</v>
      </c>
      <c r="L283" s="11">
        <v>80</v>
      </c>
      <c r="M283" s="11"/>
      <c r="N283" s="11"/>
      <c r="O283" s="11">
        <f>P283+Q283+R283</f>
        <v>80</v>
      </c>
      <c r="P283" s="11">
        <v>80</v>
      </c>
      <c r="Q283" s="11"/>
      <c r="R283" s="11"/>
    </row>
    <row r="284" spans="1:18" ht="18.75">
      <c r="A284" s="69" t="s">
        <v>29</v>
      </c>
      <c r="B284" s="33">
        <v>115</v>
      </c>
      <c r="C284" s="16" t="s">
        <v>130</v>
      </c>
      <c r="D284" s="16" t="s">
        <v>126</v>
      </c>
      <c r="E284" s="16" t="s">
        <v>76</v>
      </c>
      <c r="F284" s="16"/>
      <c r="G284" s="11">
        <f>G285</f>
        <v>3263.8</v>
      </c>
      <c r="H284" s="11">
        <f aca="true" t="shared" si="149" ref="H284:R284">H285</f>
        <v>0</v>
      </c>
      <c r="I284" s="11">
        <f t="shared" si="149"/>
        <v>3263.8</v>
      </c>
      <c r="J284" s="11">
        <f t="shared" si="149"/>
        <v>0</v>
      </c>
      <c r="K284" s="11">
        <f t="shared" si="149"/>
        <v>2791.4</v>
      </c>
      <c r="L284" s="11">
        <f t="shared" si="149"/>
        <v>0</v>
      </c>
      <c r="M284" s="11">
        <f t="shared" si="149"/>
        <v>2791.4</v>
      </c>
      <c r="N284" s="11">
        <f t="shared" si="149"/>
        <v>0</v>
      </c>
      <c r="O284" s="11">
        <f t="shared" si="149"/>
        <v>2791.4</v>
      </c>
      <c r="P284" s="11">
        <f t="shared" si="149"/>
        <v>0</v>
      </c>
      <c r="Q284" s="11">
        <f t="shared" si="149"/>
        <v>2791.4</v>
      </c>
      <c r="R284" s="11">
        <f t="shared" si="149"/>
        <v>0</v>
      </c>
    </row>
    <row r="285" spans="1:18" ht="60.75" customHeight="1">
      <c r="A285" s="63" t="s">
        <v>339</v>
      </c>
      <c r="B285" s="33">
        <v>115</v>
      </c>
      <c r="C285" s="16" t="s">
        <v>130</v>
      </c>
      <c r="D285" s="16" t="s">
        <v>126</v>
      </c>
      <c r="E285" s="16" t="s">
        <v>112</v>
      </c>
      <c r="F285" s="16"/>
      <c r="G285" s="11">
        <f aca="true" t="shared" si="150" ref="G285:R285">G286+G290</f>
        <v>3263.8</v>
      </c>
      <c r="H285" s="11">
        <f t="shared" si="150"/>
        <v>0</v>
      </c>
      <c r="I285" s="11">
        <f t="shared" si="150"/>
        <v>3263.8</v>
      </c>
      <c r="J285" s="11">
        <f t="shared" si="150"/>
        <v>0</v>
      </c>
      <c r="K285" s="11">
        <f t="shared" si="150"/>
        <v>2791.4</v>
      </c>
      <c r="L285" s="11">
        <f t="shared" si="150"/>
        <v>0</v>
      </c>
      <c r="M285" s="11">
        <f t="shared" si="150"/>
        <v>2791.4</v>
      </c>
      <c r="N285" s="11">
        <f t="shared" si="150"/>
        <v>0</v>
      </c>
      <c r="O285" s="11">
        <f t="shared" si="150"/>
        <v>2791.4</v>
      </c>
      <c r="P285" s="11">
        <f t="shared" si="150"/>
        <v>0</v>
      </c>
      <c r="Q285" s="11">
        <f t="shared" si="150"/>
        <v>2791.4</v>
      </c>
      <c r="R285" s="11">
        <f t="shared" si="150"/>
        <v>0</v>
      </c>
    </row>
    <row r="286" spans="1:18" ht="18.75">
      <c r="A286" s="63" t="s">
        <v>190</v>
      </c>
      <c r="B286" s="33">
        <v>115</v>
      </c>
      <c r="C286" s="16" t="s">
        <v>130</v>
      </c>
      <c r="D286" s="16" t="s">
        <v>126</v>
      </c>
      <c r="E286" s="16" t="s">
        <v>113</v>
      </c>
      <c r="F286" s="16"/>
      <c r="G286" s="11">
        <f>G287+G288+G289</f>
        <v>2573.8</v>
      </c>
      <c r="H286" s="11">
        <f aca="true" t="shared" si="151" ref="H286:R286">H287+H288+H289</f>
        <v>0</v>
      </c>
      <c r="I286" s="11">
        <f t="shared" si="151"/>
        <v>2573.8</v>
      </c>
      <c r="J286" s="11">
        <f t="shared" si="151"/>
        <v>0</v>
      </c>
      <c r="K286" s="11">
        <f t="shared" si="151"/>
        <v>2695.4</v>
      </c>
      <c r="L286" s="11">
        <f t="shared" si="151"/>
        <v>0</v>
      </c>
      <c r="M286" s="11">
        <f t="shared" si="151"/>
        <v>2695.4</v>
      </c>
      <c r="N286" s="11">
        <f t="shared" si="151"/>
        <v>0</v>
      </c>
      <c r="O286" s="11">
        <f t="shared" si="151"/>
        <v>2695.4</v>
      </c>
      <c r="P286" s="11">
        <f t="shared" si="151"/>
        <v>0</v>
      </c>
      <c r="Q286" s="11">
        <f t="shared" si="151"/>
        <v>2695.4</v>
      </c>
      <c r="R286" s="11">
        <f t="shared" si="151"/>
        <v>0</v>
      </c>
    </row>
    <row r="287" spans="1:18" ht="37.5">
      <c r="A287" s="63" t="s">
        <v>174</v>
      </c>
      <c r="B287" s="33">
        <v>115</v>
      </c>
      <c r="C287" s="16" t="s">
        <v>130</v>
      </c>
      <c r="D287" s="16" t="s">
        <v>126</v>
      </c>
      <c r="E287" s="16" t="s">
        <v>113</v>
      </c>
      <c r="F287" s="16" t="s">
        <v>175</v>
      </c>
      <c r="G287" s="130">
        <v>2296.5</v>
      </c>
      <c r="H287" s="11"/>
      <c r="I287" s="11">
        <v>2296.5</v>
      </c>
      <c r="J287" s="11"/>
      <c r="K287" s="11">
        <f>L287+M287+N287</f>
        <v>2418.1</v>
      </c>
      <c r="L287" s="11"/>
      <c r="M287" s="11">
        <v>2418.1</v>
      </c>
      <c r="N287" s="11"/>
      <c r="O287" s="11">
        <f>P287+Q287+R287</f>
        <v>2418.1</v>
      </c>
      <c r="P287" s="19"/>
      <c r="Q287" s="11">
        <v>2418.1</v>
      </c>
      <c r="R287" s="19"/>
    </row>
    <row r="288" spans="1:18" ht="37.5">
      <c r="A288" s="63" t="s">
        <v>92</v>
      </c>
      <c r="B288" s="33">
        <v>115</v>
      </c>
      <c r="C288" s="16" t="s">
        <v>130</v>
      </c>
      <c r="D288" s="16" t="s">
        <v>126</v>
      </c>
      <c r="E288" s="16" t="s">
        <v>113</v>
      </c>
      <c r="F288" s="16" t="s">
        <v>178</v>
      </c>
      <c r="G288" s="130">
        <v>273.4</v>
      </c>
      <c r="H288" s="11"/>
      <c r="I288" s="11">
        <v>273.4</v>
      </c>
      <c r="J288" s="11"/>
      <c r="K288" s="11">
        <f>L288+M288+N288</f>
        <v>273.4</v>
      </c>
      <c r="L288" s="11"/>
      <c r="M288" s="11">
        <v>273.4</v>
      </c>
      <c r="N288" s="11"/>
      <c r="O288" s="11">
        <f>P288+Q288+R288</f>
        <v>273.4</v>
      </c>
      <c r="P288" s="19"/>
      <c r="Q288" s="11">
        <v>273.4</v>
      </c>
      <c r="R288" s="19"/>
    </row>
    <row r="289" spans="1:18" ht="18.75">
      <c r="A289" s="63" t="s">
        <v>176</v>
      </c>
      <c r="B289" s="33">
        <v>115</v>
      </c>
      <c r="C289" s="16" t="s">
        <v>130</v>
      </c>
      <c r="D289" s="16" t="s">
        <v>126</v>
      </c>
      <c r="E289" s="16" t="s">
        <v>113</v>
      </c>
      <c r="F289" s="16" t="s">
        <v>177</v>
      </c>
      <c r="G289" s="11">
        <f>H289+I289+J289</f>
        <v>3.9</v>
      </c>
      <c r="H289" s="11"/>
      <c r="I289" s="11">
        <v>3.9</v>
      </c>
      <c r="J289" s="11"/>
      <c r="K289" s="11">
        <f>L289+M289+N289</f>
        <v>3.9</v>
      </c>
      <c r="L289" s="11"/>
      <c r="M289" s="11">
        <v>3.9</v>
      </c>
      <c r="N289" s="11"/>
      <c r="O289" s="11">
        <f>P289+Q289+R289</f>
        <v>3.9</v>
      </c>
      <c r="P289" s="19"/>
      <c r="Q289" s="11">
        <v>3.9</v>
      </c>
      <c r="R289" s="19"/>
    </row>
    <row r="290" spans="1:18" ht="60" customHeight="1">
      <c r="A290" s="63" t="s">
        <v>473</v>
      </c>
      <c r="B290" s="33">
        <v>115</v>
      </c>
      <c r="C290" s="16" t="s">
        <v>130</v>
      </c>
      <c r="D290" s="16" t="s">
        <v>126</v>
      </c>
      <c r="E290" s="16" t="s">
        <v>484</v>
      </c>
      <c r="F290" s="16"/>
      <c r="G290" s="11">
        <f>G291</f>
        <v>690</v>
      </c>
      <c r="H290" s="11">
        <f aca="true" t="shared" si="152" ref="H290:R290">H291</f>
        <v>0</v>
      </c>
      <c r="I290" s="11">
        <f t="shared" si="152"/>
        <v>690</v>
      </c>
      <c r="J290" s="11">
        <f t="shared" si="152"/>
        <v>0</v>
      </c>
      <c r="K290" s="11">
        <f t="shared" si="152"/>
        <v>96</v>
      </c>
      <c r="L290" s="11">
        <f t="shared" si="152"/>
        <v>0</v>
      </c>
      <c r="M290" s="11">
        <f t="shared" si="152"/>
        <v>96</v>
      </c>
      <c r="N290" s="11">
        <f t="shared" si="152"/>
        <v>0</v>
      </c>
      <c r="O290" s="11">
        <f t="shared" si="152"/>
        <v>96</v>
      </c>
      <c r="P290" s="11">
        <f t="shared" si="152"/>
        <v>0</v>
      </c>
      <c r="Q290" s="11">
        <f t="shared" si="152"/>
        <v>96</v>
      </c>
      <c r="R290" s="11">
        <f t="shared" si="152"/>
        <v>0</v>
      </c>
    </row>
    <row r="291" spans="1:18" ht="37.5">
      <c r="A291" s="63" t="s">
        <v>174</v>
      </c>
      <c r="B291" s="78">
        <v>115</v>
      </c>
      <c r="C291" s="16" t="s">
        <v>130</v>
      </c>
      <c r="D291" s="16" t="s">
        <v>126</v>
      </c>
      <c r="E291" s="16" t="s">
        <v>484</v>
      </c>
      <c r="F291" s="16" t="s">
        <v>175</v>
      </c>
      <c r="G291" s="11">
        <f>H291+I291+J291</f>
        <v>690</v>
      </c>
      <c r="H291" s="11"/>
      <c r="I291" s="11">
        <v>690</v>
      </c>
      <c r="J291" s="11"/>
      <c r="K291" s="11">
        <f>L291+M291+N291</f>
        <v>96</v>
      </c>
      <c r="L291" s="11"/>
      <c r="M291" s="11">
        <v>96</v>
      </c>
      <c r="N291" s="11"/>
      <c r="O291" s="11">
        <f>P291+Q291+R291</f>
        <v>96</v>
      </c>
      <c r="P291" s="19"/>
      <c r="Q291" s="11">
        <v>96</v>
      </c>
      <c r="R291" s="19"/>
    </row>
    <row r="292" spans="1:18" ht="56.25">
      <c r="A292" s="63" t="s">
        <v>565</v>
      </c>
      <c r="B292" s="33">
        <v>115</v>
      </c>
      <c r="C292" s="16" t="s">
        <v>130</v>
      </c>
      <c r="D292" s="16" t="s">
        <v>126</v>
      </c>
      <c r="E292" s="16" t="s">
        <v>250</v>
      </c>
      <c r="F292" s="16"/>
      <c r="G292" s="11">
        <f>G293+G297+G301</f>
        <v>20.5</v>
      </c>
      <c r="H292" s="11">
        <f>H293+H297+H301</f>
        <v>0</v>
      </c>
      <c r="I292" s="11">
        <f>I293+I297+I301</f>
        <v>20.5</v>
      </c>
      <c r="J292" s="11">
        <f aca="true" t="shared" si="153" ref="J292:R292">J301+J297</f>
        <v>0</v>
      </c>
      <c r="K292" s="11">
        <f t="shared" si="153"/>
        <v>15.5</v>
      </c>
      <c r="L292" s="11">
        <f t="shared" si="153"/>
        <v>0</v>
      </c>
      <c r="M292" s="11">
        <f t="shared" si="153"/>
        <v>15.5</v>
      </c>
      <c r="N292" s="11">
        <f t="shared" si="153"/>
        <v>0</v>
      </c>
      <c r="O292" s="11">
        <f t="shared" si="153"/>
        <v>15.5</v>
      </c>
      <c r="P292" s="11">
        <f t="shared" si="153"/>
        <v>0</v>
      </c>
      <c r="Q292" s="11">
        <f t="shared" si="153"/>
        <v>15.5</v>
      </c>
      <c r="R292" s="11">
        <f t="shared" si="153"/>
        <v>0</v>
      </c>
    </row>
    <row r="293" spans="1:18" ht="37.5">
      <c r="A293" s="63" t="s">
        <v>197</v>
      </c>
      <c r="B293" s="33">
        <v>115</v>
      </c>
      <c r="C293" s="16" t="s">
        <v>130</v>
      </c>
      <c r="D293" s="16" t="s">
        <v>126</v>
      </c>
      <c r="E293" s="16" t="s">
        <v>61</v>
      </c>
      <c r="F293" s="16"/>
      <c r="G293" s="11">
        <f aca="true" t="shared" si="154" ref="G293:I294">G294</f>
        <v>5</v>
      </c>
      <c r="H293" s="11">
        <f t="shared" si="154"/>
        <v>0</v>
      </c>
      <c r="I293" s="11">
        <f t="shared" si="154"/>
        <v>5</v>
      </c>
      <c r="J293" s="11"/>
      <c r="K293" s="11"/>
      <c r="L293" s="11"/>
      <c r="M293" s="11"/>
      <c r="N293" s="11"/>
      <c r="O293" s="11"/>
      <c r="P293" s="11"/>
      <c r="Q293" s="11"/>
      <c r="R293" s="11"/>
    </row>
    <row r="294" spans="1:18" ht="56.25">
      <c r="A294" s="63" t="s">
        <v>418</v>
      </c>
      <c r="B294" s="33">
        <v>115</v>
      </c>
      <c r="C294" s="16" t="s">
        <v>130</v>
      </c>
      <c r="D294" s="16" t="s">
        <v>126</v>
      </c>
      <c r="E294" s="16" t="s">
        <v>417</v>
      </c>
      <c r="F294" s="16"/>
      <c r="G294" s="11">
        <f t="shared" si="154"/>
        <v>5</v>
      </c>
      <c r="H294" s="11">
        <f t="shared" si="154"/>
        <v>0</v>
      </c>
      <c r="I294" s="11">
        <f t="shared" si="154"/>
        <v>5</v>
      </c>
      <c r="J294" s="11"/>
      <c r="K294" s="11"/>
      <c r="L294" s="11"/>
      <c r="M294" s="11"/>
      <c r="N294" s="11"/>
      <c r="O294" s="11"/>
      <c r="P294" s="11"/>
      <c r="Q294" s="11"/>
      <c r="R294" s="11"/>
    </row>
    <row r="295" spans="1:18" ht="18.75">
      <c r="A295" s="19" t="s">
        <v>338</v>
      </c>
      <c r="B295" s="33">
        <v>115</v>
      </c>
      <c r="C295" s="16" t="s">
        <v>130</v>
      </c>
      <c r="D295" s="16" t="s">
        <v>126</v>
      </c>
      <c r="E295" s="16" t="s">
        <v>675</v>
      </c>
      <c r="F295" s="16"/>
      <c r="G295" s="11">
        <f>G296</f>
        <v>5</v>
      </c>
      <c r="H295" s="11">
        <f>H296</f>
        <v>0</v>
      </c>
      <c r="I295" s="11">
        <v>5</v>
      </c>
      <c r="J295" s="11"/>
      <c r="K295" s="11"/>
      <c r="L295" s="11"/>
      <c r="M295" s="11"/>
      <c r="N295" s="11"/>
      <c r="O295" s="11"/>
      <c r="P295" s="11"/>
      <c r="Q295" s="11"/>
      <c r="R295" s="11"/>
    </row>
    <row r="296" spans="1:18" ht="18.75">
      <c r="A296" s="22" t="s">
        <v>192</v>
      </c>
      <c r="B296" s="33">
        <v>115</v>
      </c>
      <c r="C296" s="16" t="s">
        <v>130</v>
      </c>
      <c r="D296" s="16" t="s">
        <v>126</v>
      </c>
      <c r="E296" s="16" t="s">
        <v>675</v>
      </c>
      <c r="F296" s="16" t="s">
        <v>191</v>
      </c>
      <c r="G296" s="11">
        <f>H296+I295+J296</f>
        <v>5</v>
      </c>
      <c r="H296" s="11"/>
      <c r="I296" s="11">
        <v>5</v>
      </c>
      <c r="J296" s="11"/>
      <c r="K296" s="11"/>
      <c r="L296" s="11"/>
      <c r="M296" s="11"/>
      <c r="N296" s="11"/>
      <c r="O296" s="11"/>
      <c r="P296" s="11"/>
      <c r="Q296" s="11"/>
      <c r="R296" s="11"/>
    </row>
    <row r="297" spans="1:18" ht="37.5">
      <c r="A297" s="63" t="s">
        <v>424</v>
      </c>
      <c r="B297" s="33">
        <v>115</v>
      </c>
      <c r="C297" s="16" t="s">
        <v>130</v>
      </c>
      <c r="D297" s="16" t="s">
        <v>126</v>
      </c>
      <c r="E297" s="16" t="s">
        <v>63</v>
      </c>
      <c r="F297" s="16"/>
      <c r="G297" s="11">
        <f>G298</f>
        <v>2.5</v>
      </c>
      <c r="H297" s="11">
        <f aca="true" t="shared" si="155" ref="H297:R297">H298</f>
        <v>0</v>
      </c>
      <c r="I297" s="11">
        <f aca="true" t="shared" si="156" ref="H297:R299">I298</f>
        <v>2.5</v>
      </c>
      <c r="J297" s="11">
        <f t="shared" si="155"/>
        <v>0</v>
      </c>
      <c r="K297" s="11">
        <f t="shared" si="155"/>
        <v>2.5</v>
      </c>
      <c r="L297" s="11">
        <f t="shared" si="155"/>
        <v>0</v>
      </c>
      <c r="M297" s="11">
        <f t="shared" si="155"/>
        <v>2.5</v>
      </c>
      <c r="N297" s="11">
        <f t="shared" si="155"/>
        <v>0</v>
      </c>
      <c r="O297" s="11">
        <f t="shared" si="155"/>
        <v>2.5</v>
      </c>
      <c r="P297" s="11">
        <f t="shared" si="155"/>
        <v>0</v>
      </c>
      <c r="Q297" s="11">
        <f t="shared" si="155"/>
        <v>2.5</v>
      </c>
      <c r="R297" s="11">
        <f t="shared" si="155"/>
        <v>0</v>
      </c>
    </row>
    <row r="298" spans="1:18" ht="81" customHeight="1">
      <c r="A298" s="63" t="s">
        <v>64</v>
      </c>
      <c r="B298" s="33">
        <v>115</v>
      </c>
      <c r="C298" s="16" t="s">
        <v>130</v>
      </c>
      <c r="D298" s="16" t="s">
        <v>126</v>
      </c>
      <c r="E298" s="16" t="s">
        <v>574</v>
      </c>
      <c r="F298" s="16"/>
      <c r="G298" s="11">
        <f>G299</f>
        <v>2.5</v>
      </c>
      <c r="H298" s="11">
        <f t="shared" si="156"/>
        <v>0</v>
      </c>
      <c r="I298" s="11">
        <f t="shared" si="156"/>
        <v>2.5</v>
      </c>
      <c r="J298" s="11">
        <f t="shared" si="156"/>
        <v>0</v>
      </c>
      <c r="K298" s="11">
        <f t="shared" si="156"/>
        <v>2.5</v>
      </c>
      <c r="L298" s="11">
        <f t="shared" si="156"/>
        <v>0</v>
      </c>
      <c r="M298" s="11">
        <f t="shared" si="156"/>
        <v>2.5</v>
      </c>
      <c r="N298" s="11">
        <f t="shared" si="156"/>
        <v>0</v>
      </c>
      <c r="O298" s="11">
        <f t="shared" si="156"/>
        <v>2.5</v>
      </c>
      <c r="P298" s="11">
        <f t="shared" si="156"/>
        <v>0</v>
      </c>
      <c r="Q298" s="11">
        <f t="shared" si="156"/>
        <v>2.5</v>
      </c>
      <c r="R298" s="11">
        <f t="shared" si="156"/>
        <v>0</v>
      </c>
    </row>
    <row r="299" spans="1:18" ht="21.75" customHeight="1">
      <c r="A299" s="63" t="s">
        <v>213</v>
      </c>
      <c r="B299" s="33">
        <v>115</v>
      </c>
      <c r="C299" s="16" t="s">
        <v>130</v>
      </c>
      <c r="D299" s="16" t="s">
        <v>126</v>
      </c>
      <c r="E299" s="16" t="s">
        <v>575</v>
      </c>
      <c r="F299" s="16"/>
      <c r="G299" s="11">
        <f>G300</f>
        <v>2.5</v>
      </c>
      <c r="H299" s="11">
        <f t="shared" si="156"/>
        <v>0</v>
      </c>
      <c r="I299" s="11">
        <v>2.5</v>
      </c>
      <c r="J299" s="11">
        <f t="shared" si="156"/>
        <v>0</v>
      </c>
      <c r="K299" s="11">
        <f t="shared" si="156"/>
        <v>2.5</v>
      </c>
      <c r="L299" s="11">
        <f t="shared" si="156"/>
        <v>0</v>
      </c>
      <c r="M299" s="11">
        <f t="shared" si="156"/>
        <v>2.5</v>
      </c>
      <c r="N299" s="11">
        <f t="shared" si="156"/>
        <v>0</v>
      </c>
      <c r="O299" s="11">
        <f t="shared" si="156"/>
        <v>2.5</v>
      </c>
      <c r="P299" s="11">
        <f t="shared" si="156"/>
        <v>0</v>
      </c>
      <c r="Q299" s="11">
        <f t="shared" si="156"/>
        <v>2.5</v>
      </c>
      <c r="R299" s="11">
        <f t="shared" si="156"/>
        <v>0</v>
      </c>
    </row>
    <row r="300" spans="1:18" ht="18.75">
      <c r="A300" s="63" t="s">
        <v>192</v>
      </c>
      <c r="B300" s="33">
        <v>115</v>
      </c>
      <c r="C300" s="16" t="s">
        <v>130</v>
      </c>
      <c r="D300" s="16" t="s">
        <v>126</v>
      </c>
      <c r="E300" s="16" t="s">
        <v>575</v>
      </c>
      <c r="F300" s="16" t="s">
        <v>191</v>
      </c>
      <c r="G300" s="11">
        <f>H300+I299+J300</f>
        <v>2.5</v>
      </c>
      <c r="H300" s="11"/>
      <c r="I300" s="11">
        <v>2.5</v>
      </c>
      <c r="J300" s="11"/>
      <c r="K300" s="11">
        <f>L300+M300+N300</f>
        <v>2.5</v>
      </c>
      <c r="L300" s="11"/>
      <c r="M300" s="11">
        <v>2.5</v>
      </c>
      <c r="N300" s="11"/>
      <c r="O300" s="11">
        <f>P300+Q300+R300</f>
        <v>2.5</v>
      </c>
      <c r="P300" s="11"/>
      <c r="Q300" s="11">
        <v>2.5</v>
      </c>
      <c r="R300" s="11"/>
    </row>
    <row r="301" spans="1:18" ht="57.75" customHeight="1">
      <c r="A301" s="63" t="s">
        <v>370</v>
      </c>
      <c r="B301" s="33">
        <v>115</v>
      </c>
      <c r="C301" s="16" t="s">
        <v>130</v>
      </c>
      <c r="D301" s="16" t="s">
        <v>126</v>
      </c>
      <c r="E301" s="16" t="s">
        <v>65</v>
      </c>
      <c r="F301" s="16"/>
      <c r="G301" s="11">
        <f>G302+G305</f>
        <v>13</v>
      </c>
      <c r="H301" s="11">
        <f aca="true" t="shared" si="157" ref="H301:R301">H302+H305</f>
        <v>0</v>
      </c>
      <c r="I301" s="11">
        <f t="shared" si="157"/>
        <v>13</v>
      </c>
      <c r="J301" s="11">
        <f t="shared" si="157"/>
        <v>0</v>
      </c>
      <c r="K301" s="11">
        <f t="shared" si="157"/>
        <v>13</v>
      </c>
      <c r="L301" s="11">
        <f t="shared" si="157"/>
        <v>0</v>
      </c>
      <c r="M301" s="11">
        <f t="shared" si="157"/>
        <v>13</v>
      </c>
      <c r="N301" s="11">
        <f t="shared" si="157"/>
        <v>0</v>
      </c>
      <c r="O301" s="11">
        <f t="shared" si="157"/>
        <v>13</v>
      </c>
      <c r="P301" s="11">
        <f t="shared" si="157"/>
        <v>0</v>
      </c>
      <c r="Q301" s="11">
        <f t="shared" si="157"/>
        <v>13</v>
      </c>
      <c r="R301" s="11">
        <f t="shared" si="157"/>
        <v>0</v>
      </c>
    </row>
    <row r="302" spans="1:18" ht="60" customHeight="1">
      <c r="A302" s="63" t="s">
        <v>337</v>
      </c>
      <c r="B302" s="33">
        <v>115</v>
      </c>
      <c r="C302" s="16" t="s">
        <v>130</v>
      </c>
      <c r="D302" s="16" t="s">
        <v>126</v>
      </c>
      <c r="E302" s="16" t="s">
        <v>335</v>
      </c>
      <c r="F302" s="16"/>
      <c r="G302" s="11">
        <f>G303</f>
        <v>5</v>
      </c>
      <c r="H302" s="11">
        <f aca="true" t="shared" si="158" ref="H302:R302">H303</f>
        <v>0</v>
      </c>
      <c r="I302" s="11">
        <f aca="true" t="shared" si="159" ref="H302:R303">I303</f>
        <v>5</v>
      </c>
      <c r="J302" s="11">
        <f t="shared" si="158"/>
        <v>0</v>
      </c>
      <c r="K302" s="11">
        <f t="shared" si="158"/>
        <v>13</v>
      </c>
      <c r="L302" s="11">
        <f t="shared" si="158"/>
        <v>0</v>
      </c>
      <c r="M302" s="11">
        <f t="shared" si="158"/>
        <v>13</v>
      </c>
      <c r="N302" s="11">
        <f t="shared" si="158"/>
        <v>0</v>
      </c>
      <c r="O302" s="11">
        <f t="shared" si="158"/>
        <v>13</v>
      </c>
      <c r="P302" s="11">
        <f t="shared" si="158"/>
        <v>0</v>
      </c>
      <c r="Q302" s="11">
        <f t="shared" si="158"/>
        <v>13</v>
      </c>
      <c r="R302" s="11">
        <f t="shared" si="158"/>
        <v>0</v>
      </c>
    </row>
    <row r="303" spans="1:18" ht="37.5">
      <c r="A303" s="63" t="s">
        <v>104</v>
      </c>
      <c r="B303" s="33">
        <v>115</v>
      </c>
      <c r="C303" s="16" t="s">
        <v>130</v>
      </c>
      <c r="D303" s="16" t="s">
        <v>126</v>
      </c>
      <c r="E303" s="16" t="s">
        <v>336</v>
      </c>
      <c r="F303" s="16"/>
      <c r="G303" s="11">
        <f>G304</f>
        <v>5</v>
      </c>
      <c r="H303" s="11">
        <f t="shared" si="159"/>
        <v>0</v>
      </c>
      <c r="I303" s="11">
        <f>I304</f>
        <v>5</v>
      </c>
      <c r="J303" s="11">
        <f t="shared" si="159"/>
        <v>0</v>
      </c>
      <c r="K303" s="11">
        <f t="shared" si="159"/>
        <v>13</v>
      </c>
      <c r="L303" s="11">
        <f t="shared" si="159"/>
        <v>0</v>
      </c>
      <c r="M303" s="11">
        <f t="shared" si="159"/>
        <v>13</v>
      </c>
      <c r="N303" s="11">
        <f t="shared" si="159"/>
        <v>0</v>
      </c>
      <c r="O303" s="11">
        <f t="shared" si="159"/>
        <v>13</v>
      </c>
      <c r="P303" s="11">
        <f t="shared" si="159"/>
        <v>0</v>
      </c>
      <c r="Q303" s="11">
        <f t="shared" si="159"/>
        <v>13</v>
      </c>
      <c r="R303" s="11">
        <f t="shared" si="159"/>
        <v>0</v>
      </c>
    </row>
    <row r="304" spans="1:18" ht="18.75">
      <c r="A304" s="63" t="s">
        <v>192</v>
      </c>
      <c r="B304" s="33">
        <v>115</v>
      </c>
      <c r="C304" s="16" t="s">
        <v>130</v>
      </c>
      <c r="D304" s="16" t="s">
        <v>126</v>
      </c>
      <c r="E304" s="16" t="s">
        <v>336</v>
      </c>
      <c r="F304" s="16" t="s">
        <v>191</v>
      </c>
      <c r="G304" s="11">
        <f>H304+I304+J304</f>
        <v>5</v>
      </c>
      <c r="H304" s="11"/>
      <c r="I304" s="11">
        <v>5</v>
      </c>
      <c r="J304" s="11"/>
      <c r="K304" s="11">
        <f>L304+M304+N304</f>
        <v>13</v>
      </c>
      <c r="L304" s="11"/>
      <c r="M304" s="11">
        <v>13</v>
      </c>
      <c r="N304" s="11"/>
      <c r="O304" s="11">
        <f>P304+Q304+R304</f>
        <v>13</v>
      </c>
      <c r="P304" s="19"/>
      <c r="Q304" s="19">
        <v>13</v>
      </c>
      <c r="R304" s="19"/>
    </row>
    <row r="305" spans="1:18" ht="56.25">
      <c r="A305" s="63" t="s">
        <v>326</v>
      </c>
      <c r="B305" s="33">
        <v>115</v>
      </c>
      <c r="C305" s="16" t="s">
        <v>130</v>
      </c>
      <c r="D305" s="16" t="s">
        <v>126</v>
      </c>
      <c r="E305" s="16" t="s">
        <v>564</v>
      </c>
      <c r="F305" s="16"/>
      <c r="G305" s="11">
        <f>G306</f>
        <v>8</v>
      </c>
      <c r="H305" s="11"/>
      <c r="I305" s="11">
        <f>I306</f>
        <v>8</v>
      </c>
      <c r="J305" s="11"/>
      <c r="K305" s="11"/>
      <c r="L305" s="11"/>
      <c r="M305" s="11"/>
      <c r="N305" s="11"/>
      <c r="O305" s="11"/>
      <c r="P305" s="19"/>
      <c r="Q305" s="19"/>
      <c r="R305" s="19"/>
    </row>
    <row r="306" spans="1:18" ht="37.5">
      <c r="A306" s="63" t="s">
        <v>104</v>
      </c>
      <c r="B306" s="33">
        <v>115</v>
      </c>
      <c r="C306" s="16" t="s">
        <v>130</v>
      </c>
      <c r="D306" s="16" t="s">
        <v>126</v>
      </c>
      <c r="E306" s="16" t="s">
        <v>563</v>
      </c>
      <c r="F306" s="16"/>
      <c r="G306" s="11">
        <f>G307</f>
        <v>8</v>
      </c>
      <c r="H306" s="11"/>
      <c r="I306" s="11">
        <f>I307</f>
        <v>8</v>
      </c>
      <c r="J306" s="11"/>
      <c r="K306" s="11"/>
      <c r="L306" s="11"/>
      <c r="M306" s="11"/>
      <c r="N306" s="11"/>
      <c r="O306" s="11"/>
      <c r="P306" s="19"/>
      <c r="Q306" s="19"/>
      <c r="R306" s="19"/>
    </row>
    <row r="307" spans="1:18" ht="18.75">
      <c r="A307" s="63" t="s">
        <v>192</v>
      </c>
      <c r="B307" s="33">
        <v>115</v>
      </c>
      <c r="C307" s="16" t="s">
        <v>130</v>
      </c>
      <c r="D307" s="16" t="s">
        <v>126</v>
      </c>
      <c r="E307" s="16" t="s">
        <v>563</v>
      </c>
      <c r="F307" s="16" t="s">
        <v>191</v>
      </c>
      <c r="G307" s="11">
        <f>H307+I307+J307</f>
        <v>8</v>
      </c>
      <c r="H307" s="11"/>
      <c r="I307" s="11">
        <v>8</v>
      </c>
      <c r="J307" s="11"/>
      <c r="K307" s="11"/>
      <c r="L307" s="11"/>
      <c r="M307" s="11"/>
      <c r="N307" s="11"/>
      <c r="O307" s="11"/>
      <c r="P307" s="19"/>
      <c r="Q307" s="19"/>
      <c r="R307" s="19"/>
    </row>
    <row r="308" spans="1:18" ht="18.75">
      <c r="A308" s="63" t="s">
        <v>138</v>
      </c>
      <c r="B308" s="33">
        <v>115</v>
      </c>
      <c r="C308" s="16" t="s">
        <v>127</v>
      </c>
      <c r="D308" s="16" t="s">
        <v>413</v>
      </c>
      <c r="E308" s="16"/>
      <c r="F308" s="16"/>
      <c r="G308" s="11">
        <f>G309+G316</f>
        <v>8243.5</v>
      </c>
      <c r="H308" s="11">
        <f aca="true" t="shared" si="160" ref="H308:R308">H309+H316</f>
        <v>8243.5</v>
      </c>
      <c r="I308" s="11">
        <f aca="true" t="shared" si="161" ref="H308:R309">I309</f>
        <v>0</v>
      </c>
      <c r="J308" s="11">
        <f t="shared" si="160"/>
        <v>0</v>
      </c>
      <c r="K308" s="11">
        <f t="shared" si="160"/>
        <v>9112.6</v>
      </c>
      <c r="L308" s="11">
        <f t="shared" si="160"/>
        <v>9112.6</v>
      </c>
      <c r="M308" s="11">
        <f t="shared" si="160"/>
        <v>0</v>
      </c>
      <c r="N308" s="11">
        <f t="shared" si="160"/>
        <v>0</v>
      </c>
      <c r="O308" s="11">
        <f t="shared" si="160"/>
        <v>9112.6</v>
      </c>
      <c r="P308" s="11">
        <f t="shared" si="160"/>
        <v>9112.6</v>
      </c>
      <c r="Q308" s="11">
        <f t="shared" si="160"/>
        <v>0</v>
      </c>
      <c r="R308" s="11">
        <f t="shared" si="160"/>
        <v>0</v>
      </c>
    </row>
    <row r="309" spans="1:18" ht="18.75">
      <c r="A309" s="63" t="s">
        <v>139</v>
      </c>
      <c r="B309" s="33">
        <v>115</v>
      </c>
      <c r="C309" s="16" t="s">
        <v>127</v>
      </c>
      <c r="D309" s="16" t="s">
        <v>124</v>
      </c>
      <c r="E309" s="16"/>
      <c r="F309" s="16"/>
      <c r="G309" s="11">
        <f>G310</f>
        <v>3983.5</v>
      </c>
      <c r="H309" s="11">
        <f t="shared" si="161"/>
        <v>3983.5</v>
      </c>
      <c r="I309" s="11">
        <f aca="true" t="shared" si="162" ref="H309:R310">I310</f>
        <v>0</v>
      </c>
      <c r="J309" s="11">
        <f t="shared" si="161"/>
        <v>0</v>
      </c>
      <c r="K309" s="11">
        <f t="shared" si="161"/>
        <v>3983.5</v>
      </c>
      <c r="L309" s="11">
        <f t="shared" si="161"/>
        <v>3983.5</v>
      </c>
      <c r="M309" s="11">
        <f t="shared" si="161"/>
        <v>0</v>
      </c>
      <c r="N309" s="11">
        <f t="shared" si="161"/>
        <v>0</v>
      </c>
      <c r="O309" s="11">
        <f t="shared" si="161"/>
        <v>3983.5</v>
      </c>
      <c r="P309" s="11">
        <f t="shared" si="161"/>
        <v>3983.5</v>
      </c>
      <c r="Q309" s="11">
        <f t="shared" si="161"/>
        <v>0</v>
      </c>
      <c r="R309" s="11">
        <f t="shared" si="161"/>
        <v>0</v>
      </c>
    </row>
    <row r="310" spans="1:18" ht="37.5">
      <c r="A310" s="63" t="s">
        <v>520</v>
      </c>
      <c r="B310" s="33">
        <v>115</v>
      </c>
      <c r="C310" s="16" t="s">
        <v>127</v>
      </c>
      <c r="D310" s="16" t="s">
        <v>124</v>
      </c>
      <c r="E310" s="33" t="s">
        <v>287</v>
      </c>
      <c r="F310" s="16"/>
      <c r="G310" s="11">
        <f>G311</f>
        <v>3983.5</v>
      </c>
      <c r="H310" s="11">
        <f t="shared" si="162"/>
        <v>3983.5</v>
      </c>
      <c r="I310" s="11">
        <f aca="true" t="shared" si="163" ref="H310:R312">I311</f>
        <v>0</v>
      </c>
      <c r="J310" s="11">
        <f t="shared" si="162"/>
        <v>0</v>
      </c>
      <c r="K310" s="11">
        <f t="shared" si="162"/>
        <v>3983.5</v>
      </c>
      <c r="L310" s="11">
        <f t="shared" si="162"/>
        <v>3983.5</v>
      </c>
      <c r="M310" s="11">
        <f t="shared" si="162"/>
        <v>0</v>
      </c>
      <c r="N310" s="11">
        <f t="shared" si="162"/>
        <v>0</v>
      </c>
      <c r="O310" s="11">
        <f t="shared" si="162"/>
        <v>3983.5</v>
      </c>
      <c r="P310" s="11">
        <f t="shared" si="162"/>
        <v>3983.5</v>
      </c>
      <c r="Q310" s="11">
        <f t="shared" si="162"/>
        <v>0</v>
      </c>
      <c r="R310" s="11">
        <f t="shared" si="162"/>
        <v>0</v>
      </c>
    </row>
    <row r="311" spans="1:18" ht="25.5" customHeight="1">
      <c r="A311" s="43" t="s">
        <v>18</v>
      </c>
      <c r="B311" s="33">
        <v>115</v>
      </c>
      <c r="C311" s="16" t="s">
        <v>127</v>
      </c>
      <c r="D311" s="16" t="s">
        <v>124</v>
      </c>
      <c r="E311" s="33" t="s">
        <v>288</v>
      </c>
      <c r="F311" s="16"/>
      <c r="G311" s="11">
        <f>G312</f>
        <v>3983.5</v>
      </c>
      <c r="H311" s="11">
        <f t="shared" si="163"/>
        <v>3983.5</v>
      </c>
      <c r="I311" s="11">
        <f t="shared" si="163"/>
        <v>0</v>
      </c>
      <c r="J311" s="11">
        <f t="shared" si="163"/>
        <v>0</v>
      </c>
      <c r="K311" s="11">
        <f t="shared" si="163"/>
        <v>3983.5</v>
      </c>
      <c r="L311" s="11">
        <f t="shared" si="163"/>
        <v>3983.5</v>
      </c>
      <c r="M311" s="11">
        <f t="shared" si="163"/>
        <v>0</v>
      </c>
      <c r="N311" s="11">
        <f t="shared" si="163"/>
        <v>0</v>
      </c>
      <c r="O311" s="11">
        <f t="shared" si="163"/>
        <v>3983.5</v>
      </c>
      <c r="P311" s="11">
        <f t="shared" si="163"/>
        <v>3983.5</v>
      </c>
      <c r="Q311" s="11">
        <f t="shared" si="163"/>
        <v>0</v>
      </c>
      <c r="R311" s="11">
        <f t="shared" si="163"/>
        <v>0</v>
      </c>
    </row>
    <row r="312" spans="1:18" ht="93.75">
      <c r="A312" s="43" t="s">
        <v>369</v>
      </c>
      <c r="B312" s="33">
        <v>115</v>
      </c>
      <c r="C312" s="16" t="s">
        <v>127</v>
      </c>
      <c r="D312" s="16" t="s">
        <v>124</v>
      </c>
      <c r="E312" s="33" t="s">
        <v>71</v>
      </c>
      <c r="F312" s="16"/>
      <c r="G312" s="11">
        <f>G313</f>
        <v>3983.5</v>
      </c>
      <c r="H312" s="11">
        <f t="shared" si="163"/>
        <v>3983.5</v>
      </c>
      <c r="I312" s="11">
        <f aca="true" t="shared" si="164" ref="H312:R313">I314+I313</f>
        <v>0</v>
      </c>
      <c r="J312" s="11">
        <f t="shared" si="163"/>
        <v>0</v>
      </c>
      <c r="K312" s="11">
        <f t="shared" si="163"/>
        <v>3983.5</v>
      </c>
      <c r="L312" s="11">
        <f t="shared" si="163"/>
        <v>3983.5</v>
      </c>
      <c r="M312" s="11">
        <f t="shared" si="163"/>
        <v>0</v>
      </c>
      <c r="N312" s="11">
        <f t="shared" si="163"/>
        <v>0</v>
      </c>
      <c r="O312" s="11">
        <f t="shared" si="163"/>
        <v>3983.5</v>
      </c>
      <c r="P312" s="11">
        <f t="shared" si="163"/>
        <v>3983.5</v>
      </c>
      <c r="Q312" s="11">
        <f t="shared" si="163"/>
        <v>0</v>
      </c>
      <c r="R312" s="11">
        <f t="shared" si="163"/>
        <v>0</v>
      </c>
    </row>
    <row r="313" spans="1:18" ht="75">
      <c r="A313" s="63" t="s">
        <v>98</v>
      </c>
      <c r="B313" s="33">
        <v>115</v>
      </c>
      <c r="C313" s="16" t="s">
        <v>127</v>
      </c>
      <c r="D313" s="16" t="s">
        <v>124</v>
      </c>
      <c r="E313" s="33" t="s">
        <v>72</v>
      </c>
      <c r="F313" s="16"/>
      <c r="G313" s="11">
        <f>G315+G314</f>
        <v>3983.5</v>
      </c>
      <c r="H313" s="11">
        <f t="shared" si="164"/>
        <v>3983.5</v>
      </c>
      <c r="I313" s="11"/>
      <c r="J313" s="11">
        <f t="shared" si="164"/>
        <v>0</v>
      </c>
      <c r="K313" s="11">
        <f t="shared" si="164"/>
        <v>3983.5</v>
      </c>
      <c r="L313" s="11">
        <f t="shared" si="164"/>
        <v>3983.5</v>
      </c>
      <c r="M313" s="11">
        <f t="shared" si="164"/>
        <v>0</v>
      </c>
      <c r="N313" s="11">
        <f t="shared" si="164"/>
        <v>0</v>
      </c>
      <c r="O313" s="11">
        <f t="shared" si="164"/>
        <v>3983.5</v>
      </c>
      <c r="P313" s="11">
        <f t="shared" si="164"/>
        <v>3983.5</v>
      </c>
      <c r="Q313" s="11">
        <f t="shared" si="164"/>
        <v>0</v>
      </c>
      <c r="R313" s="11">
        <f t="shared" si="164"/>
        <v>0</v>
      </c>
    </row>
    <row r="314" spans="1:18" ht="37.5">
      <c r="A314" s="63" t="s">
        <v>92</v>
      </c>
      <c r="B314" s="33">
        <v>115</v>
      </c>
      <c r="C314" s="16" t="s">
        <v>127</v>
      </c>
      <c r="D314" s="16" t="s">
        <v>124</v>
      </c>
      <c r="E314" s="33" t="s">
        <v>72</v>
      </c>
      <c r="F314" s="16" t="s">
        <v>178</v>
      </c>
      <c r="G314" s="11">
        <f>H314+I313+J314</f>
        <v>60</v>
      </c>
      <c r="H314" s="11">
        <v>60</v>
      </c>
      <c r="I314" s="11"/>
      <c r="J314" s="11"/>
      <c r="K314" s="11">
        <f>L314+M314+N314</f>
        <v>60</v>
      </c>
      <c r="L314" s="11">
        <v>60</v>
      </c>
      <c r="M314" s="11"/>
      <c r="N314" s="11"/>
      <c r="O314" s="11">
        <f>P314+Q314+R314</f>
        <v>60</v>
      </c>
      <c r="P314" s="11">
        <v>60</v>
      </c>
      <c r="Q314" s="11"/>
      <c r="R314" s="11"/>
    </row>
    <row r="315" spans="1:18" ht="37.5">
      <c r="A315" s="63" t="s">
        <v>222</v>
      </c>
      <c r="B315" s="33">
        <v>115</v>
      </c>
      <c r="C315" s="16" t="s">
        <v>127</v>
      </c>
      <c r="D315" s="16" t="s">
        <v>124</v>
      </c>
      <c r="E315" s="33" t="s">
        <v>72</v>
      </c>
      <c r="F315" s="16" t="s">
        <v>221</v>
      </c>
      <c r="G315" s="11">
        <f>H315+I314+J315</f>
        <v>3923.5</v>
      </c>
      <c r="H315" s="11">
        <v>3923.5</v>
      </c>
      <c r="I315" s="11">
        <f aca="true" t="shared" si="165" ref="H315:R316">I316</f>
        <v>0</v>
      </c>
      <c r="J315" s="11"/>
      <c r="K315" s="11">
        <f>L315+M315+N315</f>
        <v>3923.5</v>
      </c>
      <c r="L315" s="11">
        <v>3923.5</v>
      </c>
      <c r="M315" s="11"/>
      <c r="N315" s="11"/>
      <c r="O315" s="11">
        <f>P315+Q315+R315</f>
        <v>3923.5</v>
      </c>
      <c r="P315" s="11">
        <v>3923.5</v>
      </c>
      <c r="Q315" s="11"/>
      <c r="R315" s="11"/>
    </row>
    <row r="316" spans="1:18" ht="18.75">
      <c r="A316" s="63" t="s">
        <v>147</v>
      </c>
      <c r="B316" s="33">
        <v>115</v>
      </c>
      <c r="C316" s="16" t="s">
        <v>127</v>
      </c>
      <c r="D316" s="16" t="s">
        <v>122</v>
      </c>
      <c r="E316" s="16"/>
      <c r="F316" s="16"/>
      <c r="G316" s="11">
        <f>G317</f>
        <v>4260</v>
      </c>
      <c r="H316" s="11">
        <f t="shared" si="165"/>
        <v>4260</v>
      </c>
      <c r="I316" s="11">
        <f aca="true" t="shared" si="166" ref="H316:R317">I317</f>
        <v>0</v>
      </c>
      <c r="J316" s="11">
        <f t="shared" si="165"/>
        <v>0</v>
      </c>
      <c r="K316" s="11">
        <f t="shared" si="165"/>
        <v>5129.1</v>
      </c>
      <c r="L316" s="11">
        <f t="shared" si="165"/>
        <v>5129.1</v>
      </c>
      <c r="M316" s="11">
        <f t="shared" si="165"/>
        <v>0</v>
      </c>
      <c r="N316" s="11">
        <f t="shared" si="165"/>
        <v>0</v>
      </c>
      <c r="O316" s="11">
        <f t="shared" si="165"/>
        <v>5129.1</v>
      </c>
      <c r="P316" s="11">
        <f t="shared" si="165"/>
        <v>5129.1</v>
      </c>
      <c r="Q316" s="11">
        <f t="shared" si="165"/>
        <v>0</v>
      </c>
      <c r="R316" s="11">
        <f t="shared" si="165"/>
        <v>0</v>
      </c>
    </row>
    <row r="317" spans="1:18" ht="37.5">
      <c r="A317" s="63" t="s">
        <v>520</v>
      </c>
      <c r="B317" s="33">
        <v>115</v>
      </c>
      <c r="C317" s="16" t="s">
        <v>127</v>
      </c>
      <c r="D317" s="16" t="s">
        <v>122</v>
      </c>
      <c r="E317" s="16" t="s">
        <v>287</v>
      </c>
      <c r="F317" s="16"/>
      <c r="G317" s="11">
        <f>G318</f>
        <v>4260</v>
      </c>
      <c r="H317" s="11">
        <f t="shared" si="166"/>
        <v>4260</v>
      </c>
      <c r="I317" s="11">
        <f aca="true" t="shared" si="167" ref="H317:R319">I318</f>
        <v>0</v>
      </c>
      <c r="J317" s="11">
        <f t="shared" si="166"/>
        <v>0</v>
      </c>
      <c r="K317" s="11">
        <f t="shared" si="166"/>
        <v>5129.1</v>
      </c>
      <c r="L317" s="11">
        <f t="shared" si="166"/>
        <v>5129.1</v>
      </c>
      <c r="M317" s="11">
        <f t="shared" si="166"/>
        <v>0</v>
      </c>
      <c r="N317" s="11">
        <f t="shared" si="166"/>
        <v>0</v>
      </c>
      <c r="O317" s="11">
        <f t="shared" si="166"/>
        <v>5129.1</v>
      </c>
      <c r="P317" s="11">
        <f t="shared" si="166"/>
        <v>5129.1</v>
      </c>
      <c r="Q317" s="11">
        <f t="shared" si="166"/>
        <v>0</v>
      </c>
      <c r="R317" s="11">
        <f t="shared" si="166"/>
        <v>0</v>
      </c>
    </row>
    <row r="318" spans="1:18" ht="18.75">
      <c r="A318" s="63" t="s">
        <v>196</v>
      </c>
      <c r="B318" s="33">
        <v>115</v>
      </c>
      <c r="C318" s="16" t="s">
        <v>127</v>
      </c>
      <c r="D318" s="16" t="s">
        <v>122</v>
      </c>
      <c r="E318" s="16" t="s">
        <v>293</v>
      </c>
      <c r="F318" s="60"/>
      <c r="G318" s="11">
        <f>G319</f>
        <v>4260</v>
      </c>
      <c r="H318" s="11">
        <f t="shared" si="167"/>
        <v>4260</v>
      </c>
      <c r="I318" s="11">
        <f t="shared" si="167"/>
        <v>0</v>
      </c>
      <c r="J318" s="11">
        <f t="shared" si="167"/>
        <v>0</v>
      </c>
      <c r="K318" s="11">
        <f t="shared" si="167"/>
        <v>5129.1</v>
      </c>
      <c r="L318" s="11">
        <f t="shared" si="167"/>
        <v>5129.1</v>
      </c>
      <c r="M318" s="11">
        <f t="shared" si="167"/>
        <v>0</v>
      </c>
      <c r="N318" s="11">
        <f t="shared" si="167"/>
        <v>0</v>
      </c>
      <c r="O318" s="11">
        <f t="shared" si="167"/>
        <v>5129.1</v>
      </c>
      <c r="P318" s="11">
        <f t="shared" si="167"/>
        <v>5129.1</v>
      </c>
      <c r="Q318" s="11">
        <f t="shared" si="167"/>
        <v>0</v>
      </c>
      <c r="R318" s="11">
        <f t="shared" si="167"/>
        <v>0</v>
      </c>
    </row>
    <row r="319" spans="1:18" ht="56.25">
      <c r="A319" s="43" t="s">
        <v>306</v>
      </c>
      <c r="B319" s="33">
        <v>115</v>
      </c>
      <c r="C319" s="16" t="s">
        <v>127</v>
      </c>
      <c r="D319" s="16" t="s">
        <v>122</v>
      </c>
      <c r="E319" s="16" t="s">
        <v>73</v>
      </c>
      <c r="F319" s="60"/>
      <c r="G319" s="11">
        <f>G320</f>
        <v>4260</v>
      </c>
      <c r="H319" s="11">
        <f t="shared" si="167"/>
        <v>4260</v>
      </c>
      <c r="I319" s="11">
        <f aca="true" t="shared" si="168" ref="H319:R320">I320+I321</f>
        <v>0</v>
      </c>
      <c r="J319" s="11">
        <f t="shared" si="167"/>
        <v>0</v>
      </c>
      <c r="K319" s="11">
        <f t="shared" si="167"/>
        <v>5129.1</v>
      </c>
      <c r="L319" s="11">
        <f t="shared" si="167"/>
        <v>5129.1</v>
      </c>
      <c r="M319" s="11">
        <f t="shared" si="167"/>
        <v>0</v>
      </c>
      <c r="N319" s="11">
        <f t="shared" si="167"/>
        <v>0</v>
      </c>
      <c r="O319" s="11">
        <f t="shared" si="167"/>
        <v>5129.1</v>
      </c>
      <c r="P319" s="11">
        <f t="shared" si="167"/>
        <v>5129.1</v>
      </c>
      <c r="Q319" s="11">
        <f t="shared" si="167"/>
        <v>0</v>
      </c>
      <c r="R319" s="11">
        <f t="shared" si="167"/>
        <v>0</v>
      </c>
    </row>
    <row r="320" spans="1:18" ht="75">
      <c r="A320" s="63" t="s">
        <v>98</v>
      </c>
      <c r="B320" s="33">
        <v>115</v>
      </c>
      <c r="C320" s="16" t="s">
        <v>127</v>
      </c>
      <c r="D320" s="16" t="s">
        <v>122</v>
      </c>
      <c r="E320" s="16" t="s">
        <v>74</v>
      </c>
      <c r="F320" s="16"/>
      <c r="G320" s="11">
        <f>G321+G322</f>
        <v>4260</v>
      </c>
      <c r="H320" s="11">
        <f t="shared" si="168"/>
        <v>4260</v>
      </c>
      <c r="I320" s="11"/>
      <c r="J320" s="11">
        <f t="shared" si="168"/>
        <v>0</v>
      </c>
      <c r="K320" s="11">
        <f t="shared" si="168"/>
        <v>5129.1</v>
      </c>
      <c r="L320" s="11">
        <f t="shared" si="168"/>
        <v>5129.1</v>
      </c>
      <c r="M320" s="11">
        <f t="shared" si="168"/>
        <v>0</v>
      </c>
      <c r="N320" s="11">
        <f t="shared" si="168"/>
        <v>0</v>
      </c>
      <c r="O320" s="11">
        <f t="shared" si="168"/>
        <v>5129.1</v>
      </c>
      <c r="P320" s="11">
        <f t="shared" si="168"/>
        <v>5129.1</v>
      </c>
      <c r="Q320" s="11">
        <f t="shared" si="168"/>
        <v>0</v>
      </c>
      <c r="R320" s="11">
        <f t="shared" si="168"/>
        <v>0</v>
      </c>
    </row>
    <row r="321" spans="1:18" ht="37.5">
      <c r="A321" s="63" t="s">
        <v>92</v>
      </c>
      <c r="B321" s="33">
        <v>115</v>
      </c>
      <c r="C321" s="16" t="s">
        <v>127</v>
      </c>
      <c r="D321" s="16" t="s">
        <v>122</v>
      </c>
      <c r="E321" s="16" t="s">
        <v>74</v>
      </c>
      <c r="F321" s="16" t="s">
        <v>178</v>
      </c>
      <c r="G321" s="11">
        <f>H321+I320+J321</f>
        <v>51.3</v>
      </c>
      <c r="H321" s="11">
        <v>51.3</v>
      </c>
      <c r="I321" s="11"/>
      <c r="J321" s="11"/>
      <c r="K321" s="11">
        <f>L321+M321+N321</f>
        <v>51.3</v>
      </c>
      <c r="L321" s="11">
        <v>51.3</v>
      </c>
      <c r="M321" s="11"/>
      <c r="N321" s="11"/>
      <c r="O321" s="11">
        <f>P321+Q321+R321</f>
        <v>51.3</v>
      </c>
      <c r="P321" s="11">
        <v>51.3</v>
      </c>
      <c r="Q321" s="19"/>
      <c r="R321" s="19"/>
    </row>
    <row r="322" spans="1:18" ht="37.5">
      <c r="A322" s="63" t="s">
        <v>222</v>
      </c>
      <c r="B322" s="33">
        <v>115</v>
      </c>
      <c r="C322" s="16" t="s">
        <v>127</v>
      </c>
      <c r="D322" s="16" t="s">
        <v>122</v>
      </c>
      <c r="E322" s="16" t="s">
        <v>74</v>
      </c>
      <c r="F322" s="16" t="s">
        <v>221</v>
      </c>
      <c r="G322" s="11">
        <f>H322+I321+J322</f>
        <v>4208.7</v>
      </c>
      <c r="H322" s="130">
        <v>4208.7</v>
      </c>
      <c r="I322" s="11">
        <f aca="true" t="shared" si="169" ref="H322:R323">I323</f>
        <v>260</v>
      </c>
      <c r="J322" s="11"/>
      <c r="K322" s="11">
        <f>L322+M322+N322</f>
        <v>5077.8</v>
      </c>
      <c r="L322" s="11">
        <v>5077.8</v>
      </c>
      <c r="M322" s="11"/>
      <c r="N322" s="11"/>
      <c r="O322" s="11">
        <f>P322+Q322+R322</f>
        <v>5077.8</v>
      </c>
      <c r="P322" s="11">
        <v>5077.8</v>
      </c>
      <c r="Q322" s="19"/>
      <c r="R322" s="19"/>
    </row>
    <row r="323" spans="1:18" ht="18.75">
      <c r="A323" s="63" t="s">
        <v>160</v>
      </c>
      <c r="B323" s="33">
        <v>115</v>
      </c>
      <c r="C323" s="16" t="s">
        <v>143</v>
      </c>
      <c r="D323" s="16" t="s">
        <v>413</v>
      </c>
      <c r="E323" s="16"/>
      <c r="F323" s="16"/>
      <c r="G323" s="11">
        <f>G324</f>
        <v>698.4</v>
      </c>
      <c r="H323" s="11">
        <f t="shared" si="169"/>
        <v>0</v>
      </c>
      <c r="I323" s="11">
        <f aca="true" t="shared" si="170" ref="H323:R324">I324+I336</f>
        <v>260</v>
      </c>
      <c r="J323" s="11">
        <f t="shared" si="169"/>
        <v>160</v>
      </c>
      <c r="K323" s="11">
        <f t="shared" si="169"/>
        <v>698.4</v>
      </c>
      <c r="L323" s="11">
        <f t="shared" si="169"/>
        <v>0</v>
      </c>
      <c r="M323" s="11">
        <f t="shared" si="169"/>
        <v>538.4</v>
      </c>
      <c r="N323" s="11">
        <f t="shared" si="169"/>
        <v>160</v>
      </c>
      <c r="O323" s="11">
        <f t="shared" si="169"/>
        <v>698.4</v>
      </c>
      <c r="P323" s="11">
        <f t="shared" si="169"/>
        <v>0</v>
      </c>
      <c r="Q323" s="11">
        <f t="shared" si="169"/>
        <v>538.4</v>
      </c>
      <c r="R323" s="11">
        <f t="shared" si="169"/>
        <v>160</v>
      </c>
    </row>
    <row r="324" spans="1:18" ht="18.75">
      <c r="A324" s="63" t="s">
        <v>161</v>
      </c>
      <c r="B324" s="33">
        <v>115</v>
      </c>
      <c r="C324" s="16" t="s">
        <v>143</v>
      </c>
      <c r="D324" s="16" t="s">
        <v>125</v>
      </c>
      <c r="E324" s="16"/>
      <c r="F324" s="16"/>
      <c r="G324" s="11">
        <f>G325+G337</f>
        <v>698.4</v>
      </c>
      <c r="H324" s="11">
        <f t="shared" si="170"/>
        <v>0</v>
      </c>
      <c r="I324" s="11">
        <f>I325+I328+I333</f>
        <v>210</v>
      </c>
      <c r="J324" s="11">
        <f t="shared" si="170"/>
        <v>160</v>
      </c>
      <c r="K324" s="11">
        <f t="shared" si="170"/>
        <v>698.4</v>
      </c>
      <c r="L324" s="11">
        <f t="shared" si="170"/>
        <v>0</v>
      </c>
      <c r="M324" s="11">
        <f t="shared" si="170"/>
        <v>538.4</v>
      </c>
      <c r="N324" s="11">
        <f t="shared" si="170"/>
        <v>160</v>
      </c>
      <c r="O324" s="11">
        <f t="shared" si="170"/>
        <v>698.4</v>
      </c>
      <c r="P324" s="11">
        <f t="shared" si="170"/>
        <v>0</v>
      </c>
      <c r="Q324" s="11">
        <f t="shared" si="170"/>
        <v>538.4</v>
      </c>
      <c r="R324" s="11">
        <f t="shared" si="170"/>
        <v>160</v>
      </c>
    </row>
    <row r="325" spans="1:18" ht="37.5">
      <c r="A325" s="63" t="s">
        <v>492</v>
      </c>
      <c r="B325" s="33">
        <v>115</v>
      </c>
      <c r="C325" s="16" t="s">
        <v>143</v>
      </c>
      <c r="D325" s="16" t="s">
        <v>125</v>
      </c>
      <c r="E325" s="16" t="s">
        <v>297</v>
      </c>
      <c r="F325" s="16"/>
      <c r="G325" s="11">
        <f>G326+G329+G334</f>
        <v>370</v>
      </c>
      <c r="H325" s="11">
        <f>H326+H329+H334</f>
        <v>0</v>
      </c>
      <c r="I325" s="11">
        <f aca="true" t="shared" si="171" ref="H325:R326">I326</f>
        <v>110</v>
      </c>
      <c r="J325" s="11">
        <f aca="true" t="shared" si="172" ref="J325:R325">J326+J329+J334</f>
        <v>160</v>
      </c>
      <c r="K325" s="11">
        <f t="shared" si="172"/>
        <v>370</v>
      </c>
      <c r="L325" s="11">
        <f t="shared" si="172"/>
        <v>0</v>
      </c>
      <c r="M325" s="11">
        <f t="shared" si="172"/>
        <v>210</v>
      </c>
      <c r="N325" s="11">
        <f t="shared" si="172"/>
        <v>160</v>
      </c>
      <c r="O325" s="11">
        <f t="shared" si="172"/>
        <v>370</v>
      </c>
      <c r="P325" s="11">
        <f t="shared" si="172"/>
        <v>0</v>
      </c>
      <c r="Q325" s="11">
        <f t="shared" si="172"/>
        <v>210</v>
      </c>
      <c r="R325" s="11">
        <f t="shared" si="172"/>
        <v>160</v>
      </c>
    </row>
    <row r="326" spans="1:18" ht="18.75">
      <c r="A326" s="63" t="s">
        <v>0</v>
      </c>
      <c r="B326" s="33">
        <v>115</v>
      </c>
      <c r="C326" s="16" t="s">
        <v>143</v>
      </c>
      <c r="D326" s="16" t="s">
        <v>125</v>
      </c>
      <c r="E326" s="16" t="s">
        <v>1</v>
      </c>
      <c r="F326" s="16"/>
      <c r="G326" s="11">
        <f>G327</f>
        <v>110</v>
      </c>
      <c r="H326" s="11">
        <f t="shared" si="171"/>
        <v>0</v>
      </c>
      <c r="I326" s="11">
        <f aca="true" t="shared" si="173" ref="H326:R327">I327</f>
        <v>110</v>
      </c>
      <c r="J326" s="11">
        <f t="shared" si="171"/>
        <v>0</v>
      </c>
      <c r="K326" s="11">
        <f t="shared" si="171"/>
        <v>110</v>
      </c>
      <c r="L326" s="11">
        <f t="shared" si="171"/>
        <v>0</v>
      </c>
      <c r="M326" s="11">
        <f t="shared" si="171"/>
        <v>110</v>
      </c>
      <c r="N326" s="11">
        <f t="shared" si="171"/>
        <v>0</v>
      </c>
      <c r="O326" s="11">
        <f t="shared" si="171"/>
        <v>110</v>
      </c>
      <c r="P326" s="11">
        <f t="shared" si="171"/>
        <v>0</v>
      </c>
      <c r="Q326" s="11">
        <f t="shared" si="171"/>
        <v>110</v>
      </c>
      <c r="R326" s="11">
        <f t="shared" si="171"/>
        <v>0</v>
      </c>
    </row>
    <row r="327" spans="1:18" ht="18.75">
      <c r="A327" s="63" t="s">
        <v>493</v>
      </c>
      <c r="B327" s="33">
        <v>115</v>
      </c>
      <c r="C327" s="16" t="s">
        <v>143</v>
      </c>
      <c r="D327" s="16" t="s">
        <v>125</v>
      </c>
      <c r="E327" s="16" t="s">
        <v>2</v>
      </c>
      <c r="F327" s="16"/>
      <c r="G327" s="11">
        <f>G328</f>
        <v>110</v>
      </c>
      <c r="H327" s="11">
        <f t="shared" si="173"/>
        <v>0</v>
      </c>
      <c r="I327" s="11">
        <v>110</v>
      </c>
      <c r="J327" s="11">
        <f t="shared" si="173"/>
        <v>0</v>
      </c>
      <c r="K327" s="11">
        <f t="shared" si="173"/>
        <v>110</v>
      </c>
      <c r="L327" s="11">
        <f t="shared" si="173"/>
        <v>0</v>
      </c>
      <c r="M327" s="11">
        <f t="shared" si="173"/>
        <v>110</v>
      </c>
      <c r="N327" s="11">
        <f t="shared" si="173"/>
        <v>0</v>
      </c>
      <c r="O327" s="11">
        <f t="shared" si="173"/>
        <v>110</v>
      </c>
      <c r="P327" s="11">
        <f t="shared" si="173"/>
        <v>0</v>
      </c>
      <c r="Q327" s="11">
        <f t="shared" si="173"/>
        <v>110</v>
      </c>
      <c r="R327" s="11">
        <f t="shared" si="173"/>
        <v>0</v>
      </c>
    </row>
    <row r="328" spans="1:18" ht="18.75">
      <c r="A328" s="63" t="s">
        <v>192</v>
      </c>
      <c r="B328" s="33">
        <v>115</v>
      </c>
      <c r="C328" s="16" t="s">
        <v>143</v>
      </c>
      <c r="D328" s="16" t="s">
        <v>125</v>
      </c>
      <c r="E328" s="16" t="s">
        <v>2</v>
      </c>
      <c r="F328" s="16" t="s">
        <v>191</v>
      </c>
      <c r="G328" s="11">
        <f>H328+I327+J328</f>
        <v>110</v>
      </c>
      <c r="H328" s="11"/>
      <c r="I328" s="11">
        <f aca="true" t="shared" si="174" ref="H328:R329">I329+I331</f>
        <v>100</v>
      </c>
      <c r="J328" s="11"/>
      <c r="K328" s="11">
        <f>L328+M328+N328</f>
        <v>110</v>
      </c>
      <c r="L328" s="11"/>
      <c r="M328" s="11">
        <v>110</v>
      </c>
      <c r="N328" s="11"/>
      <c r="O328" s="11">
        <f>P328+Q328+R328</f>
        <v>110</v>
      </c>
      <c r="P328" s="11"/>
      <c r="Q328" s="11">
        <v>110</v>
      </c>
      <c r="R328" s="11"/>
    </row>
    <row r="329" spans="1:18" ht="18.75">
      <c r="A329" s="63" t="s">
        <v>4</v>
      </c>
      <c r="B329" s="33">
        <v>115</v>
      </c>
      <c r="C329" s="16" t="s">
        <v>143</v>
      </c>
      <c r="D329" s="16" t="s">
        <v>125</v>
      </c>
      <c r="E329" s="16" t="s">
        <v>7</v>
      </c>
      <c r="F329" s="16"/>
      <c r="G329" s="11">
        <f>G330+G332</f>
        <v>210</v>
      </c>
      <c r="H329" s="11">
        <f t="shared" si="174"/>
        <v>0</v>
      </c>
      <c r="I329" s="11">
        <f aca="true" t="shared" si="175" ref="H329:R330">I330</f>
        <v>100</v>
      </c>
      <c r="J329" s="11">
        <f t="shared" si="174"/>
        <v>110</v>
      </c>
      <c r="K329" s="11">
        <f t="shared" si="174"/>
        <v>210</v>
      </c>
      <c r="L329" s="11">
        <f t="shared" si="174"/>
        <v>0</v>
      </c>
      <c r="M329" s="11">
        <f t="shared" si="174"/>
        <v>100</v>
      </c>
      <c r="N329" s="11">
        <f t="shared" si="174"/>
        <v>110</v>
      </c>
      <c r="O329" s="11">
        <f t="shared" si="174"/>
        <v>210</v>
      </c>
      <c r="P329" s="11">
        <f t="shared" si="174"/>
        <v>0</v>
      </c>
      <c r="Q329" s="11">
        <f t="shared" si="174"/>
        <v>100</v>
      </c>
      <c r="R329" s="11">
        <f t="shared" si="174"/>
        <v>110</v>
      </c>
    </row>
    <row r="330" spans="1:18" ht="18.75">
      <c r="A330" s="63" t="s">
        <v>493</v>
      </c>
      <c r="B330" s="33">
        <v>115</v>
      </c>
      <c r="C330" s="16" t="s">
        <v>143</v>
      </c>
      <c r="D330" s="16" t="s">
        <v>125</v>
      </c>
      <c r="E330" s="16" t="s">
        <v>8</v>
      </c>
      <c r="F330" s="16"/>
      <c r="G330" s="11">
        <f>G331</f>
        <v>100</v>
      </c>
      <c r="H330" s="11">
        <f t="shared" si="175"/>
        <v>0</v>
      </c>
      <c r="I330" s="11">
        <v>100</v>
      </c>
      <c r="J330" s="11">
        <f t="shared" si="175"/>
        <v>0</v>
      </c>
      <c r="K330" s="11">
        <f t="shared" si="175"/>
        <v>100</v>
      </c>
      <c r="L330" s="11">
        <f t="shared" si="175"/>
        <v>0</v>
      </c>
      <c r="M330" s="11">
        <f t="shared" si="175"/>
        <v>100</v>
      </c>
      <c r="N330" s="11">
        <f t="shared" si="175"/>
        <v>0</v>
      </c>
      <c r="O330" s="11">
        <f t="shared" si="175"/>
        <v>100</v>
      </c>
      <c r="P330" s="11">
        <f t="shared" si="175"/>
        <v>0</v>
      </c>
      <c r="Q330" s="11">
        <f t="shared" si="175"/>
        <v>100</v>
      </c>
      <c r="R330" s="11">
        <f t="shared" si="175"/>
        <v>0</v>
      </c>
    </row>
    <row r="331" spans="1:18" ht="18.75">
      <c r="A331" s="63" t="s">
        <v>192</v>
      </c>
      <c r="B331" s="33">
        <v>115</v>
      </c>
      <c r="C331" s="16" t="s">
        <v>143</v>
      </c>
      <c r="D331" s="16" t="s">
        <v>125</v>
      </c>
      <c r="E331" s="16" t="s">
        <v>8</v>
      </c>
      <c r="F331" s="16" t="s">
        <v>191</v>
      </c>
      <c r="G331" s="11">
        <f>H331+I330+J331</f>
        <v>100</v>
      </c>
      <c r="H331" s="11"/>
      <c r="I331" s="11">
        <f aca="true" t="shared" si="176" ref="H331:R332">I332</f>
        <v>0</v>
      </c>
      <c r="J331" s="11"/>
      <c r="K331" s="11">
        <f>L331+M331+N331</f>
        <v>100</v>
      </c>
      <c r="L331" s="11"/>
      <c r="M331" s="11">
        <v>100</v>
      </c>
      <c r="N331" s="11"/>
      <c r="O331" s="11">
        <f>P331+Q331+R331</f>
        <v>100</v>
      </c>
      <c r="P331" s="11"/>
      <c r="Q331" s="11">
        <v>100</v>
      </c>
      <c r="R331" s="11"/>
    </row>
    <row r="332" spans="1:18" ht="77.25" customHeight="1">
      <c r="A332" s="63" t="s">
        <v>595</v>
      </c>
      <c r="B332" s="33">
        <v>115</v>
      </c>
      <c r="C332" s="16" t="s">
        <v>143</v>
      </c>
      <c r="D332" s="16" t="s">
        <v>125</v>
      </c>
      <c r="E332" s="16" t="s">
        <v>495</v>
      </c>
      <c r="F332" s="16"/>
      <c r="G332" s="11">
        <f>G333</f>
        <v>110</v>
      </c>
      <c r="H332" s="11">
        <f t="shared" si="176"/>
        <v>0</v>
      </c>
      <c r="I332" s="11"/>
      <c r="J332" s="11">
        <f t="shared" si="176"/>
        <v>110</v>
      </c>
      <c r="K332" s="11">
        <f t="shared" si="176"/>
        <v>110</v>
      </c>
      <c r="L332" s="11">
        <f t="shared" si="176"/>
        <v>0</v>
      </c>
      <c r="M332" s="11">
        <f t="shared" si="176"/>
        <v>0</v>
      </c>
      <c r="N332" s="11">
        <f t="shared" si="176"/>
        <v>110</v>
      </c>
      <c r="O332" s="11">
        <f t="shared" si="176"/>
        <v>110</v>
      </c>
      <c r="P332" s="11">
        <f t="shared" si="176"/>
        <v>0</v>
      </c>
      <c r="Q332" s="11">
        <f t="shared" si="176"/>
        <v>0</v>
      </c>
      <c r="R332" s="11">
        <f t="shared" si="176"/>
        <v>110</v>
      </c>
    </row>
    <row r="333" spans="1:18" ht="18.75">
      <c r="A333" s="63" t="s">
        <v>192</v>
      </c>
      <c r="B333" s="33">
        <v>115</v>
      </c>
      <c r="C333" s="16" t="s">
        <v>143</v>
      </c>
      <c r="D333" s="16" t="s">
        <v>125</v>
      </c>
      <c r="E333" s="16" t="s">
        <v>495</v>
      </c>
      <c r="F333" s="16" t="s">
        <v>191</v>
      </c>
      <c r="G333" s="11">
        <v>110</v>
      </c>
      <c r="H333" s="11"/>
      <c r="I333" s="11">
        <f aca="true" t="shared" si="177" ref="H333:R334">I334</f>
        <v>0</v>
      </c>
      <c r="J333" s="11">
        <v>110</v>
      </c>
      <c r="K333" s="11">
        <f>L333+M333+N333</f>
        <v>110</v>
      </c>
      <c r="L333" s="11"/>
      <c r="M333" s="11"/>
      <c r="N333" s="11">
        <v>110</v>
      </c>
      <c r="O333" s="11">
        <f>P333+Q333+R333</f>
        <v>110</v>
      </c>
      <c r="P333" s="11"/>
      <c r="Q333" s="11"/>
      <c r="R333" s="11">
        <v>110</v>
      </c>
    </row>
    <row r="334" spans="1:18" ht="37.5">
      <c r="A334" s="63" t="s">
        <v>79</v>
      </c>
      <c r="B334" s="33">
        <v>115</v>
      </c>
      <c r="C334" s="16" t="s">
        <v>143</v>
      </c>
      <c r="D334" s="16" t="s">
        <v>125</v>
      </c>
      <c r="E334" s="16" t="s">
        <v>498</v>
      </c>
      <c r="F334" s="16"/>
      <c r="G334" s="11">
        <f>G335</f>
        <v>50</v>
      </c>
      <c r="H334" s="11">
        <f t="shared" si="177"/>
        <v>0</v>
      </c>
      <c r="I334" s="11">
        <f aca="true" t="shared" si="178" ref="H334:R335">I335</f>
        <v>0</v>
      </c>
      <c r="J334" s="11">
        <f t="shared" si="177"/>
        <v>50</v>
      </c>
      <c r="K334" s="11">
        <f t="shared" si="177"/>
        <v>50</v>
      </c>
      <c r="L334" s="11">
        <f t="shared" si="177"/>
        <v>0</v>
      </c>
      <c r="M334" s="11">
        <f t="shared" si="177"/>
        <v>0</v>
      </c>
      <c r="N334" s="11">
        <f t="shared" si="177"/>
        <v>50</v>
      </c>
      <c r="O334" s="11">
        <f t="shared" si="177"/>
        <v>50</v>
      </c>
      <c r="P334" s="11">
        <f t="shared" si="177"/>
        <v>0</v>
      </c>
      <c r="Q334" s="11">
        <f t="shared" si="177"/>
        <v>0</v>
      </c>
      <c r="R334" s="11">
        <f t="shared" si="177"/>
        <v>50</v>
      </c>
    </row>
    <row r="335" spans="1:18" ht="80.25" customHeight="1">
      <c r="A335" s="63" t="s">
        <v>595</v>
      </c>
      <c r="B335" s="33">
        <v>115</v>
      </c>
      <c r="C335" s="16" t="s">
        <v>143</v>
      </c>
      <c r="D335" s="16" t="s">
        <v>125</v>
      </c>
      <c r="E335" s="16" t="s">
        <v>499</v>
      </c>
      <c r="F335" s="16"/>
      <c r="G335" s="11">
        <f>G336</f>
        <v>50</v>
      </c>
      <c r="H335" s="11">
        <f t="shared" si="178"/>
        <v>0</v>
      </c>
      <c r="I335" s="11"/>
      <c r="J335" s="11">
        <f t="shared" si="178"/>
        <v>50</v>
      </c>
      <c r="K335" s="11">
        <f t="shared" si="178"/>
        <v>50</v>
      </c>
      <c r="L335" s="11">
        <f t="shared" si="178"/>
        <v>0</v>
      </c>
      <c r="M335" s="11">
        <f t="shared" si="178"/>
        <v>0</v>
      </c>
      <c r="N335" s="11">
        <f t="shared" si="178"/>
        <v>50</v>
      </c>
      <c r="O335" s="11">
        <f t="shared" si="178"/>
        <v>50</v>
      </c>
      <c r="P335" s="11">
        <f t="shared" si="178"/>
        <v>0</v>
      </c>
      <c r="Q335" s="11">
        <f t="shared" si="178"/>
        <v>0</v>
      </c>
      <c r="R335" s="11">
        <f t="shared" si="178"/>
        <v>50</v>
      </c>
    </row>
    <row r="336" spans="1:18" ht="18.75">
      <c r="A336" s="63" t="s">
        <v>192</v>
      </c>
      <c r="B336" s="33">
        <v>115</v>
      </c>
      <c r="C336" s="16" t="s">
        <v>143</v>
      </c>
      <c r="D336" s="16" t="s">
        <v>125</v>
      </c>
      <c r="E336" s="16" t="s">
        <v>499</v>
      </c>
      <c r="F336" s="16" t="s">
        <v>191</v>
      </c>
      <c r="G336" s="11">
        <v>50</v>
      </c>
      <c r="H336" s="11"/>
      <c r="I336" s="11">
        <v>50</v>
      </c>
      <c r="J336" s="11">
        <v>50</v>
      </c>
      <c r="K336" s="11">
        <f>L336+M336+N336</f>
        <v>50</v>
      </c>
      <c r="L336" s="11"/>
      <c r="M336" s="11"/>
      <c r="N336" s="11">
        <v>50</v>
      </c>
      <c r="O336" s="11">
        <f>P336+Q336+R336</f>
        <v>50</v>
      </c>
      <c r="P336" s="11"/>
      <c r="Q336" s="11"/>
      <c r="R336" s="11">
        <v>50</v>
      </c>
    </row>
    <row r="337" spans="1:18" ht="37.5">
      <c r="A337" s="63" t="s">
        <v>520</v>
      </c>
      <c r="B337" s="33">
        <v>115</v>
      </c>
      <c r="C337" s="16" t="s">
        <v>143</v>
      </c>
      <c r="D337" s="16" t="s">
        <v>125</v>
      </c>
      <c r="E337" s="16" t="s">
        <v>287</v>
      </c>
      <c r="F337" s="16"/>
      <c r="G337" s="11">
        <f aca="true" t="shared" si="179" ref="G337:R339">G338</f>
        <v>328.4</v>
      </c>
      <c r="H337" s="11">
        <f t="shared" si="179"/>
        <v>0</v>
      </c>
      <c r="I337" s="11">
        <f t="shared" si="179"/>
        <v>328.4</v>
      </c>
      <c r="J337" s="11">
        <f t="shared" si="179"/>
        <v>0</v>
      </c>
      <c r="K337" s="11">
        <f t="shared" si="179"/>
        <v>328.4</v>
      </c>
      <c r="L337" s="11">
        <f t="shared" si="179"/>
        <v>0</v>
      </c>
      <c r="M337" s="11">
        <f t="shared" si="179"/>
        <v>328.4</v>
      </c>
      <c r="N337" s="11">
        <f t="shared" si="179"/>
        <v>0</v>
      </c>
      <c r="O337" s="11">
        <f t="shared" si="179"/>
        <v>328.4</v>
      </c>
      <c r="P337" s="11">
        <f t="shared" si="179"/>
        <v>0</v>
      </c>
      <c r="Q337" s="11">
        <f t="shared" si="179"/>
        <v>328.4</v>
      </c>
      <c r="R337" s="11">
        <f t="shared" si="179"/>
        <v>0</v>
      </c>
    </row>
    <row r="338" spans="1:18" ht="22.5" customHeight="1">
      <c r="A338" s="43" t="s">
        <v>18</v>
      </c>
      <c r="B338" s="33">
        <v>115</v>
      </c>
      <c r="C338" s="16" t="s">
        <v>143</v>
      </c>
      <c r="D338" s="16" t="s">
        <v>125</v>
      </c>
      <c r="E338" s="16" t="s">
        <v>288</v>
      </c>
      <c r="F338" s="16"/>
      <c r="G338" s="11">
        <f t="shared" si="179"/>
        <v>328.4</v>
      </c>
      <c r="H338" s="11">
        <f t="shared" si="179"/>
        <v>0</v>
      </c>
      <c r="I338" s="11">
        <f t="shared" si="179"/>
        <v>328.4</v>
      </c>
      <c r="J338" s="11">
        <f t="shared" si="179"/>
        <v>0</v>
      </c>
      <c r="K338" s="11">
        <f t="shared" si="179"/>
        <v>328.4</v>
      </c>
      <c r="L338" s="11">
        <f t="shared" si="179"/>
        <v>0</v>
      </c>
      <c r="M338" s="11">
        <f t="shared" si="179"/>
        <v>328.4</v>
      </c>
      <c r="N338" s="11">
        <f t="shared" si="179"/>
        <v>0</v>
      </c>
      <c r="O338" s="11">
        <f t="shared" si="179"/>
        <v>328.4</v>
      </c>
      <c r="P338" s="11">
        <f t="shared" si="179"/>
        <v>0</v>
      </c>
      <c r="Q338" s="11">
        <f t="shared" si="179"/>
        <v>328.4</v>
      </c>
      <c r="R338" s="11">
        <f t="shared" si="179"/>
        <v>0</v>
      </c>
    </row>
    <row r="339" spans="1:18" ht="39.75" customHeight="1">
      <c r="A339" s="63" t="s">
        <v>52</v>
      </c>
      <c r="B339" s="33">
        <v>115</v>
      </c>
      <c r="C339" s="16" t="s">
        <v>143</v>
      </c>
      <c r="D339" s="16" t="s">
        <v>125</v>
      </c>
      <c r="E339" s="16" t="s">
        <v>53</v>
      </c>
      <c r="F339" s="16"/>
      <c r="G339" s="11">
        <f t="shared" si="179"/>
        <v>328.4</v>
      </c>
      <c r="H339" s="11">
        <f t="shared" si="179"/>
        <v>0</v>
      </c>
      <c r="I339" s="11">
        <f t="shared" si="179"/>
        <v>328.4</v>
      </c>
      <c r="J339" s="11">
        <f t="shared" si="179"/>
        <v>0</v>
      </c>
      <c r="K339" s="11">
        <f t="shared" si="179"/>
        <v>328.4</v>
      </c>
      <c r="L339" s="11">
        <f t="shared" si="179"/>
        <v>0</v>
      </c>
      <c r="M339" s="11">
        <f t="shared" si="179"/>
        <v>328.4</v>
      </c>
      <c r="N339" s="11">
        <f t="shared" si="179"/>
        <v>0</v>
      </c>
      <c r="O339" s="11">
        <f t="shared" si="179"/>
        <v>328.4</v>
      </c>
      <c r="P339" s="11">
        <f t="shared" si="179"/>
        <v>0</v>
      </c>
      <c r="Q339" s="11">
        <f t="shared" si="179"/>
        <v>328.4</v>
      </c>
      <c r="R339" s="11">
        <f t="shared" si="179"/>
        <v>0</v>
      </c>
    </row>
    <row r="340" spans="1:18" ht="18.75">
      <c r="A340" s="63" t="s">
        <v>150</v>
      </c>
      <c r="B340" s="33">
        <v>115</v>
      </c>
      <c r="C340" s="16" t="s">
        <v>143</v>
      </c>
      <c r="D340" s="16" t="s">
        <v>125</v>
      </c>
      <c r="E340" s="16" t="s">
        <v>54</v>
      </c>
      <c r="F340" s="16"/>
      <c r="G340" s="11">
        <f>G341</f>
        <v>328.4</v>
      </c>
      <c r="H340" s="11">
        <f>H341</f>
        <v>0</v>
      </c>
      <c r="I340" s="11">
        <v>328.4</v>
      </c>
      <c r="J340" s="11">
        <f aca="true" t="shared" si="180" ref="J340:R340">J341</f>
        <v>0</v>
      </c>
      <c r="K340" s="11">
        <f t="shared" si="180"/>
        <v>328.4</v>
      </c>
      <c r="L340" s="11">
        <f t="shared" si="180"/>
        <v>0</v>
      </c>
      <c r="M340" s="11">
        <f t="shared" si="180"/>
        <v>328.4</v>
      </c>
      <c r="N340" s="11">
        <f t="shared" si="180"/>
        <v>0</v>
      </c>
      <c r="O340" s="11">
        <f t="shared" si="180"/>
        <v>328.4</v>
      </c>
      <c r="P340" s="11">
        <f t="shared" si="180"/>
        <v>0</v>
      </c>
      <c r="Q340" s="11">
        <f t="shared" si="180"/>
        <v>328.4</v>
      </c>
      <c r="R340" s="11">
        <f t="shared" si="180"/>
        <v>0</v>
      </c>
    </row>
    <row r="341" spans="1:18" ht="18.75">
      <c r="A341" s="63" t="s">
        <v>192</v>
      </c>
      <c r="B341" s="33">
        <v>115</v>
      </c>
      <c r="C341" s="16" t="s">
        <v>143</v>
      </c>
      <c r="D341" s="16" t="s">
        <v>125</v>
      </c>
      <c r="E341" s="16" t="s">
        <v>54</v>
      </c>
      <c r="F341" s="16" t="s">
        <v>191</v>
      </c>
      <c r="G341" s="11">
        <f>H341+I340+J341</f>
        <v>328.4</v>
      </c>
      <c r="H341" s="11"/>
      <c r="I341" s="14">
        <f>I342+I444+I483+I522+I554+I568+I619+I634+I676+I610</f>
        <v>42746.5</v>
      </c>
      <c r="J341" s="11"/>
      <c r="K341" s="11">
        <f>L341+M341+N341</f>
        <v>328.4</v>
      </c>
      <c r="L341" s="11"/>
      <c r="M341" s="11">
        <v>328.4</v>
      </c>
      <c r="N341" s="11"/>
      <c r="O341" s="11">
        <f>P341+Q341+R341</f>
        <v>328.4</v>
      </c>
      <c r="P341" s="19"/>
      <c r="Q341" s="11">
        <v>328.4</v>
      </c>
      <c r="R341" s="19"/>
    </row>
    <row r="342" spans="1:18" ht="18.75">
      <c r="A342" s="64" t="s">
        <v>173</v>
      </c>
      <c r="B342" s="137">
        <v>546</v>
      </c>
      <c r="C342" s="13"/>
      <c r="D342" s="13"/>
      <c r="E342" s="137"/>
      <c r="F342" s="13"/>
      <c r="G342" s="14">
        <f>G343+G445+G484+G523+G555+G569+G620+G635+G677+G611</f>
        <v>267817.80000000005</v>
      </c>
      <c r="H342" s="14">
        <f>H343+H445+H484+H523+H555+H569+H620+H635+H677+H611</f>
        <v>129412.3</v>
      </c>
      <c r="I342" s="11">
        <f>I343+I402+I406+I398</f>
        <v>9610.3</v>
      </c>
      <c r="J342" s="14">
        <f aca="true" t="shared" si="181" ref="J342:R342">J343+J445+J484+J523+J555+J569+J620+J635+J677+J611</f>
        <v>3114.7</v>
      </c>
      <c r="K342" s="14">
        <f t="shared" si="181"/>
        <v>205320.74</v>
      </c>
      <c r="L342" s="14">
        <f t="shared" si="181"/>
        <v>84740.8</v>
      </c>
      <c r="M342" s="14">
        <f t="shared" si="181"/>
        <v>98399.23999999999</v>
      </c>
      <c r="N342" s="14">
        <f t="shared" si="181"/>
        <v>3078.6999999999994</v>
      </c>
      <c r="O342" s="14">
        <f t="shared" si="181"/>
        <v>149733.94</v>
      </c>
      <c r="P342" s="14" t="e">
        <f t="shared" si="181"/>
        <v>#REF!</v>
      </c>
      <c r="Q342" s="14" t="e">
        <f t="shared" si="181"/>
        <v>#REF!</v>
      </c>
      <c r="R342" s="14" t="e">
        <f t="shared" si="181"/>
        <v>#REF!</v>
      </c>
    </row>
    <row r="343" spans="1:18" ht="18.75">
      <c r="A343" s="63" t="s">
        <v>215</v>
      </c>
      <c r="B343" s="33">
        <v>546</v>
      </c>
      <c r="C343" s="16" t="s">
        <v>121</v>
      </c>
      <c r="D343" s="16" t="s">
        <v>413</v>
      </c>
      <c r="E343" s="33"/>
      <c r="F343" s="16"/>
      <c r="G343" s="11">
        <f>G344+G403+G407+G399</f>
        <v>63832.90000000001</v>
      </c>
      <c r="H343" s="11">
        <f>H344+H403+H407+H399</f>
        <v>13452</v>
      </c>
      <c r="I343" s="11">
        <f>I368+I375+I391+I352+I344+I362</f>
        <v>378.8</v>
      </c>
      <c r="J343" s="11">
        <f aca="true" t="shared" si="182" ref="J343:R343">J344+J403+J407+J399</f>
        <v>2494.2</v>
      </c>
      <c r="K343" s="11">
        <f t="shared" si="182"/>
        <v>34060.399999999994</v>
      </c>
      <c r="L343" s="11">
        <f t="shared" si="182"/>
        <v>6374.900000000001</v>
      </c>
      <c r="M343" s="11">
        <f t="shared" si="182"/>
        <v>25199.1</v>
      </c>
      <c r="N343" s="11">
        <f t="shared" si="182"/>
        <v>2486.3999999999996</v>
      </c>
      <c r="O343" s="11">
        <f t="shared" si="182"/>
        <v>46946.4</v>
      </c>
      <c r="P343" s="11">
        <f t="shared" si="182"/>
        <v>6398.6</v>
      </c>
      <c r="Q343" s="11">
        <f t="shared" si="182"/>
        <v>38116.7</v>
      </c>
      <c r="R343" s="11">
        <f t="shared" si="182"/>
        <v>2486.3999999999996</v>
      </c>
    </row>
    <row r="344" spans="1:18" ht="56.25">
      <c r="A344" s="63" t="s">
        <v>96</v>
      </c>
      <c r="B344" s="33">
        <v>546</v>
      </c>
      <c r="C344" s="16" t="s">
        <v>121</v>
      </c>
      <c r="D344" s="16" t="s">
        <v>122</v>
      </c>
      <c r="E344" s="33"/>
      <c r="F344" s="16"/>
      <c r="G344" s="11">
        <f>G369+G376+G392+G353+G345+G363</f>
        <v>32514.700000000004</v>
      </c>
      <c r="H344" s="11">
        <f>H369+H376+H392+H353+H345+H363</f>
        <v>3100.2</v>
      </c>
      <c r="I344" s="11">
        <f aca="true" t="shared" si="183" ref="H344:R345">I345</f>
        <v>3</v>
      </c>
      <c r="J344" s="11">
        <f aca="true" t="shared" si="184" ref="J344:R344">J369+J376+J392+J353+J345+J363</f>
        <v>420.5</v>
      </c>
      <c r="K344" s="11">
        <f t="shared" si="184"/>
        <v>20738.999999999996</v>
      </c>
      <c r="L344" s="11">
        <f t="shared" si="184"/>
        <v>2745.8</v>
      </c>
      <c r="M344" s="11">
        <f t="shared" si="184"/>
        <v>17580.5</v>
      </c>
      <c r="N344" s="11">
        <f t="shared" si="184"/>
        <v>412.70000000000005</v>
      </c>
      <c r="O344" s="11">
        <f t="shared" si="184"/>
        <v>27934.199999999997</v>
      </c>
      <c r="P344" s="11">
        <f t="shared" si="184"/>
        <v>2749.8</v>
      </c>
      <c r="Q344" s="11">
        <f t="shared" si="184"/>
        <v>24771.7</v>
      </c>
      <c r="R344" s="11">
        <f t="shared" si="184"/>
        <v>412.70000000000005</v>
      </c>
    </row>
    <row r="345" spans="1:18" ht="56.25">
      <c r="A345" s="63" t="s">
        <v>487</v>
      </c>
      <c r="B345" s="33">
        <v>546</v>
      </c>
      <c r="C345" s="16" t="s">
        <v>121</v>
      </c>
      <c r="D345" s="16" t="s">
        <v>122</v>
      </c>
      <c r="E345" s="16" t="s">
        <v>256</v>
      </c>
      <c r="F345" s="16"/>
      <c r="G345" s="11">
        <f>G346</f>
        <v>121</v>
      </c>
      <c r="H345" s="11">
        <f t="shared" si="183"/>
        <v>0</v>
      </c>
      <c r="I345" s="11">
        <f aca="true" t="shared" si="185" ref="H345:R346">I346+I349</f>
        <v>3</v>
      </c>
      <c r="J345" s="11">
        <f t="shared" si="183"/>
        <v>0</v>
      </c>
      <c r="K345" s="11">
        <f t="shared" si="183"/>
        <v>28</v>
      </c>
      <c r="L345" s="11">
        <f t="shared" si="183"/>
        <v>0</v>
      </c>
      <c r="M345" s="11">
        <f t="shared" si="183"/>
        <v>28</v>
      </c>
      <c r="N345" s="11">
        <f t="shared" si="183"/>
        <v>0</v>
      </c>
      <c r="O345" s="11">
        <f t="shared" si="183"/>
        <v>169</v>
      </c>
      <c r="P345" s="11">
        <f t="shared" si="183"/>
        <v>0</v>
      </c>
      <c r="Q345" s="11">
        <f t="shared" si="183"/>
        <v>169</v>
      </c>
      <c r="R345" s="11">
        <f t="shared" si="183"/>
        <v>0</v>
      </c>
    </row>
    <row r="346" spans="1:18" ht="37.5">
      <c r="A346" s="63" t="s">
        <v>488</v>
      </c>
      <c r="B346" s="33">
        <v>546</v>
      </c>
      <c r="C346" s="16" t="s">
        <v>121</v>
      </c>
      <c r="D346" s="16" t="s">
        <v>122</v>
      </c>
      <c r="E346" s="16" t="s">
        <v>257</v>
      </c>
      <c r="F346" s="16"/>
      <c r="G346" s="11">
        <f>G347+G350</f>
        <v>121</v>
      </c>
      <c r="H346" s="11">
        <f t="shared" si="185"/>
        <v>0</v>
      </c>
      <c r="I346" s="11">
        <f aca="true" t="shared" si="186" ref="H346:R347">I347</f>
        <v>3</v>
      </c>
      <c r="J346" s="11">
        <f t="shared" si="185"/>
        <v>0</v>
      </c>
      <c r="K346" s="11">
        <f t="shared" si="185"/>
        <v>28</v>
      </c>
      <c r="L346" s="11">
        <f t="shared" si="185"/>
        <v>0</v>
      </c>
      <c r="M346" s="11">
        <f t="shared" si="185"/>
        <v>28</v>
      </c>
      <c r="N346" s="11">
        <f t="shared" si="185"/>
        <v>0</v>
      </c>
      <c r="O346" s="11">
        <f t="shared" si="185"/>
        <v>169</v>
      </c>
      <c r="P346" s="11">
        <f t="shared" si="185"/>
        <v>0</v>
      </c>
      <c r="Q346" s="11">
        <f t="shared" si="185"/>
        <v>169</v>
      </c>
      <c r="R346" s="11">
        <f t="shared" si="185"/>
        <v>0</v>
      </c>
    </row>
    <row r="347" spans="1:18" ht="37.5">
      <c r="A347" s="63" t="s">
        <v>387</v>
      </c>
      <c r="B347" s="33">
        <v>546</v>
      </c>
      <c r="C347" s="16" t="s">
        <v>121</v>
      </c>
      <c r="D347" s="16" t="s">
        <v>122</v>
      </c>
      <c r="E347" s="16" t="s">
        <v>388</v>
      </c>
      <c r="F347" s="16"/>
      <c r="G347" s="11">
        <f>G348</f>
        <v>121</v>
      </c>
      <c r="H347" s="11">
        <f t="shared" si="186"/>
        <v>0</v>
      </c>
      <c r="I347" s="11">
        <f aca="true" t="shared" si="187" ref="H347:R348">I348</f>
        <v>3</v>
      </c>
      <c r="J347" s="11">
        <f t="shared" si="186"/>
        <v>0</v>
      </c>
      <c r="K347" s="11">
        <f t="shared" si="186"/>
        <v>28</v>
      </c>
      <c r="L347" s="11">
        <f t="shared" si="186"/>
        <v>0</v>
      </c>
      <c r="M347" s="11">
        <f t="shared" si="186"/>
        <v>28</v>
      </c>
      <c r="N347" s="11">
        <f t="shared" si="186"/>
        <v>0</v>
      </c>
      <c r="O347" s="11">
        <f t="shared" si="186"/>
        <v>23</v>
      </c>
      <c r="P347" s="11">
        <f t="shared" si="186"/>
        <v>0</v>
      </c>
      <c r="Q347" s="11">
        <f t="shared" si="186"/>
        <v>23</v>
      </c>
      <c r="R347" s="11">
        <f t="shared" si="186"/>
        <v>0</v>
      </c>
    </row>
    <row r="348" spans="1:18" ht="18.75">
      <c r="A348" s="63" t="s">
        <v>225</v>
      </c>
      <c r="B348" s="33">
        <v>546</v>
      </c>
      <c r="C348" s="16" t="s">
        <v>121</v>
      </c>
      <c r="D348" s="16" t="s">
        <v>122</v>
      </c>
      <c r="E348" s="16" t="s">
        <v>389</v>
      </c>
      <c r="F348" s="16"/>
      <c r="G348" s="11">
        <f>G349</f>
        <v>121</v>
      </c>
      <c r="H348" s="11">
        <f t="shared" si="187"/>
        <v>0</v>
      </c>
      <c r="I348" s="11">
        <v>3</v>
      </c>
      <c r="J348" s="11">
        <f t="shared" si="187"/>
        <v>0</v>
      </c>
      <c r="K348" s="11">
        <f t="shared" si="187"/>
        <v>28</v>
      </c>
      <c r="L348" s="11">
        <f t="shared" si="187"/>
        <v>0</v>
      </c>
      <c r="M348" s="11">
        <f t="shared" si="187"/>
        <v>28</v>
      </c>
      <c r="N348" s="11">
        <f t="shared" si="187"/>
        <v>0</v>
      </c>
      <c r="O348" s="11">
        <f t="shared" si="187"/>
        <v>23</v>
      </c>
      <c r="P348" s="11">
        <f t="shared" si="187"/>
        <v>0</v>
      </c>
      <c r="Q348" s="11">
        <f t="shared" si="187"/>
        <v>23</v>
      </c>
      <c r="R348" s="11">
        <f t="shared" si="187"/>
        <v>0</v>
      </c>
    </row>
    <row r="349" spans="1:18" ht="37.5">
      <c r="A349" s="63" t="s">
        <v>92</v>
      </c>
      <c r="B349" s="33">
        <v>546</v>
      </c>
      <c r="C349" s="16" t="s">
        <v>121</v>
      </c>
      <c r="D349" s="16" t="s">
        <v>122</v>
      </c>
      <c r="E349" s="16" t="s">
        <v>389</v>
      </c>
      <c r="F349" s="16" t="s">
        <v>178</v>
      </c>
      <c r="G349" s="11">
        <v>121</v>
      </c>
      <c r="H349" s="11"/>
      <c r="I349" s="11">
        <f>I350</f>
        <v>0</v>
      </c>
      <c r="J349" s="11"/>
      <c r="K349" s="11">
        <f>L349+M349+N349</f>
        <v>28</v>
      </c>
      <c r="L349" s="11"/>
      <c r="M349" s="11">
        <v>28</v>
      </c>
      <c r="N349" s="11"/>
      <c r="O349" s="11">
        <f>P349+Q349+R349</f>
        <v>23</v>
      </c>
      <c r="P349" s="11"/>
      <c r="Q349" s="11">
        <v>23</v>
      </c>
      <c r="R349" s="11"/>
    </row>
    <row r="350" spans="1:18" ht="37.5">
      <c r="A350" s="63" t="s">
        <v>425</v>
      </c>
      <c r="B350" s="33">
        <v>546</v>
      </c>
      <c r="C350" s="16" t="s">
        <v>121</v>
      </c>
      <c r="D350" s="16" t="s">
        <v>122</v>
      </c>
      <c r="E350" s="16" t="s">
        <v>385</v>
      </c>
      <c r="F350" s="16"/>
      <c r="G350" s="11">
        <f>G351</f>
        <v>0</v>
      </c>
      <c r="H350" s="11">
        <f>H351</f>
        <v>0</v>
      </c>
      <c r="I350" s="11">
        <f>I351</f>
        <v>0</v>
      </c>
      <c r="J350" s="11">
        <f aca="true" t="shared" si="188" ref="J350:R351">J351</f>
        <v>0</v>
      </c>
      <c r="K350" s="11">
        <f t="shared" si="188"/>
        <v>0</v>
      </c>
      <c r="L350" s="11">
        <f t="shared" si="188"/>
        <v>0</v>
      </c>
      <c r="M350" s="11">
        <f t="shared" si="188"/>
        <v>0</v>
      </c>
      <c r="N350" s="11">
        <f t="shared" si="188"/>
        <v>0</v>
      </c>
      <c r="O350" s="11">
        <f t="shared" si="188"/>
        <v>146</v>
      </c>
      <c r="P350" s="11">
        <f t="shared" si="188"/>
        <v>0</v>
      </c>
      <c r="Q350" s="11">
        <f t="shared" si="188"/>
        <v>146</v>
      </c>
      <c r="R350" s="11">
        <f t="shared" si="188"/>
        <v>0</v>
      </c>
    </row>
    <row r="351" spans="1:18" ht="18.75">
      <c r="A351" s="63" t="s">
        <v>225</v>
      </c>
      <c r="B351" s="33">
        <v>546</v>
      </c>
      <c r="C351" s="16" t="s">
        <v>121</v>
      </c>
      <c r="D351" s="16" t="s">
        <v>122</v>
      </c>
      <c r="E351" s="16" t="s">
        <v>397</v>
      </c>
      <c r="F351" s="16"/>
      <c r="G351" s="11">
        <f>G352</f>
        <v>0</v>
      </c>
      <c r="H351" s="11">
        <f>H352</f>
        <v>0</v>
      </c>
      <c r="I351" s="11"/>
      <c r="J351" s="11">
        <f t="shared" si="188"/>
        <v>0</v>
      </c>
      <c r="K351" s="11">
        <f t="shared" si="188"/>
        <v>0</v>
      </c>
      <c r="L351" s="11">
        <f t="shared" si="188"/>
        <v>0</v>
      </c>
      <c r="M351" s="11">
        <f t="shared" si="188"/>
        <v>0</v>
      </c>
      <c r="N351" s="11">
        <f t="shared" si="188"/>
        <v>0</v>
      </c>
      <c r="O351" s="11">
        <f t="shared" si="188"/>
        <v>146</v>
      </c>
      <c r="P351" s="11">
        <f t="shared" si="188"/>
        <v>0</v>
      </c>
      <c r="Q351" s="11">
        <f t="shared" si="188"/>
        <v>146</v>
      </c>
      <c r="R351" s="11">
        <f t="shared" si="188"/>
        <v>0</v>
      </c>
    </row>
    <row r="352" spans="1:18" ht="37.5">
      <c r="A352" s="63" t="s">
        <v>92</v>
      </c>
      <c r="B352" s="33">
        <v>546</v>
      </c>
      <c r="C352" s="16" t="s">
        <v>121</v>
      </c>
      <c r="D352" s="16" t="s">
        <v>122</v>
      </c>
      <c r="E352" s="16" t="s">
        <v>397</v>
      </c>
      <c r="F352" s="16" t="s">
        <v>178</v>
      </c>
      <c r="G352" s="11">
        <f>H352+I351+J352</f>
        <v>0</v>
      </c>
      <c r="H352" s="11"/>
      <c r="I352" s="11">
        <f aca="true" t="shared" si="189" ref="H352:R353">I357+I353</f>
        <v>0</v>
      </c>
      <c r="J352" s="11"/>
      <c r="K352" s="11">
        <f>L352+M352+N352</f>
        <v>0</v>
      </c>
      <c r="L352" s="11"/>
      <c r="M352" s="11"/>
      <c r="N352" s="11"/>
      <c r="O352" s="11">
        <f>P352+Q352+R352</f>
        <v>146</v>
      </c>
      <c r="P352" s="11"/>
      <c r="Q352" s="11">
        <v>146</v>
      </c>
      <c r="R352" s="11"/>
    </row>
    <row r="353" spans="1:18" ht="37.5">
      <c r="A353" s="63" t="s">
        <v>549</v>
      </c>
      <c r="B353" s="33">
        <v>546</v>
      </c>
      <c r="C353" s="16" t="s">
        <v>121</v>
      </c>
      <c r="D353" s="16" t="s">
        <v>122</v>
      </c>
      <c r="E353" s="16" t="s">
        <v>9</v>
      </c>
      <c r="F353" s="16"/>
      <c r="G353" s="11">
        <f>G358+G354</f>
        <v>1529</v>
      </c>
      <c r="H353" s="11">
        <f t="shared" si="189"/>
        <v>1529</v>
      </c>
      <c r="I353" s="11">
        <f aca="true" t="shared" si="190" ref="H353:R356">I354</f>
        <v>0</v>
      </c>
      <c r="J353" s="11">
        <f t="shared" si="189"/>
        <v>0</v>
      </c>
      <c r="K353" s="11">
        <f t="shared" si="189"/>
        <v>1311.6000000000001</v>
      </c>
      <c r="L353" s="11">
        <f t="shared" si="189"/>
        <v>1311.6000000000001</v>
      </c>
      <c r="M353" s="11">
        <f t="shared" si="189"/>
        <v>0</v>
      </c>
      <c r="N353" s="11">
        <f t="shared" si="189"/>
        <v>0</v>
      </c>
      <c r="O353" s="11">
        <f t="shared" si="189"/>
        <v>1311.6000000000001</v>
      </c>
      <c r="P353" s="11">
        <f t="shared" si="189"/>
        <v>1311.6000000000001</v>
      </c>
      <c r="Q353" s="11">
        <f t="shared" si="189"/>
        <v>0</v>
      </c>
      <c r="R353" s="11">
        <f t="shared" si="189"/>
        <v>0</v>
      </c>
    </row>
    <row r="354" spans="1:18" ht="37.5">
      <c r="A354" s="63" t="s">
        <v>40</v>
      </c>
      <c r="B354" s="33">
        <v>546</v>
      </c>
      <c r="C354" s="16" t="s">
        <v>121</v>
      </c>
      <c r="D354" s="16" t="s">
        <v>122</v>
      </c>
      <c r="E354" s="16" t="s">
        <v>41</v>
      </c>
      <c r="F354" s="16"/>
      <c r="G354" s="11">
        <f>G355</f>
        <v>224.5</v>
      </c>
      <c r="H354" s="11">
        <f t="shared" si="190"/>
        <v>224.5</v>
      </c>
      <c r="I354" s="11">
        <f t="shared" si="190"/>
        <v>0</v>
      </c>
      <c r="J354" s="11">
        <f t="shared" si="190"/>
        <v>0</v>
      </c>
      <c r="K354" s="11">
        <f t="shared" si="190"/>
        <v>224.5</v>
      </c>
      <c r="L354" s="11">
        <f t="shared" si="190"/>
        <v>224.5</v>
      </c>
      <c r="M354" s="11">
        <f t="shared" si="190"/>
        <v>0</v>
      </c>
      <c r="N354" s="11">
        <f t="shared" si="190"/>
        <v>0</v>
      </c>
      <c r="O354" s="11">
        <f t="shared" si="190"/>
        <v>224.5</v>
      </c>
      <c r="P354" s="11">
        <f t="shared" si="190"/>
        <v>224.5</v>
      </c>
      <c r="Q354" s="11">
        <f t="shared" si="190"/>
        <v>0</v>
      </c>
      <c r="R354" s="11">
        <f t="shared" si="190"/>
        <v>0</v>
      </c>
    </row>
    <row r="355" spans="1:18" ht="75.75" customHeight="1">
      <c r="A355" s="63" t="s">
        <v>448</v>
      </c>
      <c r="B355" s="33">
        <v>546</v>
      </c>
      <c r="C355" s="16" t="s">
        <v>121</v>
      </c>
      <c r="D355" s="16" t="s">
        <v>122</v>
      </c>
      <c r="E355" s="16" t="s">
        <v>446</v>
      </c>
      <c r="F355" s="16"/>
      <c r="G355" s="11">
        <f>G356</f>
        <v>224.5</v>
      </c>
      <c r="H355" s="11">
        <f t="shared" si="190"/>
        <v>224.5</v>
      </c>
      <c r="I355" s="11">
        <f t="shared" si="190"/>
        <v>0</v>
      </c>
      <c r="J355" s="11">
        <f t="shared" si="190"/>
        <v>0</v>
      </c>
      <c r="K355" s="11">
        <f t="shared" si="190"/>
        <v>224.5</v>
      </c>
      <c r="L355" s="11">
        <f t="shared" si="190"/>
        <v>224.5</v>
      </c>
      <c r="M355" s="11">
        <f t="shared" si="190"/>
        <v>0</v>
      </c>
      <c r="N355" s="11">
        <f t="shared" si="190"/>
        <v>0</v>
      </c>
      <c r="O355" s="11">
        <f t="shared" si="190"/>
        <v>224.5</v>
      </c>
      <c r="P355" s="11">
        <f t="shared" si="190"/>
        <v>224.5</v>
      </c>
      <c r="Q355" s="11">
        <f t="shared" si="190"/>
        <v>0</v>
      </c>
      <c r="R355" s="11">
        <f t="shared" si="190"/>
        <v>0</v>
      </c>
    </row>
    <row r="356" spans="1:18" ht="117.75" customHeight="1">
      <c r="A356" s="70" t="s">
        <v>449</v>
      </c>
      <c r="B356" s="33">
        <v>546</v>
      </c>
      <c r="C356" s="16" t="s">
        <v>121</v>
      </c>
      <c r="D356" s="16" t="s">
        <v>122</v>
      </c>
      <c r="E356" s="16" t="s">
        <v>445</v>
      </c>
      <c r="F356" s="16"/>
      <c r="G356" s="11">
        <f>G357</f>
        <v>224.5</v>
      </c>
      <c r="H356" s="11">
        <f t="shared" si="190"/>
        <v>224.5</v>
      </c>
      <c r="I356" s="11"/>
      <c r="J356" s="11">
        <f t="shared" si="190"/>
        <v>0</v>
      </c>
      <c r="K356" s="11">
        <f t="shared" si="190"/>
        <v>224.5</v>
      </c>
      <c r="L356" s="11">
        <f t="shared" si="190"/>
        <v>224.5</v>
      </c>
      <c r="M356" s="11">
        <f t="shared" si="190"/>
        <v>0</v>
      </c>
      <c r="N356" s="11">
        <f t="shared" si="190"/>
        <v>0</v>
      </c>
      <c r="O356" s="11">
        <f t="shared" si="190"/>
        <v>224.5</v>
      </c>
      <c r="P356" s="11">
        <f t="shared" si="190"/>
        <v>224.5</v>
      </c>
      <c r="Q356" s="11">
        <f t="shared" si="190"/>
        <v>0</v>
      </c>
      <c r="R356" s="11">
        <f t="shared" si="190"/>
        <v>0</v>
      </c>
    </row>
    <row r="357" spans="1:18" ht="37.5">
      <c r="A357" s="63" t="s">
        <v>92</v>
      </c>
      <c r="B357" s="33">
        <v>546</v>
      </c>
      <c r="C357" s="16" t="s">
        <v>121</v>
      </c>
      <c r="D357" s="16" t="s">
        <v>122</v>
      </c>
      <c r="E357" s="16" t="s">
        <v>445</v>
      </c>
      <c r="F357" s="16" t="s">
        <v>178</v>
      </c>
      <c r="G357" s="11">
        <f>I356+J357+H357</f>
        <v>224.5</v>
      </c>
      <c r="H357" s="11">
        <v>224.5</v>
      </c>
      <c r="I357" s="11">
        <f aca="true" t="shared" si="191" ref="H357:R359">I358</f>
        <v>0</v>
      </c>
      <c r="J357" s="11"/>
      <c r="K357" s="11">
        <f>M357+N357+L357</f>
        <v>224.5</v>
      </c>
      <c r="L357" s="11">
        <v>224.5</v>
      </c>
      <c r="M357" s="11"/>
      <c r="N357" s="11"/>
      <c r="O357" s="11">
        <f>P357+Q357+R357</f>
        <v>224.5</v>
      </c>
      <c r="P357" s="11">
        <v>224.5</v>
      </c>
      <c r="Q357" s="11"/>
      <c r="R357" s="11"/>
    </row>
    <row r="358" spans="1:18" ht="26.25" customHeight="1">
      <c r="A358" s="63" t="s">
        <v>46</v>
      </c>
      <c r="B358" s="33">
        <v>546</v>
      </c>
      <c r="C358" s="16" t="s">
        <v>121</v>
      </c>
      <c r="D358" s="16" t="s">
        <v>122</v>
      </c>
      <c r="E358" s="16" t="s">
        <v>45</v>
      </c>
      <c r="F358" s="16"/>
      <c r="G358" s="11">
        <f>G359</f>
        <v>1304.5</v>
      </c>
      <c r="H358" s="11">
        <f t="shared" si="191"/>
        <v>1304.5</v>
      </c>
      <c r="I358" s="11">
        <f t="shared" si="191"/>
        <v>0</v>
      </c>
      <c r="J358" s="11">
        <f t="shared" si="191"/>
        <v>0</v>
      </c>
      <c r="K358" s="11">
        <f t="shared" si="191"/>
        <v>1087.1000000000001</v>
      </c>
      <c r="L358" s="11">
        <f t="shared" si="191"/>
        <v>1087.1000000000001</v>
      </c>
      <c r="M358" s="11">
        <f t="shared" si="191"/>
        <v>0</v>
      </c>
      <c r="N358" s="11">
        <f t="shared" si="191"/>
        <v>0</v>
      </c>
      <c r="O358" s="11">
        <f t="shared" si="191"/>
        <v>1087.1000000000001</v>
      </c>
      <c r="P358" s="11">
        <f t="shared" si="191"/>
        <v>1087.1000000000001</v>
      </c>
      <c r="Q358" s="11">
        <f t="shared" si="191"/>
        <v>0</v>
      </c>
      <c r="R358" s="11">
        <f t="shared" si="191"/>
        <v>0</v>
      </c>
    </row>
    <row r="359" spans="1:18" ht="56.25">
      <c r="A359" s="63" t="s">
        <v>324</v>
      </c>
      <c r="B359" s="33">
        <v>546</v>
      </c>
      <c r="C359" s="16" t="s">
        <v>121</v>
      </c>
      <c r="D359" s="16" t="s">
        <v>122</v>
      </c>
      <c r="E359" s="16" t="s">
        <v>556</v>
      </c>
      <c r="F359" s="16"/>
      <c r="G359" s="11">
        <f>G360</f>
        <v>1304.5</v>
      </c>
      <c r="H359" s="11">
        <f t="shared" si="191"/>
        <v>1304.5</v>
      </c>
      <c r="I359" s="11">
        <f aca="true" t="shared" si="192" ref="H359:R360">I360+I361</f>
        <v>0</v>
      </c>
      <c r="J359" s="11">
        <f t="shared" si="191"/>
        <v>0</v>
      </c>
      <c r="K359" s="11">
        <f t="shared" si="191"/>
        <v>1087.1000000000001</v>
      </c>
      <c r="L359" s="11">
        <f t="shared" si="191"/>
        <v>1087.1000000000001</v>
      </c>
      <c r="M359" s="11">
        <f t="shared" si="191"/>
        <v>0</v>
      </c>
      <c r="N359" s="11">
        <f t="shared" si="191"/>
        <v>0</v>
      </c>
      <c r="O359" s="11">
        <f t="shared" si="191"/>
        <v>1087.1000000000001</v>
      </c>
      <c r="P359" s="11">
        <f t="shared" si="191"/>
        <v>1087.1000000000001</v>
      </c>
      <c r="Q359" s="11">
        <f t="shared" si="191"/>
        <v>0</v>
      </c>
      <c r="R359" s="11">
        <f t="shared" si="191"/>
        <v>0</v>
      </c>
    </row>
    <row r="360" spans="1:18" ht="158.25" customHeight="1">
      <c r="A360" s="63" t="s">
        <v>450</v>
      </c>
      <c r="B360" s="61">
        <v>546</v>
      </c>
      <c r="C360" s="16" t="s">
        <v>121</v>
      </c>
      <c r="D360" s="16" t="s">
        <v>122</v>
      </c>
      <c r="E360" s="16" t="s">
        <v>557</v>
      </c>
      <c r="F360" s="16"/>
      <c r="G360" s="11">
        <f>G361+G362</f>
        <v>1304.5</v>
      </c>
      <c r="H360" s="11">
        <f t="shared" si="192"/>
        <v>1304.5</v>
      </c>
      <c r="I360" s="11"/>
      <c r="J360" s="11">
        <f t="shared" si="192"/>
        <v>0</v>
      </c>
      <c r="K360" s="11">
        <f t="shared" si="192"/>
        <v>1087.1000000000001</v>
      </c>
      <c r="L360" s="11">
        <f t="shared" si="192"/>
        <v>1087.1000000000001</v>
      </c>
      <c r="M360" s="11">
        <f t="shared" si="192"/>
        <v>0</v>
      </c>
      <c r="N360" s="11">
        <f t="shared" si="192"/>
        <v>0</v>
      </c>
      <c r="O360" s="11">
        <f t="shared" si="192"/>
        <v>1087.1000000000001</v>
      </c>
      <c r="P360" s="11">
        <f t="shared" si="192"/>
        <v>1087.1000000000001</v>
      </c>
      <c r="Q360" s="11">
        <f t="shared" si="192"/>
        <v>0</v>
      </c>
      <c r="R360" s="11">
        <f t="shared" si="192"/>
        <v>0</v>
      </c>
    </row>
    <row r="361" spans="1:18" ht="37.5">
      <c r="A361" s="71" t="s">
        <v>174</v>
      </c>
      <c r="B361" s="33">
        <v>546</v>
      </c>
      <c r="C361" s="16" t="s">
        <v>121</v>
      </c>
      <c r="D361" s="16" t="s">
        <v>122</v>
      </c>
      <c r="E361" s="16" t="s">
        <v>557</v>
      </c>
      <c r="F361" s="16" t="s">
        <v>175</v>
      </c>
      <c r="G361" s="11">
        <v>977.5</v>
      </c>
      <c r="H361" s="11">
        <v>1143.9</v>
      </c>
      <c r="I361" s="11"/>
      <c r="J361" s="11"/>
      <c r="K361" s="11">
        <f>L361+M361+N361</f>
        <v>947.7</v>
      </c>
      <c r="L361" s="11">
        <v>947.7</v>
      </c>
      <c r="M361" s="11"/>
      <c r="N361" s="11"/>
      <c r="O361" s="11">
        <f>P361+Q361+R361</f>
        <v>947.7</v>
      </c>
      <c r="P361" s="11">
        <v>947.7</v>
      </c>
      <c r="Q361" s="19"/>
      <c r="R361" s="19"/>
    </row>
    <row r="362" spans="1:18" ht="37.5">
      <c r="A362" s="63" t="s">
        <v>92</v>
      </c>
      <c r="B362" s="33">
        <v>546</v>
      </c>
      <c r="C362" s="16" t="s">
        <v>121</v>
      </c>
      <c r="D362" s="16" t="s">
        <v>122</v>
      </c>
      <c r="E362" s="16" t="s">
        <v>557</v>
      </c>
      <c r="F362" s="16" t="s">
        <v>178</v>
      </c>
      <c r="G362" s="11">
        <v>327</v>
      </c>
      <c r="H362" s="11">
        <v>160.6</v>
      </c>
      <c r="I362" s="11">
        <f aca="true" t="shared" si="193" ref="H362:R365">I363</f>
        <v>0</v>
      </c>
      <c r="J362" s="11"/>
      <c r="K362" s="11">
        <f>L362+M362+N362</f>
        <v>139.4</v>
      </c>
      <c r="L362" s="11">
        <v>139.4</v>
      </c>
      <c r="M362" s="11"/>
      <c r="N362" s="11"/>
      <c r="O362" s="11">
        <f>P362+Q362+R362</f>
        <v>139.4</v>
      </c>
      <c r="P362" s="11">
        <v>139.4</v>
      </c>
      <c r="Q362" s="19"/>
      <c r="R362" s="19"/>
    </row>
    <row r="363" spans="1:18" ht="63" customHeight="1">
      <c r="A363" s="63" t="s">
        <v>621</v>
      </c>
      <c r="B363" s="33">
        <v>546</v>
      </c>
      <c r="C363" s="16" t="s">
        <v>121</v>
      </c>
      <c r="D363" s="16" t="s">
        <v>122</v>
      </c>
      <c r="E363" s="33" t="s">
        <v>250</v>
      </c>
      <c r="F363" s="16"/>
      <c r="G363" s="11">
        <f>G364</f>
        <v>1207.9</v>
      </c>
      <c r="H363" s="11">
        <f t="shared" si="193"/>
        <v>1207.9</v>
      </c>
      <c r="I363" s="11">
        <f t="shared" si="193"/>
        <v>0</v>
      </c>
      <c r="J363" s="11">
        <f t="shared" si="193"/>
        <v>0</v>
      </c>
      <c r="K363" s="11">
        <f t="shared" si="193"/>
        <v>1070.2</v>
      </c>
      <c r="L363" s="11">
        <f t="shared" si="193"/>
        <v>1070.2</v>
      </c>
      <c r="M363" s="11">
        <f t="shared" si="193"/>
        <v>0</v>
      </c>
      <c r="N363" s="11">
        <f t="shared" si="193"/>
        <v>0</v>
      </c>
      <c r="O363" s="11">
        <f t="shared" si="193"/>
        <v>1070.2</v>
      </c>
      <c r="P363" s="11">
        <f t="shared" si="193"/>
        <v>1070.2</v>
      </c>
      <c r="Q363" s="11">
        <f t="shared" si="193"/>
        <v>0</v>
      </c>
      <c r="R363" s="11">
        <f t="shared" si="193"/>
        <v>0</v>
      </c>
    </row>
    <row r="364" spans="1:18" ht="24" customHeight="1">
      <c r="A364" s="63" t="s">
        <v>197</v>
      </c>
      <c r="B364" s="33">
        <v>546</v>
      </c>
      <c r="C364" s="16" t="s">
        <v>121</v>
      </c>
      <c r="D364" s="16" t="s">
        <v>122</v>
      </c>
      <c r="E364" s="33" t="s">
        <v>61</v>
      </c>
      <c r="F364" s="16"/>
      <c r="G364" s="11">
        <f>G365</f>
        <v>1207.9</v>
      </c>
      <c r="H364" s="11">
        <f t="shared" si="193"/>
        <v>1207.9</v>
      </c>
      <c r="I364" s="11">
        <f t="shared" si="193"/>
        <v>0</v>
      </c>
      <c r="J364" s="11">
        <f t="shared" si="193"/>
        <v>0</v>
      </c>
      <c r="K364" s="11">
        <f t="shared" si="193"/>
        <v>1070.2</v>
      </c>
      <c r="L364" s="11">
        <f t="shared" si="193"/>
        <v>1070.2</v>
      </c>
      <c r="M364" s="11">
        <f t="shared" si="193"/>
        <v>0</v>
      </c>
      <c r="N364" s="11">
        <f t="shared" si="193"/>
        <v>0</v>
      </c>
      <c r="O364" s="11">
        <f t="shared" si="193"/>
        <v>1070.2</v>
      </c>
      <c r="P364" s="11">
        <f t="shared" si="193"/>
        <v>1070.2</v>
      </c>
      <c r="Q364" s="11">
        <f t="shared" si="193"/>
        <v>0</v>
      </c>
      <c r="R364" s="11">
        <f t="shared" si="193"/>
        <v>0</v>
      </c>
    </row>
    <row r="365" spans="1:18" ht="38.25" customHeight="1">
      <c r="A365" s="63" t="s">
        <v>418</v>
      </c>
      <c r="B365" s="33">
        <v>546</v>
      </c>
      <c r="C365" s="16" t="s">
        <v>121</v>
      </c>
      <c r="D365" s="16" t="s">
        <v>122</v>
      </c>
      <c r="E365" s="33" t="s">
        <v>417</v>
      </c>
      <c r="F365" s="16"/>
      <c r="G365" s="11">
        <f>G366</f>
        <v>1207.9</v>
      </c>
      <c r="H365" s="11">
        <f t="shared" si="193"/>
        <v>1207.9</v>
      </c>
      <c r="I365" s="11">
        <f aca="true" t="shared" si="194" ref="H365:R366">I366+I367</f>
        <v>0</v>
      </c>
      <c r="J365" s="11">
        <f t="shared" si="193"/>
        <v>0</v>
      </c>
      <c r="K365" s="11">
        <f t="shared" si="193"/>
        <v>1070.2</v>
      </c>
      <c r="L365" s="11">
        <f t="shared" si="193"/>
        <v>1070.2</v>
      </c>
      <c r="M365" s="11">
        <f t="shared" si="193"/>
        <v>0</v>
      </c>
      <c r="N365" s="11">
        <f t="shared" si="193"/>
        <v>0</v>
      </c>
      <c r="O365" s="11">
        <f t="shared" si="193"/>
        <v>1070.2</v>
      </c>
      <c r="P365" s="11">
        <f t="shared" si="193"/>
        <v>1070.2</v>
      </c>
      <c r="Q365" s="11">
        <f t="shared" si="193"/>
        <v>0</v>
      </c>
      <c r="R365" s="11">
        <f t="shared" si="193"/>
        <v>0</v>
      </c>
    </row>
    <row r="366" spans="1:18" ht="102" customHeight="1">
      <c r="A366" s="63" t="s">
        <v>451</v>
      </c>
      <c r="B366" s="33">
        <v>546</v>
      </c>
      <c r="C366" s="16" t="s">
        <v>121</v>
      </c>
      <c r="D366" s="16" t="s">
        <v>122</v>
      </c>
      <c r="E366" s="33" t="s">
        <v>452</v>
      </c>
      <c r="F366" s="16"/>
      <c r="G366" s="11">
        <f>G367+G368</f>
        <v>1207.9</v>
      </c>
      <c r="H366" s="11">
        <f t="shared" si="194"/>
        <v>1207.9</v>
      </c>
      <c r="I366" s="11"/>
      <c r="J366" s="11">
        <f t="shared" si="194"/>
        <v>0</v>
      </c>
      <c r="K366" s="11">
        <f t="shared" si="194"/>
        <v>1070.2</v>
      </c>
      <c r="L366" s="11">
        <f t="shared" si="194"/>
        <v>1070.2</v>
      </c>
      <c r="M366" s="11">
        <f t="shared" si="194"/>
        <v>0</v>
      </c>
      <c r="N366" s="11">
        <f t="shared" si="194"/>
        <v>0</v>
      </c>
      <c r="O366" s="11">
        <f t="shared" si="194"/>
        <v>1070.2</v>
      </c>
      <c r="P366" s="11">
        <f t="shared" si="194"/>
        <v>1070.2</v>
      </c>
      <c r="Q366" s="11">
        <f t="shared" si="194"/>
        <v>0</v>
      </c>
      <c r="R366" s="11">
        <f t="shared" si="194"/>
        <v>0</v>
      </c>
    </row>
    <row r="367" spans="1:18" ht="37.5">
      <c r="A367" s="63" t="s">
        <v>174</v>
      </c>
      <c r="B367" s="33">
        <v>546</v>
      </c>
      <c r="C367" s="16" t="s">
        <v>121</v>
      </c>
      <c r="D367" s="16" t="s">
        <v>122</v>
      </c>
      <c r="E367" s="33" t="s">
        <v>452</v>
      </c>
      <c r="F367" s="16" t="s">
        <v>175</v>
      </c>
      <c r="G367" s="11">
        <v>803.1</v>
      </c>
      <c r="H367" s="11">
        <v>837.8</v>
      </c>
      <c r="I367" s="11"/>
      <c r="J367" s="11"/>
      <c r="K367" s="11">
        <f>L367+M367+N367</f>
        <v>738.5</v>
      </c>
      <c r="L367" s="11">
        <v>738.5</v>
      </c>
      <c r="M367" s="11"/>
      <c r="N367" s="11"/>
      <c r="O367" s="11">
        <f>P367+Q367+R367</f>
        <v>738.5</v>
      </c>
      <c r="P367" s="11">
        <v>738.5</v>
      </c>
      <c r="Q367" s="19"/>
      <c r="R367" s="19"/>
    </row>
    <row r="368" spans="1:18" ht="37.5">
      <c r="A368" s="63" t="s">
        <v>92</v>
      </c>
      <c r="B368" s="33">
        <v>546</v>
      </c>
      <c r="C368" s="16" t="s">
        <v>121</v>
      </c>
      <c r="D368" s="16" t="s">
        <v>122</v>
      </c>
      <c r="E368" s="33" t="s">
        <v>452</v>
      </c>
      <c r="F368" s="16" t="s">
        <v>178</v>
      </c>
      <c r="G368" s="11">
        <v>404.8</v>
      </c>
      <c r="H368" s="11">
        <v>370.1</v>
      </c>
      <c r="I368" s="11">
        <f aca="true" t="shared" si="195" ref="H368:R369">I369++I372</f>
        <v>0</v>
      </c>
      <c r="J368" s="11"/>
      <c r="K368" s="11">
        <f>L368+M368+N368</f>
        <v>331.7</v>
      </c>
      <c r="L368" s="11">
        <v>331.7</v>
      </c>
      <c r="M368" s="11"/>
      <c r="N368" s="11"/>
      <c r="O368" s="11">
        <f>P368+Q368+R368</f>
        <v>331.7</v>
      </c>
      <c r="P368" s="11">
        <v>331.7</v>
      </c>
      <c r="Q368" s="19"/>
      <c r="R368" s="19"/>
    </row>
    <row r="369" spans="1:18" ht="18.75">
      <c r="A369" s="63" t="s">
        <v>216</v>
      </c>
      <c r="B369" s="33">
        <v>546</v>
      </c>
      <c r="C369" s="16" t="s">
        <v>121</v>
      </c>
      <c r="D369" s="16" t="s">
        <v>122</v>
      </c>
      <c r="E369" s="33" t="s">
        <v>237</v>
      </c>
      <c r="F369" s="16"/>
      <c r="G369" s="11">
        <f>G370++G373</f>
        <v>363.3</v>
      </c>
      <c r="H369" s="11">
        <f t="shared" si="195"/>
        <v>363.3</v>
      </c>
      <c r="I369" s="11">
        <f aca="true" t="shared" si="196" ref="H369:R370">I370+I371</f>
        <v>0</v>
      </c>
      <c r="J369" s="11">
        <f t="shared" si="195"/>
        <v>0</v>
      </c>
      <c r="K369" s="11">
        <f t="shared" si="195"/>
        <v>364</v>
      </c>
      <c r="L369" s="11">
        <f t="shared" si="195"/>
        <v>364</v>
      </c>
      <c r="M369" s="11">
        <f t="shared" si="195"/>
        <v>0</v>
      </c>
      <c r="N369" s="11">
        <f t="shared" si="195"/>
        <v>0</v>
      </c>
      <c r="O369" s="11">
        <f t="shared" si="195"/>
        <v>368</v>
      </c>
      <c r="P369" s="11">
        <f t="shared" si="195"/>
        <v>368</v>
      </c>
      <c r="Q369" s="11">
        <f t="shared" si="195"/>
        <v>0</v>
      </c>
      <c r="R369" s="11">
        <f t="shared" si="195"/>
        <v>0</v>
      </c>
    </row>
    <row r="370" spans="1:18" ht="93.75">
      <c r="A370" s="63" t="s">
        <v>220</v>
      </c>
      <c r="B370" s="33">
        <v>546</v>
      </c>
      <c r="C370" s="16" t="s">
        <v>121</v>
      </c>
      <c r="D370" s="16" t="s">
        <v>122</v>
      </c>
      <c r="E370" s="16" t="s">
        <v>238</v>
      </c>
      <c r="F370" s="16"/>
      <c r="G370" s="11">
        <f>G371+G372</f>
        <v>343.3</v>
      </c>
      <c r="H370" s="11">
        <f t="shared" si="196"/>
        <v>343.3</v>
      </c>
      <c r="I370" s="11"/>
      <c r="J370" s="11">
        <f t="shared" si="196"/>
        <v>0</v>
      </c>
      <c r="K370" s="11">
        <f t="shared" si="196"/>
        <v>347.3</v>
      </c>
      <c r="L370" s="11">
        <f t="shared" si="196"/>
        <v>347.3</v>
      </c>
      <c r="M370" s="11">
        <f t="shared" si="196"/>
        <v>0</v>
      </c>
      <c r="N370" s="11">
        <f t="shared" si="196"/>
        <v>0</v>
      </c>
      <c r="O370" s="11">
        <f t="shared" si="196"/>
        <v>351.3</v>
      </c>
      <c r="P370" s="11">
        <f t="shared" si="196"/>
        <v>351.3</v>
      </c>
      <c r="Q370" s="11">
        <f t="shared" si="196"/>
        <v>0</v>
      </c>
      <c r="R370" s="11">
        <f t="shared" si="196"/>
        <v>0</v>
      </c>
    </row>
    <row r="371" spans="1:18" ht="37.5">
      <c r="A371" s="63" t="s">
        <v>174</v>
      </c>
      <c r="B371" s="33">
        <v>546</v>
      </c>
      <c r="C371" s="16" t="s">
        <v>121</v>
      </c>
      <c r="D371" s="16" t="s">
        <v>122</v>
      </c>
      <c r="E371" s="16" t="s">
        <v>238</v>
      </c>
      <c r="F371" s="16" t="s">
        <v>175</v>
      </c>
      <c r="G371" s="11">
        <f>H371+I370+J371</f>
        <v>243.6</v>
      </c>
      <c r="H371" s="11">
        <v>243.6</v>
      </c>
      <c r="I371" s="11"/>
      <c r="J371" s="11"/>
      <c r="K371" s="11">
        <f>L371+M371+N371</f>
        <v>243.6</v>
      </c>
      <c r="L371" s="11">
        <v>243.6</v>
      </c>
      <c r="M371" s="11"/>
      <c r="N371" s="11"/>
      <c r="O371" s="11">
        <f>P371+Q371+R371</f>
        <v>243.6</v>
      </c>
      <c r="P371" s="11">
        <v>243.6</v>
      </c>
      <c r="Q371" s="49"/>
      <c r="R371" s="49"/>
    </row>
    <row r="372" spans="1:18" ht="37.5">
      <c r="A372" s="63" t="s">
        <v>92</v>
      </c>
      <c r="B372" s="33">
        <v>546</v>
      </c>
      <c r="C372" s="16" t="s">
        <v>121</v>
      </c>
      <c r="D372" s="16" t="s">
        <v>122</v>
      </c>
      <c r="E372" s="16" t="s">
        <v>238</v>
      </c>
      <c r="F372" s="16" t="s">
        <v>178</v>
      </c>
      <c r="G372" s="11">
        <f>H372+I371+J372</f>
        <v>99.7</v>
      </c>
      <c r="H372" s="11">
        <v>99.7</v>
      </c>
      <c r="I372" s="11">
        <f aca="true" t="shared" si="197" ref="H372:R373">I373+I374</f>
        <v>0</v>
      </c>
      <c r="J372" s="11"/>
      <c r="K372" s="11">
        <f>L372+M372+N372</f>
        <v>103.7</v>
      </c>
      <c r="L372" s="11">
        <v>103.7</v>
      </c>
      <c r="M372" s="11"/>
      <c r="N372" s="11"/>
      <c r="O372" s="11">
        <f>P372+Q372+R372</f>
        <v>107.7</v>
      </c>
      <c r="P372" s="11">
        <v>107.7</v>
      </c>
      <c r="Q372" s="49"/>
      <c r="R372" s="49"/>
    </row>
    <row r="373" spans="1:18" ht="98.25" customHeight="1">
      <c r="A373" s="63" t="s">
        <v>453</v>
      </c>
      <c r="B373" s="33">
        <v>546</v>
      </c>
      <c r="C373" s="16" t="s">
        <v>121</v>
      </c>
      <c r="D373" s="16" t="s">
        <v>122</v>
      </c>
      <c r="E373" s="16" t="s">
        <v>454</v>
      </c>
      <c r="F373" s="16"/>
      <c r="G373" s="11">
        <f>G374+G375</f>
        <v>20</v>
      </c>
      <c r="H373" s="11">
        <f t="shared" si="197"/>
        <v>20</v>
      </c>
      <c r="I373" s="11"/>
      <c r="J373" s="11">
        <f t="shared" si="197"/>
        <v>0</v>
      </c>
      <c r="K373" s="11">
        <f t="shared" si="197"/>
        <v>16.7</v>
      </c>
      <c r="L373" s="11">
        <f t="shared" si="197"/>
        <v>16.7</v>
      </c>
      <c r="M373" s="11">
        <f t="shared" si="197"/>
        <v>0</v>
      </c>
      <c r="N373" s="11">
        <f t="shared" si="197"/>
        <v>0</v>
      </c>
      <c r="O373" s="11">
        <f t="shared" si="197"/>
        <v>16.7</v>
      </c>
      <c r="P373" s="11">
        <f t="shared" si="197"/>
        <v>16.7</v>
      </c>
      <c r="Q373" s="11">
        <f t="shared" si="197"/>
        <v>0</v>
      </c>
      <c r="R373" s="11">
        <f t="shared" si="197"/>
        <v>0</v>
      </c>
    </row>
    <row r="374" spans="1:18" ht="37.5">
      <c r="A374" s="63" t="s">
        <v>174</v>
      </c>
      <c r="B374" s="33">
        <v>546</v>
      </c>
      <c r="C374" s="16" t="s">
        <v>121</v>
      </c>
      <c r="D374" s="16" t="s">
        <v>122</v>
      </c>
      <c r="E374" s="16" t="s">
        <v>454</v>
      </c>
      <c r="F374" s="16" t="s">
        <v>175</v>
      </c>
      <c r="G374" s="11">
        <f>H374+I373+J374</f>
        <v>18.1</v>
      </c>
      <c r="H374" s="11">
        <v>18.1</v>
      </c>
      <c r="I374" s="11"/>
      <c r="J374" s="11"/>
      <c r="K374" s="11">
        <f>L374+M374+N374</f>
        <v>14.8</v>
      </c>
      <c r="L374" s="11">
        <v>14.8</v>
      </c>
      <c r="M374" s="11"/>
      <c r="N374" s="11"/>
      <c r="O374" s="11">
        <f>P374+Q374+R374</f>
        <v>14.8</v>
      </c>
      <c r="P374" s="11">
        <v>14.8</v>
      </c>
      <c r="Q374" s="19"/>
      <c r="R374" s="19"/>
    </row>
    <row r="375" spans="1:18" ht="39" customHeight="1">
      <c r="A375" s="63" t="s">
        <v>92</v>
      </c>
      <c r="B375" s="33">
        <v>546</v>
      </c>
      <c r="C375" s="16" t="s">
        <v>121</v>
      </c>
      <c r="D375" s="16" t="s">
        <v>122</v>
      </c>
      <c r="E375" s="16" t="s">
        <v>454</v>
      </c>
      <c r="F375" s="16" t="s">
        <v>178</v>
      </c>
      <c r="G375" s="11">
        <f>H375+I374+J375</f>
        <v>1.9</v>
      </c>
      <c r="H375" s="11">
        <v>1.9</v>
      </c>
      <c r="I375" s="11">
        <f>I376+I388</f>
        <v>187.9</v>
      </c>
      <c r="J375" s="11"/>
      <c r="K375" s="11">
        <f>L375+M375+N375</f>
        <v>1.9</v>
      </c>
      <c r="L375" s="11">
        <v>1.9</v>
      </c>
      <c r="M375" s="11"/>
      <c r="N375" s="11"/>
      <c r="O375" s="11">
        <f>P375+Q375+R375</f>
        <v>1.9</v>
      </c>
      <c r="P375" s="11">
        <v>1.9</v>
      </c>
      <c r="Q375" s="19"/>
      <c r="R375" s="19"/>
    </row>
    <row r="376" spans="1:18" ht="18.75">
      <c r="A376" s="63" t="s">
        <v>344</v>
      </c>
      <c r="B376" s="33">
        <v>546</v>
      </c>
      <c r="C376" s="16" t="s">
        <v>121</v>
      </c>
      <c r="D376" s="16" t="s">
        <v>122</v>
      </c>
      <c r="E376" s="33" t="s">
        <v>239</v>
      </c>
      <c r="F376" s="16"/>
      <c r="G376" s="11">
        <f>G377+G389</f>
        <v>608.4</v>
      </c>
      <c r="H376" s="11">
        <f>H377+H389</f>
        <v>0</v>
      </c>
      <c r="I376" s="11">
        <f aca="true" t="shared" si="198" ref="H376:R377">I377+I380+I383+I386</f>
        <v>0</v>
      </c>
      <c r="J376" s="11">
        <f aca="true" t="shared" si="199" ref="J376:R376">J377+J389</f>
        <v>420.5</v>
      </c>
      <c r="K376" s="11">
        <f t="shared" si="199"/>
        <v>604.1</v>
      </c>
      <c r="L376" s="11">
        <f t="shared" si="199"/>
        <v>0</v>
      </c>
      <c r="M376" s="11">
        <f t="shared" si="199"/>
        <v>191.4</v>
      </c>
      <c r="N376" s="11">
        <f t="shared" si="199"/>
        <v>412.70000000000005</v>
      </c>
      <c r="O376" s="11">
        <f t="shared" si="199"/>
        <v>607.6</v>
      </c>
      <c r="P376" s="11">
        <f t="shared" si="199"/>
        <v>0</v>
      </c>
      <c r="Q376" s="11">
        <f t="shared" si="199"/>
        <v>194.9</v>
      </c>
      <c r="R376" s="11">
        <f t="shared" si="199"/>
        <v>412.70000000000005</v>
      </c>
    </row>
    <row r="377" spans="1:18" ht="37.5">
      <c r="A377" s="63" t="s">
        <v>233</v>
      </c>
      <c r="B377" s="33">
        <v>546</v>
      </c>
      <c r="C377" s="16" t="s">
        <v>121</v>
      </c>
      <c r="D377" s="16" t="s">
        <v>122</v>
      </c>
      <c r="E377" s="33" t="s">
        <v>240</v>
      </c>
      <c r="F377" s="16"/>
      <c r="G377" s="11">
        <f>G378+G381+G384+G387</f>
        <v>420.5</v>
      </c>
      <c r="H377" s="11">
        <f t="shared" si="198"/>
        <v>0</v>
      </c>
      <c r="I377" s="11">
        <f aca="true" t="shared" si="200" ref="H377:R378">I378+I379</f>
        <v>0</v>
      </c>
      <c r="J377" s="11">
        <f t="shared" si="198"/>
        <v>420.5</v>
      </c>
      <c r="K377" s="11">
        <f t="shared" si="198"/>
        <v>412.70000000000005</v>
      </c>
      <c r="L377" s="11">
        <f t="shared" si="198"/>
        <v>0</v>
      </c>
      <c r="M377" s="11">
        <f t="shared" si="198"/>
        <v>0</v>
      </c>
      <c r="N377" s="11">
        <f t="shared" si="198"/>
        <v>412.70000000000005</v>
      </c>
      <c r="O377" s="11">
        <f t="shared" si="198"/>
        <v>412.70000000000005</v>
      </c>
      <c r="P377" s="11">
        <f t="shared" si="198"/>
        <v>0</v>
      </c>
      <c r="Q377" s="11">
        <f t="shared" si="198"/>
        <v>0</v>
      </c>
      <c r="R377" s="11">
        <f t="shared" si="198"/>
        <v>412.70000000000005</v>
      </c>
    </row>
    <row r="378" spans="1:18" ht="42.75" customHeight="1">
      <c r="A378" s="63" t="s">
        <v>399</v>
      </c>
      <c r="B378" s="33">
        <v>546</v>
      </c>
      <c r="C378" s="16" t="s">
        <v>121</v>
      </c>
      <c r="D378" s="16" t="s">
        <v>122</v>
      </c>
      <c r="E378" s="33" t="s">
        <v>241</v>
      </c>
      <c r="F378" s="16"/>
      <c r="G378" s="11">
        <f>G379+G380</f>
        <v>44.8</v>
      </c>
      <c r="H378" s="11">
        <f t="shared" si="200"/>
        <v>0</v>
      </c>
      <c r="I378" s="11"/>
      <c r="J378" s="11">
        <f t="shared" si="200"/>
        <v>44.8</v>
      </c>
      <c r="K378" s="11">
        <f t="shared" si="200"/>
        <v>44.8</v>
      </c>
      <c r="L378" s="11">
        <f t="shared" si="200"/>
        <v>0</v>
      </c>
      <c r="M378" s="11">
        <f t="shared" si="200"/>
        <v>0</v>
      </c>
      <c r="N378" s="11">
        <f t="shared" si="200"/>
        <v>44.8</v>
      </c>
      <c r="O378" s="11">
        <f t="shared" si="200"/>
        <v>44.8</v>
      </c>
      <c r="P378" s="11">
        <f t="shared" si="200"/>
        <v>0</v>
      </c>
      <c r="Q378" s="11">
        <f t="shared" si="200"/>
        <v>0</v>
      </c>
      <c r="R378" s="11">
        <f t="shared" si="200"/>
        <v>44.8</v>
      </c>
    </row>
    <row r="379" spans="1:18" ht="37.5">
      <c r="A379" s="63" t="s">
        <v>174</v>
      </c>
      <c r="B379" s="33">
        <v>546</v>
      </c>
      <c r="C379" s="16" t="s">
        <v>121</v>
      </c>
      <c r="D379" s="16" t="s">
        <v>122</v>
      </c>
      <c r="E379" s="33" t="s">
        <v>241</v>
      </c>
      <c r="F379" s="16" t="s">
        <v>175</v>
      </c>
      <c r="G379" s="11">
        <f>H379+I378+J379</f>
        <v>30.8</v>
      </c>
      <c r="H379" s="11"/>
      <c r="I379" s="11"/>
      <c r="J379" s="11">
        <v>30.8</v>
      </c>
      <c r="K379" s="11">
        <f>L379+M379+N379</f>
        <v>30.8</v>
      </c>
      <c r="L379" s="11"/>
      <c r="M379" s="11"/>
      <c r="N379" s="11">
        <v>30.8</v>
      </c>
      <c r="O379" s="11">
        <f>P379+Q379+R379</f>
        <v>30.8</v>
      </c>
      <c r="P379" s="19"/>
      <c r="Q379" s="19"/>
      <c r="R379" s="19">
        <v>30.8</v>
      </c>
    </row>
    <row r="380" spans="1:18" ht="37.5">
      <c r="A380" s="63" t="s">
        <v>92</v>
      </c>
      <c r="B380" s="33">
        <v>546</v>
      </c>
      <c r="C380" s="16" t="s">
        <v>121</v>
      </c>
      <c r="D380" s="16" t="s">
        <v>122</v>
      </c>
      <c r="E380" s="33" t="s">
        <v>241</v>
      </c>
      <c r="F380" s="16" t="s">
        <v>178</v>
      </c>
      <c r="G380" s="11">
        <f>H380+I379+J380</f>
        <v>14</v>
      </c>
      <c r="H380" s="11"/>
      <c r="I380" s="11">
        <f aca="true" t="shared" si="201" ref="H380:R381">I381+I382</f>
        <v>0</v>
      </c>
      <c r="J380" s="11">
        <v>14</v>
      </c>
      <c r="K380" s="11">
        <f>L380+M380+N380</f>
        <v>14</v>
      </c>
      <c r="L380" s="11"/>
      <c r="M380" s="11"/>
      <c r="N380" s="11">
        <v>14</v>
      </c>
      <c r="O380" s="11">
        <f>P380+Q380+R380</f>
        <v>14</v>
      </c>
      <c r="P380" s="19"/>
      <c r="Q380" s="19"/>
      <c r="R380" s="19">
        <v>14</v>
      </c>
    </row>
    <row r="381" spans="1:18" ht="37.5">
      <c r="A381" s="63" t="s">
        <v>400</v>
      </c>
      <c r="B381" s="33">
        <v>546</v>
      </c>
      <c r="C381" s="16" t="s">
        <v>121</v>
      </c>
      <c r="D381" s="16" t="s">
        <v>122</v>
      </c>
      <c r="E381" s="33" t="s">
        <v>242</v>
      </c>
      <c r="F381" s="16"/>
      <c r="G381" s="11">
        <f>G382+G383</f>
        <v>153</v>
      </c>
      <c r="H381" s="11">
        <f t="shared" si="201"/>
        <v>0</v>
      </c>
      <c r="I381" s="11"/>
      <c r="J381" s="11">
        <f t="shared" si="201"/>
        <v>153</v>
      </c>
      <c r="K381" s="11">
        <f t="shared" si="201"/>
        <v>153</v>
      </c>
      <c r="L381" s="11">
        <f t="shared" si="201"/>
        <v>0</v>
      </c>
      <c r="M381" s="11">
        <f t="shared" si="201"/>
        <v>0</v>
      </c>
      <c r="N381" s="11">
        <f t="shared" si="201"/>
        <v>153</v>
      </c>
      <c r="O381" s="11">
        <f t="shared" si="201"/>
        <v>153</v>
      </c>
      <c r="P381" s="11">
        <f t="shared" si="201"/>
        <v>0</v>
      </c>
      <c r="Q381" s="11">
        <f t="shared" si="201"/>
        <v>0</v>
      </c>
      <c r="R381" s="11">
        <f t="shared" si="201"/>
        <v>153</v>
      </c>
    </row>
    <row r="382" spans="1:18" ht="37.5">
      <c r="A382" s="63" t="s">
        <v>174</v>
      </c>
      <c r="B382" s="33">
        <v>546</v>
      </c>
      <c r="C382" s="16" t="s">
        <v>121</v>
      </c>
      <c r="D382" s="16" t="s">
        <v>122</v>
      </c>
      <c r="E382" s="33" t="s">
        <v>242</v>
      </c>
      <c r="F382" s="16" t="s">
        <v>175</v>
      </c>
      <c r="G382" s="11">
        <f>H382+I381+J382</f>
        <v>134.1</v>
      </c>
      <c r="H382" s="11"/>
      <c r="I382" s="11"/>
      <c r="J382" s="11">
        <v>134.1</v>
      </c>
      <c r="K382" s="11">
        <f>L382+M382+N382</f>
        <v>134.1</v>
      </c>
      <c r="L382" s="11"/>
      <c r="M382" s="11"/>
      <c r="N382" s="11">
        <v>134.1</v>
      </c>
      <c r="O382" s="11">
        <f>P382+Q382+R382</f>
        <v>134.1</v>
      </c>
      <c r="P382" s="19"/>
      <c r="Q382" s="19"/>
      <c r="R382" s="19">
        <v>134.1</v>
      </c>
    </row>
    <row r="383" spans="1:18" ht="37.5">
      <c r="A383" s="63" t="s">
        <v>92</v>
      </c>
      <c r="B383" s="33">
        <v>546</v>
      </c>
      <c r="C383" s="16" t="s">
        <v>121</v>
      </c>
      <c r="D383" s="16" t="s">
        <v>122</v>
      </c>
      <c r="E383" s="33" t="s">
        <v>242</v>
      </c>
      <c r="F383" s="16" t="s">
        <v>178</v>
      </c>
      <c r="G383" s="11">
        <f>H383+I382+J383</f>
        <v>18.9</v>
      </c>
      <c r="H383" s="11"/>
      <c r="I383" s="11">
        <f aca="true" t="shared" si="202" ref="H383:R384">I384+I385</f>
        <v>0</v>
      </c>
      <c r="J383" s="11">
        <v>18.9</v>
      </c>
      <c r="K383" s="11">
        <f>L383+M383+N383</f>
        <v>18.9</v>
      </c>
      <c r="L383" s="11"/>
      <c r="M383" s="11"/>
      <c r="N383" s="11">
        <v>18.9</v>
      </c>
      <c r="O383" s="11">
        <f>P383+Q383+R383</f>
        <v>18.9</v>
      </c>
      <c r="P383" s="19"/>
      <c r="Q383" s="19"/>
      <c r="R383" s="19">
        <v>18.9</v>
      </c>
    </row>
    <row r="384" spans="1:18" ht="37.5">
      <c r="A384" s="63" t="s">
        <v>593</v>
      </c>
      <c r="B384" s="33">
        <v>546</v>
      </c>
      <c r="C384" s="16" t="s">
        <v>121</v>
      </c>
      <c r="D384" s="16" t="s">
        <v>122</v>
      </c>
      <c r="E384" s="33" t="s">
        <v>243</v>
      </c>
      <c r="F384" s="16"/>
      <c r="G384" s="11">
        <f>G385+G386</f>
        <v>214.8</v>
      </c>
      <c r="H384" s="11">
        <f t="shared" si="202"/>
        <v>0</v>
      </c>
      <c r="I384" s="11"/>
      <c r="J384" s="11">
        <f t="shared" si="202"/>
        <v>214.8</v>
      </c>
      <c r="K384" s="11">
        <f t="shared" si="202"/>
        <v>214.8</v>
      </c>
      <c r="L384" s="11">
        <f t="shared" si="202"/>
        <v>0</v>
      </c>
      <c r="M384" s="11">
        <f t="shared" si="202"/>
        <v>0</v>
      </c>
      <c r="N384" s="11">
        <f t="shared" si="202"/>
        <v>214.8</v>
      </c>
      <c r="O384" s="11">
        <f t="shared" si="202"/>
        <v>214.8</v>
      </c>
      <c r="P384" s="11">
        <f t="shared" si="202"/>
        <v>0</v>
      </c>
      <c r="Q384" s="11">
        <f t="shared" si="202"/>
        <v>0</v>
      </c>
      <c r="R384" s="11">
        <f t="shared" si="202"/>
        <v>214.8</v>
      </c>
    </row>
    <row r="385" spans="1:18" ht="37.5">
      <c r="A385" s="63" t="s">
        <v>174</v>
      </c>
      <c r="B385" s="33">
        <v>546</v>
      </c>
      <c r="C385" s="16" t="s">
        <v>121</v>
      </c>
      <c r="D385" s="16" t="s">
        <v>122</v>
      </c>
      <c r="E385" s="33" t="s">
        <v>243</v>
      </c>
      <c r="F385" s="16" t="s">
        <v>175</v>
      </c>
      <c r="G385" s="11">
        <f>H385+I384+J385</f>
        <v>197</v>
      </c>
      <c r="H385" s="11"/>
      <c r="I385" s="11"/>
      <c r="J385" s="11">
        <v>197</v>
      </c>
      <c r="K385" s="11">
        <f>L385+M385+N385</f>
        <v>197</v>
      </c>
      <c r="L385" s="11"/>
      <c r="M385" s="11"/>
      <c r="N385" s="11">
        <v>197</v>
      </c>
      <c r="O385" s="11">
        <f>P385+Q385+R385</f>
        <v>197</v>
      </c>
      <c r="P385" s="19"/>
      <c r="Q385" s="19"/>
      <c r="R385" s="19">
        <v>197</v>
      </c>
    </row>
    <row r="386" spans="1:18" ht="37.5">
      <c r="A386" s="63" t="s">
        <v>92</v>
      </c>
      <c r="B386" s="33">
        <v>546</v>
      </c>
      <c r="C386" s="16" t="s">
        <v>121</v>
      </c>
      <c r="D386" s="16" t="s">
        <v>122</v>
      </c>
      <c r="E386" s="33" t="s">
        <v>243</v>
      </c>
      <c r="F386" s="16" t="s">
        <v>178</v>
      </c>
      <c r="G386" s="11">
        <f>H386+I385+J386</f>
        <v>17.8</v>
      </c>
      <c r="H386" s="11"/>
      <c r="I386" s="11">
        <f aca="true" t="shared" si="203" ref="H386:R387">I387</f>
        <v>0</v>
      </c>
      <c r="J386" s="11">
        <v>17.8</v>
      </c>
      <c r="K386" s="11">
        <f>L386+M386+N386</f>
        <v>17.8</v>
      </c>
      <c r="L386" s="11"/>
      <c r="M386" s="11"/>
      <c r="N386" s="11">
        <v>17.8</v>
      </c>
      <c r="O386" s="11">
        <f>P386+Q386+R386</f>
        <v>17.8</v>
      </c>
      <c r="P386" s="19"/>
      <c r="Q386" s="19"/>
      <c r="R386" s="19">
        <v>17.8</v>
      </c>
    </row>
    <row r="387" spans="1:18" ht="56.25">
      <c r="A387" s="63" t="s">
        <v>410</v>
      </c>
      <c r="B387" s="33">
        <v>546</v>
      </c>
      <c r="C387" s="16" t="s">
        <v>121</v>
      </c>
      <c r="D387" s="16" t="s">
        <v>122</v>
      </c>
      <c r="E387" s="33" t="s">
        <v>349</v>
      </c>
      <c r="F387" s="16"/>
      <c r="G387" s="11">
        <f>G388</f>
        <v>7.9</v>
      </c>
      <c r="H387" s="11">
        <f t="shared" si="203"/>
        <v>0</v>
      </c>
      <c r="I387" s="11"/>
      <c r="J387" s="11">
        <f t="shared" si="203"/>
        <v>7.9</v>
      </c>
      <c r="K387" s="11">
        <f t="shared" si="203"/>
        <v>0.1</v>
      </c>
      <c r="L387" s="11">
        <f t="shared" si="203"/>
        <v>0</v>
      </c>
      <c r="M387" s="11">
        <f t="shared" si="203"/>
        <v>0</v>
      </c>
      <c r="N387" s="11">
        <f t="shared" si="203"/>
        <v>0.1</v>
      </c>
      <c r="O387" s="11">
        <f t="shared" si="203"/>
        <v>0.1</v>
      </c>
      <c r="P387" s="11">
        <f t="shared" si="203"/>
        <v>0</v>
      </c>
      <c r="Q387" s="11">
        <f t="shared" si="203"/>
        <v>0</v>
      </c>
      <c r="R387" s="11">
        <f t="shared" si="203"/>
        <v>0.1</v>
      </c>
    </row>
    <row r="388" spans="1:18" ht="37.5">
      <c r="A388" s="63" t="s">
        <v>92</v>
      </c>
      <c r="B388" s="33">
        <v>546</v>
      </c>
      <c r="C388" s="16" t="s">
        <v>121</v>
      </c>
      <c r="D388" s="16" t="s">
        <v>122</v>
      </c>
      <c r="E388" s="33" t="s">
        <v>349</v>
      </c>
      <c r="F388" s="16" t="s">
        <v>178</v>
      </c>
      <c r="G388" s="11">
        <v>7.9</v>
      </c>
      <c r="H388" s="11"/>
      <c r="I388" s="11">
        <f aca="true" t="shared" si="204" ref="H388:R390">I389</f>
        <v>187.9</v>
      </c>
      <c r="J388" s="11">
        <v>7.9</v>
      </c>
      <c r="K388" s="11">
        <f>L388+M388+N388</f>
        <v>0.1</v>
      </c>
      <c r="L388" s="11"/>
      <c r="M388" s="11"/>
      <c r="N388" s="11">
        <v>0.1</v>
      </c>
      <c r="O388" s="11">
        <f>P388+Q388+R388</f>
        <v>0.1</v>
      </c>
      <c r="P388" s="19"/>
      <c r="Q388" s="19"/>
      <c r="R388" s="19">
        <v>0.1</v>
      </c>
    </row>
    <row r="389" spans="1:18" ht="37.5">
      <c r="A389" s="63" t="s">
        <v>234</v>
      </c>
      <c r="B389" s="33">
        <v>546</v>
      </c>
      <c r="C389" s="16" t="s">
        <v>121</v>
      </c>
      <c r="D389" s="16" t="s">
        <v>122</v>
      </c>
      <c r="E389" s="33" t="s">
        <v>66</v>
      </c>
      <c r="F389" s="16"/>
      <c r="G389" s="11">
        <f>G390</f>
        <v>187.9</v>
      </c>
      <c r="H389" s="11">
        <f t="shared" si="204"/>
        <v>0</v>
      </c>
      <c r="I389" s="11">
        <f t="shared" si="204"/>
        <v>187.9</v>
      </c>
      <c r="J389" s="11">
        <f t="shared" si="204"/>
        <v>0</v>
      </c>
      <c r="K389" s="11">
        <f t="shared" si="204"/>
        <v>191.4</v>
      </c>
      <c r="L389" s="11">
        <f t="shared" si="204"/>
        <v>0</v>
      </c>
      <c r="M389" s="11">
        <f t="shared" si="204"/>
        <v>191.4</v>
      </c>
      <c r="N389" s="11">
        <f t="shared" si="204"/>
        <v>0</v>
      </c>
      <c r="O389" s="11">
        <f t="shared" si="204"/>
        <v>194.9</v>
      </c>
      <c r="P389" s="11">
        <f t="shared" si="204"/>
        <v>0</v>
      </c>
      <c r="Q389" s="11">
        <f t="shared" si="204"/>
        <v>194.9</v>
      </c>
      <c r="R389" s="11">
        <f t="shared" si="204"/>
        <v>0</v>
      </c>
    </row>
    <row r="390" spans="1:18" ht="136.5" customHeight="1">
      <c r="A390" s="63" t="s">
        <v>623</v>
      </c>
      <c r="B390" s="33">
        <v>546</v>
      </c>
      <c r="C390" s="16" t="s">
        <v>121</v>
      </c>
      <c r="D390" s="16" t="s">
        <v>122</v>
      </c>
      <c r="E390" s="33" t="s">
        <v>69</v>
      </c>
      <c r="F390" s="16"/>
      <c r="G390" s="11">
        <f>G391</f>
        <v>187.9</v>
      </c>
      <c r="H390" s="11">
        <f t="shared" si="204"/>
        <v>0</v>
      </c>
      <c r="I390" s="11">
        <v>187.9</v>
      </c>
      <c r="J390" s="11">
        <f t="shared" si="204"/>
        <v>0</v>
      </c>
      <c r="K390" s="11">
        <f t="shared" si="204"/>
        <v>191.4</v>
      </c>
      <c r="L390" s="11">
        <f t="shared" si="204"/>
        <v>0</v>
      </c>
      <c r="M390" s="11">
        <f t="shared" si="204"/>
        <v>191.4</v>
      </c>
      <c r="N390" s="11">
        <f t="shared" si="204"/>
        <v>0</v>
      </c>
      <c r="O390" s="11">
        <f t="shared" si="204"/>
        <v>194.9</v>
      </c>
      <c r="P390" s="11">
        <f t="shared" si="204"/>
        <v>0</v>
      </c>
      <c r="Q390" s="11">
        <f t="shared" si="204"/>
        <v>194.9</v>
      </c>
      <c r="R390" s="11">
        <f t="shared" si="204"/>
        <v>0</v>
      </c>
    </row>
    <row r="391" spans="1:18" ht="18.75">
      <c r="A391" s="63" t="s">
        <v>228</v>
      </c>
      <c r="B391" s="33">
        <v>546</v>
      </c>
      <c r="C391" s="16" t="s">
        <v>121</v>
      </c>
      <c r="D391" s="16" t="s">
        <v>122</v>
      </c>
      <c r="E391" s="33" t="s">
        <v>69</v>
      </c>
      <c r="F391" s="16" t="s">
        <v>227</v>
      </c>
      <c r="G391" s="11">
        <f>H391+I390+J391</f>
        <v>187.9</v>
      </c>
      <c r="H391" s="11"/>
      <c r="I391" s="11">
        <v>187.9</v>
      </c>
      <c r="J391" s="11"/>
      <c r="K391" s="11">
        <f>L391+M391+N391</f>
        <v>191.4</v>
      </c>
      <c r="L391" s="11"/>
      <c r="M391" s="11">
        <v>191.4</v>
      </c>
      <c r="N391" s="11"/>
      <c r="O391" s="11">
        <f>P391+Q391+R391</f>
        <v>194.9</v>
      </c>
      <c r="P391" s="19"/>
      <c r="Q391" s="19">
        <v>194.9</v>
      </c>
      <c r="R391" s="19"/>
    </row>
    <row r="392" spans="1:18" ht="18.75">
      <c r="A392" s="63" t="s">
        <v>211</v>
      </c>
      <c r="B392" s="33">
        <v>546</v>
      </c>
      <c r="C392" s="16" t="s">
        <v>121</v>
      </c>
      <c r="D392" s="16" t="s">
        <v>122</v>
      </c>
      <c r="E392" s="55" t="s">
        <v>244</v>
      </c>
      <c r="F392" s="16"/>
      <c r="G392" s="11">
        <f>G393+G397</f>
        <v>28685.100000000002</v>
      </c>
      <c r="H392" s="11">
        <f aca="true" t="shared" si="205" ref="H392:R392">H393+H397</f>
        <v>0</v>
      </c>
      <c r="I392" s="11">
        <f t="shared" si="205"/>
        <v>27575.100000000002</v>
      </c>
      <c r="J392" s="11">
        <f t="shared" si="205"/>
        <v>0</v>
      </c>
      <c r="K392" s="11">
        <f t="shared" si="205"/>
        <v>17361.1</v>
      </c>
      <c r="L392" s="11">
        <f t="shared" si="205"/>
        <v>0</v>
      </c>
      <c r="M392" s="11">
        <f t="shared" si="205"/>
        <v>17361.1</v>
      </c>
      <c r="N392" s="11">
        <f t="shared" si="205"/>
        <v>0</v>
      </c>
      <c r="O392" s="11">
        <f t="shared" si="205"/>
        <v>24407.8</v>
      </c>
      <c r="P392" s="11">
        <f t="shared" si="205"/>
        <v>0</v>
      </c>
      <c r="Q392" s="11">
        <f t="shared" si="205"/>
        <v>24407.8</v>
      </c>
      <c r="R392" s="11">
        <f t="shared" si="205"/>
        <v>0</v>
      </c>
    </row>
    <row r="393" spans="1:18" ht="18.75">
      <c r="A393" s="63" t="s">
        <v>190</v>
      </c>
      <c r="B393" s="33">
        <v>546</v>
      </c>
      <c r="C393" s="16" t="s">
        <v>121</v>
      </c>
      <c r="D393" s="16" t="s">
        <v>122</v>
      </c>
      <c r="E393" s="33" t="s">
        <v>245</v>
      </c>
      <c r="F393" s="16"/>
      <c r="G393" s="11">
        <f>G394+G395+G396</f>
        <v>23617.9</v>
      </c>
      <c r="H393" s="11">
        <f aca="true" t="shared" si="206" ref="H393:R393">H394+H395+H396</f>
        <v>0</v>
      </c>
      <c r="I393" s="11">
        <f t="shared" si="206"/>
        <v>22507.9</v>
      </c>
      <c r="J393" s="11">
        <f t="shared" si="206"/>
        <v>0</v>
      </c>
      <c r="K393" s="11">
        <f t="shared" si="206"/>
        <v>16407.5</v>
      </c>
      <c r="L393" s="11">
        <f t="shared" si="206"/>
        <v>0</v>
      </c>
      <c r="M393" s="11">
        <f t="shared" si="206"/>
        <v>16407.5</v>
      </c>
      <c r="N393" s="11">
        <f t="shared" si="206"/>
        <v>0</v>
      </c>
      <c r="O393" s="11">
        <f t="shared" si="206"/>
        <v>23454.2</v>
      </c>
      <c r="P393" s="11">
        <f t="shared" si="206"/>
        <v>0</v>
      </c>
      <c r="Q393" s="11">
        <f t="shared" si="206"/>
        <v>23454.2</v>
      </c>
      <c r="R393" s="11">
        <f t="shared" si="206"/>
        <v>0</v>
      </c>
    </row>
    <row r="394" spans="1:18" ht="37.5">
      <c r="A394" s="63" t="s">
        <v>174</v>
      </c>
      <c r="B394" s="33">
        <v>546</v>
      </c>
      <c r="C394" s="16" t="s">
        <v>121</v>
      </c>
      <c r="D394" s="16" t="s">
        <v>122</v>
      </c>
      <c r="E394" s="33" t="s">
        <v>245</v>
      </c>
      <c r="F394" s="16" t="s">
        <v>175</v>
      </c>
      <c r="G394" s="11">
        <f>H394+I394+J394</f>
        <v>18271</v>
      </c>
      <c r="H394" s="11"/>
      <c r="I394" s="11">
        <f>'7 целевые'!H91</f>
        <v>18271</v>
      </c>
      <c r="J394" s="11"/>
      <c r="K394" s="11">
        <f>M394+N394</f>
        <v>12228.5</v>
      </c>
      <c r="L394" s="11"/>
      <c r="M394" s="11">
        <f>'7 целевые'!L91</f>
        <v>12228.5</v>
      </c>
      <c r="N394" s="11"/>
      <c r="O394" s="11">
        <f>Q394+R394</f>
        <v>19275.2</v>
      </c>
      <c r="P394" s="49"/>
      <c r="Q394" s="11">
        <v>19275.2</v>
      </c>
      <c r="R394" s="49"/>
    </row>
    <row r="395" spans="1:18" ht="37.5">
      <c r="A395" s="63" t="s">
        <v>92</v>
      </c>
      <c r="B395" s="33">
        <v>546</v>
      </c>
      <c r="C395" s="16" t="s">
        <v>121</v>
      </c>
      <c r="D395" s="16" t="s">
        <v>122</v>
      </c>
      <c r="E395" s="33" t="s">
        <v>245</v>
      </c>
      <c r="F395" s="16" t="s">
        <v>178</v>
      </c>
      <c r="G395" s="11">
        <v>5266.9</v>
      </c>
      <c r="H395" s="11"/>
      <c r="I395" s="11">
        <v>4156.9</v>
      </c>
      <c r="J395" s="11"/>
      <c r="K395" s="11">
        <f>M395+N395</f>
        <v>4099</v>
      </c>
      <c r="L395" s="11"/>
      <c r="M395" s="11">
        <v>4099</v>
      </c>
      <c r="N395" s="11"/>
      <c r="O395" s="11">
        <f>Q395+R395</f>
        <v>4099</v>
      </c>
      <c r="P395" s="19"/>
      <c r="Q395" s="11">
        <v>4099</v>
      </c>
      <c r="R395" s="19"/>
    </row>
    <row r="396" spans="1:18" ht="18.75">
      <c r="A396" s="63" t="s">
        <v>176</v>
      </c>
      <c r="B396" s="33">
        <v>546</v>
      </c>
      <c r="C396" s="16" t="s">
        <v>121</v>
      </c>
      <c r="D396" s="16" t="s">
        <v>122</v>
      </c>
      <c r="E396" s="33" t="s">
        <v>245</v>
      </c>
      <c r="F396" s="16" t="s">
        <v>179</v>
      </c>
      <c r="G396" s="11">
        <f>H396+I396+J396</f>
        <v>80</v>
      </c>
      <c r="H396" s="11"/>
      <c r="I396" s="11">
        <v>80</v>
      </c>
      <c r="J396" s="11"/>
      <c r="K396" s="11">
        <f>M396+N396</f>
        <v>80</v>
      </c>
      <c r="L396" s="11"/>
      <c r="M396" s="11">
        <v>80</v>
      </c>
      <c r="N396" s="11"/>
      <c r="O396" s="11">
        <f>Q396+R396</f>
        <v>80</v>
      </c>
      <c r="P396" s="19"/>
      <c r="Q396" s="11">
        <v>80</v>
      </c>
      <c r="R396" s="19"/>
    </row>
    <row r="397" spans="1:18" ht="56.25">
      <c r="A397" s="65" t="s">
        <v>473</v>
      </c>
      <c r="B397" s="33">
        <v>546</v>
      </c>
      <c r="C397" s="16" t="s">
        <v>121</v>
      </c>
      <c r="D397" s="16" t="s">
        <v>122</v>
      </c>
      <c r="E397" s="33" t="s">
        <v>486</v>
      </c>
      <c r="F397" s="16"/>
      <c r="G397" s="11">
        <f>G398</f>
        <v>5067.2</v>
      </c>
      <c r="H397" s="11">
        <f aca="true" t="shared" si="207" ref="H397:R397">H398</f>
        <v>0</v>
      </c>
      <c r="I397" s="11">
        <f>I398</f>
        <v>5067.2</v>
      </c>
      <c r="J397" s="11">
        <f t="shared" si="207"/>
        <v>0</v>
      </c>
      <c r="K397" s="11">
        <f t="shared" si="207"/>
        <v>953.6</v>
      </c>
      <c r="L397" s="11">
        <f t="shared" si="207"/>
        <v>0</v>
      </c>
      <c r="M397" s="11">
        <f t="shared" si="207"/>
        <v>953.6</v>
      </c>
      <c r="N397" s="11">
        <f t="shared" si="207"/>
        <v>0</v>
      </c>
      <c r="O397" s="11">
        <f t="shared" si="207"/>
        <v>953.6</v>
      </c>
      <c r="P397" s="11">
        <f t="shared" si="207"/>
        <v>0</v>
      </c>
      <c r="Q397" s="11">
        <f t="shared" si="207"/>
        <v>953.6</v>
      </c>
      <c r="R397" s="11">
        <f t="shared" si="207"/>
        <v>0</v>
      </c>
    </row>
    <row r="398" spans="1:18" ht="37.5">
      <c r="A398" s="63" t="s">
        <v>174</v>
      </c>
      <c r="B398" s="33">
        <v>546</v>
      </c>
      <c r="C398" s="16" t="s">
        <v>121</v>
      </c>
      <c r="D398" s="16" t="s">
        <v>122</v>
      </c>
      <c r="E398" s="33" t="s">
        <v>486</v>
      </c>
      <c r="F398" s="16" t="s">
        <v>175</v>
      </c>
      <c r="G398" s="11">
        <f>I397+J398</f>
        <v>5067.2</v>
      </c>
      <c r="H398" s="11"/>
      <c r="I398" s="11">
        <v>5067.2</v>
      </c>
      <c r="J398" s="11"/>
      <c r="K398" s="11">
        <f>M398+N398</f>
        <v>953.6</v>
      </c>
      <c r="L398" s="11"/>
      <c r="M398" s="11">
        <v>953.6</v>
      </c>
      <c r="N398" s="11"/>
      <c r="O398" s="11">
        <f>Q398+R398</f>
        <v>953.6</v>
      </c>
      <c r="P398" s="49"/>
      <c r="Q398" s="49">
        <v>953.6</v>
      </c>
      <c r="R398" s="49"/>
    </row>
    <row r="399" spans="1:18" ht="18.75">
      <c r="A399" s="63" t="s">
        <v>167</v>
      </c>
      <c r="B399" s="33">
        <v>546</v>
      </c>
      <c r="C399" s="16" t="s">
        <v>121</v>
      </c>
      <c r="D399" s="16" t="s">
        <v>129</v>
      </c>
      <c r="E399" s="33"/>
      <c r="F399" s="16"/>
      <c r="G399" s="11">
        <f>G400</f>
        <v>10</v>
      </c>
      <c r="H399" s="11">
        <f aca="true" t="shared" si="208" ref="H399:R399">H400</f>
        <v>10</v>
      </c>
      <c r="I399" s="11">
        <f aca="true" t="shared" si="209" ref="H399:R401">I400</f>
        <v>0</v>
      </c>
      <c r="J399" s="11">
        <f t="shared" si="208"/>
        <v>0</v>
      </c>
      <c r="K399" s="11">
        <f t="shared" si="208"/>
        <v>10.7</v>
      </c>
      <c r="L399" s="11">
        <f t="shared" si="208"/>
        <v>10.7</v>
      </c>
      <c r="M399" s="11">
        <f t="shared" si="208"/>
        <v>0</v>
      </c>
      <c r="N399" s="11">
        <f t="shared" si="208"/>
        <v>0</v>
      </c>
      <c r="O399" s="11">
        <f t="shared" si="208"/>
        <v>30.4</v>
      </c>
      <c r="P399" s="11">
        <f t="shared" si="208"/>
        <v>30.4</v>
      </c>
      <c r="Q399" s="11">
        <f t="shared" si="208"/>
        <v>0</v>
      </c>
      <c r="R399" s="11">
        <f t="shared" si="208"/>
        <v>0</v>
      </c>
    </row>
    <row r="400" spans="1:18" ht="18.75">
      <c r="A400" s="63" t="s">
        <v>216</v>
      </c>
      <c r="B400" s="33">
        <v>546</v>
      </c>
      <c r="C400" s="16" t="s">
        <v>121</v>
      </c>
      <c r="D400" s="16" t="s">
        <v>129</v>
      </c>
      <c r="E400" s="33" t="s">
        <v>237</v>
      </c>
      <c r="F400" s="16"/>
      <c r="G400" s="11">
        <f>G401</f>
        <v>10</v>
      </c>
      <c r="H400" s="11">
        <f t="shared" si="209"/>
        <v>10</v>
      </c>
      <c r="I400" s="11">
        <f t="shared" si="209"/>
        <v>0</v>
      </c>
      <c r="J400" s="11">
        <f t="shared" si="209"/>
        <v>0</v>
      </c>
      <c r="K400" s="11">
        <f t="shared" si="209"/>
        <v>10.7</v>
      </c>
      <c r="L400" s="11">
        <f t="shared" si="209"/>
        <v>10.7</v>
      </c>
      <c r="M400" s="11">
        <f t="shared" si="209"/>
        <v>0</v>
      </c>
      <c r="N400" s="11">
        <f t="shared" si="209"/>
        <v>0</v>
      </c>
      <c r="O400" s="11">
        <f t="shared" si="209"/>
        <v>30.4</v>
      </c>
      <c r="P400" s="11">
        <f t="shared" si="209"/>
        <v>30.4</v>
      </c>
      <c r="Q400" s="11">
        <f t="shared" si="209"/>
        <v>0</v>
      </c>
      <c r="R400" s="11">
        <f t="shared" si="209"/>
        <v>0</v>
      </c>
    </row>
    <row r="401" spans="1:18" ht="56.25">
      <c r="A401" s="63" t="s">
        <v>94</v>
      </c>
      <c r="B401" s="33">
        <v>546</v>
      </c>
      <c r="C401" s="16" t="s">
        <v>121</v>
      </c>
      <c r="D401" s="16" t="s">
        <v>129</v>
      </c>
      <c r="E401" s="33" t="s">
        <v>247</v>
      </c>
      <c r="F401" s="16"/>
      <c r="G401" s="11">
        <f>G402</f>
        <v>10</v>
      </c>
      <c r="H401" s="11">
        <f t="shared" si="209"/>
        <v>10</v>
      </c>
      <c r="I401" s="11"/>
      <c r="J401" s="11">
        <f t="shared" si="209"/>
        <v>0</v>
      </c>
      <c r="K401" s="11">
        <f t="shared" si="209"/>
        <v>10.7</v>
      </c>
      <c r="L401" s="11">
        <f t="shared" si="209"/>
        <v>10.7</v>
      </c>
      <c r="M401" s="11">
        <f t="shared" si="209"/>
        <v>0</v>
      </c>
      <c r="N401" s="11">
        <f t="shared" si="209"/>
        <v>0</v>
      </c>
      <c r="O401" s="11">
        <f t="shared" si="209"/>
        <v>30.4</v>
      </c>
      <c r="P401" s="11">
        <f t="shared" si="209"/>
        <v>30.4</v>
      </c>
      <c r="Q401" s="11">
        <f t="shared" si="209"/>
        <v>0</v>
      </c>
      <c r="R401" s="11">
        <f t="shared" si="209"/>
        <v>0</v>
      </c>
    </row>
    <row r="402" spans="1:18" ht="37.5">
      <c r="A402" s="63" t="s">
        <v>92</v>
      </c>
      <c r="B402" s="33">
        <v>546</v>
      </c>
      <c r="C402" s="16" t="s">
        <v>121</v>
      </c>
      <c r="D402" s="16" t="s">
        <v>129</v>
      </c>
      <c r="E402" s="33" t="s">
        <v>247</v>
      </c>
      <c r="F402" s="16" t="s">
        <v>178</v>
      </c>
      <c r="G402" s="11">
        <f>H402+I401+J402</f>
        <v>10</v>
      </c>
      <c r="H402" s="11">
        <v>10</v>
      </c>
      <c r="I402" s="11"/>
      <c r="J402" s="11"/>
      <c r="K402" s="11">
        <f>L402+M402+N402</f>
        <v>10.7</v>
      </c>
      <c r="L402" s="11">
        <v>10.7</v>
      </c>
      <c r="M402" s="11"/>
      <c r="N402" s="11"/>
      <c r="O402" s="11">
        <f>P402+Q402+R402</f>
        <v>30.4</v>
      </c>
      <c r="P402" s="19">
        <v>30.4</v>
      </c>
      <c r="Q402" s="19"/>
      <c r="R402" s="19"/>
    </row>
    <row r="403" spans="1:18" ht="18.75">
      <c r="A403" s="63" t="s">
        <v>123</v>
      </c>
      <c r="B403" s="33">
        <v>546</v>
      </c>
      <c r="C403" s="16" t="s">
        <v>121</v>
      </c>
      <c r="D403" s="16" t="s">
        <v>143</v>
      </c>
      <c r="E403" s="33"/>
      <c r="F403" s="16"/>
      <c r="G403" s="11">
        <f>G404</f>
        <v>4164.3</v>
      </c>
      <c r="H403" s="11">
        <f aca="true" t="shared" si="210" ref="H403:R405">H404</f>
        <v>0</v>
      </c>
      <c r="I403" s="11">
        <f t="shared" si="210"/>
        <v>4164.3</v>
      </c>
      <c r="J403" s="11">
        <f t="shared" si="210"/>
        <v>0</v>
      </c>
      <c r="K403" s="11">
        <f t="shared" si="210"/>
        <v>22.7</v>
      </c>
      <c r="L403" s="11">
        <f t="shared" si="210"/>
        <v>0</v>
      </c>
      <c r="M403" s="11">
        <f t="shared" si="210"/>
        <v>22.7</v>
      </c>
      <c r="N403" s="11">
        <f t="shared" si="210"/>
        <v>0</v>
      </c>
      <c r="O403" s="11">
        <f t="shared" si="210"/>
        <v>1493.8</v>
      </c>
      <c r="P403" s="11">
        <f t="shared" si="210"/>
        <v>0</v>
      </c>
      <c r="Q403" s="11">
        <f t="shared" si="210"/>
        <v>1549.1</v>
      </c>
      <c r="R403" s="11">
        <f t="shared" si="210"/>
        <v>0</v>
      </c>
    </row>
    <row r="404" spans="1:18" ht="18.75">
      <c r="A404" s="63" t="s">
        <v>343</v>
      </c>
      <c r="B404" s="33">
        <v>546</v>
      </c>
      <c r="C404" s="16" t="s">
        <v>121</v>
      </c>
      <c r="D404" s="16" t="s">
        <v>143</v>
      </c>
      <c r="E404" s="33" t="s">
        <v>248</v>
      </c>
      <c r="F404" s="16"/>
      <c r="G404" s="11">
        <f>G405</f>
        <v>4164.3</v>
      </c>
      <c r="H404" s="11">
        <f t="shared" si="210"/>
        <v>0</v>
      </c>
      <c r="I404" s="11">
        <f t="shared" si="210"/>
        <v>4164.3</v>
      </c>
      <c r="J404" s="11">
        <f t="shared" si="210"/>
        <v>0</v>
      </c>
      <c r="K404" s="11">
        <f t="shared" si="210"/>
        <v>22.7</v>
      </c>
      <c r="L404" s="11">
        <f t="shared" si="210"/>
        <v>0</v>
      </c>
      <c r="M404" s="11">
        <f t="shared" si="210"/>
        <v>22.7</v>
      </c>
      <c r="N404" s="11">
        <f t="shared" si="210"/>
        <v>0</v>
      </c>
      <c r="O404" s="11">
        <f t="shared" si="210"/>
        <v>1493.8</v>
      </c>
      <c r="P404" s="11">
        <f t="shared" si="210"/>
        <v>0</v>
      </c>
      <c r="Q404" s="11">
        <f t="shared" si="210"/>
        <v>1549.1</v>
      </c>
      <c r="R404" s="11">
        <f t="shared" si="210"/>
        <v>0</v>
      </c>
    </row>
    <row r="405" spans="1:18" ht="18.75">
      <c r="A405" s="63" t="s">
        <v>148</v>
      </c>
      <c r="B405" s="33">
        <v>546</v>
      </c>
      <c r="C405" s="16" t="s">
        <v>121</v>
      </c>
      <c r="D405" s="16" t="s">
        <v>143</v>
      </c>
      <c r="E405" s="33" t="s">
        <v>249</v>
      </c>
      <c r="F405" s="16"/>
      <c r="G405" s="11">
        <f>G406</f>
        <v>4164.3</v>
      </c>
      <c r="H405" s="11">
        <f t="shared" si="210"/>
        <v>0</v>
      </c>
      <c r="I405" s="11">
        <f>I406</f>
        <v>4164.3</v>
      </c>
      <c r="J405" s="11">
        <f t="shared" si="210"/>
        <v>0</v>
      </c>
      <c r="K405" s="11">
        <f t="shared" si="210"/>
        <v>22.7</v>
      </c>
      <c r="L405" s="11">
        <f t="shared" si="210"/>
        <v>0</v>
      </c>
      <c r="M405" s="11">
        <f t="shared" si="210"/>
        <v>22.7</v>
      </c>
      <c r="N405" s="11">
        <f t="shared" si="210"/>
        <v>0</v>
      </c>
      <c r="O405" s="11">
        <f t="shared" si="210"/>
        <v>1493.8</v>
      </c>
      <c r="P405" s="11">
        <f t="shared" si="210"/>
        <v>0</v>
      </c>
      <c r="Q405" s="11">
        <f t="shared" si="210"/>
        <v>1549.1</v>
      </c>
      <c r="R405" s="11">
        <f t="shared" si="210"/>
        <v>0</v>
      </c>
    </row>
    <row r="406" spans="1:18" ht="20.25">
      <c r="A406" s="63" t="s">
        <v>184</v>
      </c>
      <c r="B406" s="33">
        <v>546</v>
      </c>
      <c r="C406" s="16" t="s">
        <v>121</v>
      </c>
      <c r="D406" s="16" t="s">
        <v>143</v>
      </c>
      <c r="E406" s="33" t="s">
        <v>249</v>
      </c>
      <c r="F406" s="16" t="s">
        <v>183</v>
      </c>
      <c r="G406" s="11">
        <f>H406+I406+J406</f>
        <v>4164.3</v>
      </c>
      <c r="H406" s="11"/>
      <c r="I406" s="139">
        <v>4164.3</v>
      </c>
      <c r="J406" s="11"/>
      <c r="K406" s="11">
        <f>L406+M406+N406</f>
        <v>22.7</v>
      </c>
      <c r="L406" s="11"/>
      <c r="M406" s="11">
        <f>'7 целевые'!L115</f>
        <v>22.7</v>
      </c>
      <c r="N406" s="11"/>
      <c r="O406" s="11">
        <v>1493.8</v>
      </c>
      <c r="P406" s="49"/>
      <c r="Q406" s="49">
        <v>1549.1</v>
      </c>
      <c r="R406" s="49"/>
    </row>
    <row r="407" spans="1:18" ht="18.75">
      <c r="A407" s="63" t="s">
        <v>144</v>
      </c>
      <c r="B407" s="33">
        <v>546</v>
      </c>
      <c r="C407" s="16" t="s">
        <v>121</v>
      </c>
      <c r="D407" s="16" t="s">
        <v>158</v>
      </c>
      <c r="E407" s="33"/>
      <c r="F407" s="16"/>
      <c r="G407" s="11">
        <f aca="true" t="shared" si="211" ref="G407:R407">G408+G413+G421+G432+G438+G441</f>
        <v>27143.9</v>
      </c>
      <c r="H407" s="11">
        <f t="shared" si="211"/>
        <v>10341.8</v>
      </c>
      <c r="I407" s="11">
        <f t="shared" si="211"/>
        <v>14733.4</v>
      </c>
      <c r="J407" s="11">
        <f t="shared" si="211"/>
        <v>2073.7</v>
      </c>
      <c r="K407" s="11">
        <f t="shared" si="211"/>
        <v>13288</v>
      </c>
      <c r="L407" s="11">
        <f t="shared" si="211"/>
        <v>3618.4</v>
      </c>
      <c r="M407" s="11">
        <f t="shared" si="211"/>
        <v>7595.9</v>
      </c>
      <c r="N407" s="11">
        <f t="shared" si="211"/>
        <v>2073.7</v>
      </c>
      <c r="O407" s="11">
        <f t="shared" si="211"/>
        <v>17488.000000000004</v>
      </c>
      <c r="P407" s="11">
        <f t="shared" si="211"/>
        <v>3618.4</v>
      </c>
      <c r="Q407" s="11">
        <f t="shared" si="211"/>
        <v>11795.9</v>
      </c>
      <c r="R407" s="11">
        <f t="shared" si="211"/>
        <v>2073.7</v>
      </c>
    </row>
    <row r="408" spans="1:18" ht="56.25">
      <c r="A408" s="63" t="s">
        <v>565</v>
      </c>
      <c r="B408" s="33">
        <v>546</v>
      </c>
      <c r="C408" s="16" t="s">
        <v>121</v>
      </c>
      <c r="D408" s="16" t="s">
        <v>158</v>
      </c>
      <c r="E408" s="33" t="s">
        <v>250</v>
      </c>
      <c r="F408" s="16"/>
      <c r="G408" s="11">
        <f>G409</f>
        <v>2.5</v>
      </c>
      <c r="H408" s="11">
        <f aca="true" t="shared" si="212" ref="H408:R408">H409</f>
        <v>0</v>
      </c>
      <c r="I408" s="11">
        <f aca="true" t="shared" si="213" ref="H408:R411">I409</f>
        <v>2.5</v>
      </c>
      <c r="J408" s="11">
        <f t="shared" si="212"/>
        <v>0</v>
      </c>
      <c r="K408" s="11">
        <f t="shared" si="212"/>
        <v>2.5</v>
      </c>
      <c r="L408" s="11">
        <f t="shared" si="212"/>
        <v>0</v>
      </c>
      <c r="M408" s="11">
        <f t="shared" si="212"/>
        <v>2.5</v>
      </c>
      <c r="N408" s="11">
        <f t="shared" si="212"/>
        <v>0</v>
      </c>
      <c r="O408" s="11">
        <f t="shared" si="212"/>
        <v>2.5</v>
      </c>
      <c r="P408" s="11">
        <f t="shared" si="212"/>
        <v>0</v>
      </c>
      <c r="Q408" s="11">
        <f t="shared" si="212"/>
        <v>2.5</v>
      </c>
      <c r="R408" s="11">
        <f t="shared" si="212"/>
        <v>0</v>
      </c>
    </row>
    <row r="409" spans="1:18" ht="37.5">
      <c r="A409" s="63" t="s">
        <v>424</v>
      </c>
      <c r="B409" s="33">
        <v>546</v>
      </c>
      <c r="C409" s="16" t="s">
        <v>121</v>
      </c>
      <c r="D409" s="16" t="s">
        <v>158</v>
      </c>
      <c r="E409" s="33" t="s">
        <v>63</v>
      </c>
      <c r="F409" s="16"/>
      <c r="G409" s="11">
        <f>G410</f>
        <v>2.5</v>
      </c>
      <c r="H409" s="11">
        <f t="shared" si="213"/>
        <v>0</v>
      </c>
      <c r="I409" s="11">
        <f t="shared" si="213"/>
        <v>2.5</v>
      </c>
      <c r="J409" s="11">
        <f t="shared" si="213"/>
        <v>0</v>
      </c>
      <c r="K409" s="11">
        <f t="shared" si="213"/>
        <v>2.5</v>
      </c>
      <c r="L409" s="11">
        <f t="shared" si="213"/>
        <v>0</v>
      </c>
      <c r="M409" s="11">
        <f t="shared" si="213"/>
        <v>2.5</v>
      </c>
      <c r="N409" s="11">
        <f t="shared" si="213"/>
        <v>0</v>
      </c>
      <c r="O409" s="11">
        <f t="shared" si="213"/>
        <v>2.5</v>
      </c>
      <c r="P409" s="11">
        <f t="shared" si="213"/>
        <v>0</v>
      </c>
      <c r="Q409" s="11">
        <f t="shared" si="213"/>
        <v>2.5</v>
      </c>
      <c r="R409" s="11">
        <f t="shared" si="213"/>
        <v>0</v>
      </c>
    </row>
    <row r="410" spans="1:18" ht="78.75" customHeight="1">
      <c r="A410" s="63" t="s">
        <v>64</v>
      </c>
      <c r="B410" s="33">
        <v>546</v>
      </c>
      <c r="C410" s="16" t="s">
        <v>121</v>
      </c>
      <c r="D410" s="16" t="s">
        <v>158</v>
      </c>
      <c r="E410" s="33" t="s">
        <v>574</v>
      </c>
      <c r="F410" s="16"/>
      <c r="G410" s="11">
        <f>G411</f>
        <v>2.5</v>
      </c>
      <c r="H410" s="11">
        <f t="shared" si="213"/>
        <v>0</v>
      </c>
      <c r="I410" s="11">
        <f t="shared" si="213"/>
        <v>2.5</v>
      </c>
      <c r="J410" s="11">
        <f t="shared" si="213"/>
        <v>0</v>
      </c>
      <c r="K410" s="11">
        <f t="shared" si="213"/>
        <v>2.5</v>
      </c>
      <c r="L410" s="11">
        <f t="shared" si="213"/>
        <v>0</v>
      </c>
      <c r="M410" s="11">
        <f t="shared" si="213"/>
        <v>2.5</v>
      </c>
      <c r="N410" s="11">
        <f t="shared" si="213"/>
        <v>0</v>
      </c>
      <c r="O410" s="11">
        <f t="shared" si="213"/>
        <v>2.5</v>
      </c>
      <c r="P410" s="11">
        <f t="shared" si="213"/>
        <v>0</v>
      </c>
      <c r="Q410" s="11">
        <f t="shared" si="213"/>
        <v>2.5</v>
      </c>
      <c r="R410" s="11">
        <f t="shared" si="213"/>
        <v>0</v>
      </c>
    </row>
    <row r="411" spans="1:18" ht="18.75">
      <c r="A411" s="63" t="s">
        <v>213</v>
      </c>
      <c r="B411" s="33">
        <v>546</v>
      </c>
      <c r="C411" s="16" t="s">
        <v>121</v>
      </c>
      <c r="D411" s="16" t="s">
        <v>158</v>
      </c>
      <c r="E411" s="33" t="s">
        <v>575</v>
      </c>
      <c r="F411" s="16"/>
      <c r="G411" s="11">
        <f>G412</f>
        <v>2.5</v>
      </c>
      <c r="H411" s="11">
        <f t="shared" si="213"/>
        <v>0</v>
      </c>
      <c r="I411" s="11">
        <v>2.5</v>
      </c>
      <c r="J411" s="11">
        <f t="shared" si="213"/>
        <v>0</v>
      </c>
      <c r="K411" s="11">
        <f t="shared" si="213"/>
        <v>2.5</v>
      </c>
      <c r="L411" s="11">
        <f t="shared" si="213"/>
        <v>0</v>
      </c>
      <c r="M411" s="11">
        <f t="shared" si="213"/>
        <v>2.5</v>
      </c>
      <c r="N411" s="11">
        <f t="shared" si="213"/>
        <v>0</v>
      </c>
      <c r="O411" s="11">
        <f t="shared" si="213"/>
        <v>2.5</v>
      </c>
      <c r="P411" s="11">
        <f t="shared" si="213"/>
        <v>0</v>
      </c>
      <c r="Q411" s="11">
        <f t="shared" si="213"/>
        <v>2.5</v>
      </c>
      <c r="R411" s="11">
        <f t="shared" si="213"/>
        <v>0</v>
      </c>
    </row>
    <row r="412" spans="1:18" ht="37.5">
      <c r="A412" s="63" t="s">
        <v>92</v>
      </c>
      <c r="B412" s="33">
        <v>546</v>
      </c>
      <c r="C412" s="16" t="s">
        <v>121</v>
      </c>
      <c r="D412" s="16" t="s">
        <v>158</v>
      </c>
      <c r="E412" s="33" t="s">
        <v>575</v>
      </c>
      <c r="F412" s="16" t="s">
        <v>178</v>
      </c>
      <c r="G412" s="11">
        <f>H412+I411+J412</f>
        <v>2.5</v>
      </c>
      <c r="H412" s="11"/>
      <c r="I412" s="11">
        <f aca="true" t="shared" si="214" ref="H412:R413">I413</f>
        <v>10</v>
      </c>
      <c r="J412" s="11"/>
      <c r="K412" s="11">
        <f>L412+M412+N412</f>
        <v>2.5</v>
      </c>
      <c r="L412" s="11"/>
      <c r="M412" s="11">
        <v>2.5</v>
      </c>
      <c r="N412" s="11"/>
      <c r="O412" s="11">
        <f>P412+Q412+R412</f>
        <v>2.5</v>
      </c>
      <c r="P412" s="19"/>
      <c r="Q412" s="19">
        <v>2.5</v>
      </c>
      <c r="R412" s="19"/>
    </row>
    <row r="413" spans="1:18" ht="37.5">
      <c r="A413" s="63" t="s">
        <v>522</v>
      </c>
      <c r="B413" s="33">
        <v>546</v>
      </c>
      <c r="C413" s="16" t="s">
        <v>121</v>
      </c>
      <c r="D413" s="16" t="s">
        <v>158</v>
      </c>
      <c r="E413" s="33" t="s">
        <v>251</v>
      </c>
      <c r="F413" s="33"/>
      <c r="G413" s="11">
        <f>G414</f>
        <v>10</v>
      </c>
      <c r="H413" s="11">
        <f t="shared" si="214"/>
        <v>0</v>
      </c>
      <c r="I413" s="11">
        <f aca="true" t="shared" si="215" ref="H413:R414">I414+I417</f>
        <v>10</v>
      </c>
      <c r="J413" s="11">
        <f t="shared" si="214"/>
        <v>0</v>
      </c>
      <c r="K413" s="11">
        <f t="shared" si="214"/>
        <v>90</v>
      </c>
      <c r="L413" s="11">
        <f t="shared" si="214"/>
        <v>0</v>
      </c>
      <c r="M413" s="11">
        <f t="shared" si="214"/>
        <v>90</v>
      </c>
      <c r="N413" s="11">
        <f t="shared" si="214"/>
        <v>0</v>
      </c>
      <c r="O413" s="11">
        <f t="shared" si="214"/>
        <v>90</v>
      </c>
      <c r="P413" s="11">
        <f t="shared" si="214"/>
        <v>0</v>
      </c>
      <c r="Q413" s="11">
        <f t="shared" si="214"/>
        <v>90</v>
      </c>
      <c r="R413" s="11">
        <f t="shared" si="214"/>
        <v>0</v>
      </c>
    </row>
    <row r="414" spans="1:18" ht="56.25">
      <c r="A414" s="63" t="s">
        <v>523</v>
      </c>
      <c r="B414" s="33">
        <v>546</v>
      </c>
      <c r="C414" s="16" t="s">
        <v>121</v>
      </c>
      <c r="D414" s="16" t="s">
        <v>158</v>
      </c>
      <c r="E414" s="33" t="s">
        <v>316</v>
      </c>
      <c r="F414" s="33"/>
      <c r="G414" s="11">
        <f>G415+G418</f>
        <v>10</v>
      </c>
      <c r="H414" s="11">
        <f t="shared" si="215"/>
        <v>0</v>
      </c>
      <c r="I414" s="11">
        <f aca="true" t="shared" si="216" ref="H414:R415">I415</f>
        <v>10</v>
      </c>
      <c r="J414" s="11">
        <f t="shared" si="215"/>
        <v>0</v>
      </c>
      <c r="K414" s="11">
        <f t="shared" si="215"/>
        <v>90</v>
      </c>
      <c r="L414" s="11">
        <f t="shared" si="215"/>
        <v>0</v>
      </c>
      <c r="M414" s="11">
        <f t="shared" si="215"/>
        <v>90</v>
      </c>
      <c r="N414" s="11">
        <f t="shared" si="215"/>
        <v>0</v>
      </c>
      <c r="O414" s="11">
        <f t="shared" si="215"/>
        <v>90</v>
      </c>
      <c r="P414" s="11">
        <f t="shared" si="215"/>
        <v>0</v>
      </c>
      <c r="Q414" s="11">
        <f t="shared" si="215"/>
        <v>90</v>
      </c>
      <c r="R414" s="11">
        <f t="shared" si="215"/>
        <v>0</v>
      </c>
    </row>
    <row r="415" spans="1:18" ht="37.5">
      <c r="A415" s="63" t="s">
        <v>32</v>
      </c>
      <c r="B415" s="33">
        <v>546</v>
      </c>
      <c r="C415" s="16" t="s">
        <v>121</v>
      </c>
      <c r="D415" s="16" t="s">
        <v>158</v>
      </c>
      <c r="E415" s="33" t="s">
        <v>319</v>
      </c>
      <c r="F415" s="33"/>
      <c r="G415" s="11">
        <f>G416</f>
        <v>0</v>
      </c>
      <c r="H415" s="11">
        <f t="shared" si="216"/>
        <v>0</v>
      </c>
      <c r="I415" s="11">
        <f aca="true" t="shared" si="217" ref="H415:R416">I416</f>
        <v>10</v>
      </c>
      <c r="J415" s="11">
        <f t="shared" si="216"/>
        <v>0</v>
      </c>
      <c r="K415" s="11">
        <f t="shared" si="216"/>
        <v>10</v>
      </c>
      <c r="L415" s="11">
        <f t="shared" si="216"/>
        <v>0</v>
      </c>
      <c r="M415" s="11">
        <f t="shared" si="216"/>
        <v>10</v>
      </c>
      <c r="N415" s="11">
        <f t="shared" si="216"/>
        <v>0</v>
      </c>
      <c r="O415" s="11">
        <f t="shared" si="216"/>
        <v>10</v>
      </c>
      <c r="P415" s="11">
        <f t="shared" si="216"/>
        <v>0</v>
      </c>
      <c r="Q415" s="11">
        <f t="shared" si="216"/>
        <v>10</v>
      </c>
      <c r="R415" s="11">
        <f t="shared" si="216"/>
        <v>0</v>
      </c>
    </row>
    <row r="416" spans="1:18" ht="64.5" customHeight="1">
      <c r="A416" s="63" t="s">
        <v>210</v>
      </c>
      <c r="B416" s="33">
        <v>546</v>
      </c>
      <c r="C416" s="16" t="s">
        <v>121</v>
      </c>
      <c r="D416" s="16" t="s">
        <v>158</v>
      </c>
      <c r="E416" s="33" t="s">
        <v>320</v>
      </c>
      <c r="F416" s="33"/>
      <c r="G416" s="11">
        <f>G417</f>
        <v>0</v>
      </c>
      <c r="H416" s="11">
        <f t="shared" si="217"/>
        <v>0</v>
      </c>
      <c r="I416" s="11">
        <v>10</v>
      </c>
      <c r="J416" s="11">
        <f t="shared" si="217"/>
        <v>0</v>
      </c>
      <c r="K416" s="11">
        <f t="shared" si="217"/>
        <v>10</v>
      </c>
      <c r="L416" s="11">
        <f t="shared" si="217"/>
        <v>0</v>
      </c>
      <c r="M416" s="11">
        <f t="shared" si="217"/>
        <v>10</v>
      </c>
      <c r="N416" s="11">
        <f t="shared" si="217"/>
        <v>0</v>
      </c>
      <c r="O416" s="11">
        <f t="shared" si="217"/>
        <v>10</v>
      </c>
      <c r="P416" s="11">
        <f t="shared" si="217"/>
        <v>0</v>
      </c>
      <c r="Q416" s="11">
        <f t="shared" si="217"/>
        <v>10</v>
      </c>
      <c r="R416" s="11">
        <f t="shared" si="217"/>
        <v>0</v>
      </c>
    </row>
    <row r="417" spans="1:18" ht="37.5">
      <c r="A417" s="63" t="s">
        <v>92</v>
      </c>
      <c r="B417" s="33">
        <v>546</v>
      </c>
      <c r="C417" s="16" t="s">
        <v>121</v>
      </c>
      <c r="D417" s="16" t="s">
        <v>158</v>
      </c>
      <c r="E417" s="33" t="s">
        <v>320</v>
      </c>
      <c r="F417" s="33">
        <v>240</v>
      </c>
      <c r="G417" s="11"/>
      <c r="H417" s="11"/>
      <c r="I417" s="11">
        <f>'7 целевые'!H126</f>
        <v>0</v>
      </c>
      <c r="J417" s="11"/>
      <c r="K417" s="11">
        <f>L417+M417+N417</f>
        <v>10</v>
      </c>
      <c r="L417" s="11"/>
      <c r="M417" s="11">
        <v>10</v>
      </c>
      <c r="N417" s="11"/>
      <c r="O417" s="11">
        <f>P417+Q417+R417</f>
        <v>10</v>
      </c>
      <c r="P417" s="19"/>
      <c r="Q417" s="19">
        <v>10</v>
      </c>
      <c r="R417" s="19"/>
    </row>
    <row r="418" spans="1:18" ht="37.5">
      <c r="A418" s="63" t="s">
        <v>307</v>
      </c>
      <c r="B418" s="33">
        <v>546</v>
      </c>
      <c r="C418" s="16" t="s">
        <v>121</v>
      </c>
      <c r="D418" s="16" t="s">
        <v>158</v>
      </c>
      <c r="E418" s="33" t="s">
        <v>322</v>
      </c>
      <c r="F418" s="33"/>
      <c r="G418" s="11">
        <f aca="true" t="shared" si="218" ref="G418:I419">G419</f>
        <v>10</v>
      </c>
      <c r="H418" s="11">
        <f t="shared" si="218"/>
        <v>0</v>
      </c>
      <c r="I418" s="11">
        <f t="shared" si="218"/>
        <v>10</v>
      </c>
      <c r="J418" s="11">
        <f aca="true" t="shared" si="219" ref="J418:R419">J419</f>
        <v>0</v>
      </c>
      <c r="K418" s="11">
        <f t="shared" si="219"/>
        <v>80</v>
      </c>
      <c r="L418" s="11">
        <f t="shared" si="219"/>
        <v>0</v>
      </c>
      <c r="M418" s="11">
        <f t="shared" si="219"/>
        <v>80</v>
      </c>
      <c r="N418" s="11">
        <f t="shared" si="219"/>
        <v>0</v>
      </c>
      <c r="O418" s="11">
        <f t="shared" si="219"/>
        <v>80</v>
      </c>
      <c r="P418" s="11">
        <f t="shared" si="219"/>
        <v>0</v>
      </c>
      <c r="Q418" s="11">
        <f t="shared" si="219"/>
        <v>80</v>
      </c>
      <c r="R418" s="11">
        <f t="shared" si="219"/>
        <v>0</v>
      </c>
    </row>
    <row r="419" spans="1:18" ht="37.5">
      <c r="A419" s="63" t="s">
        <v>308</v>
      </c>
      <c r="B419" s="33">
        <v>546</v>
      </c>
      <c r="C419" s="16" t="s">
        <v>121</v>
      </c>
      <c r="D419" s="16" t="s">
        <v>158</v>
      </c>
      <c r="E419" s="33" t="s">
        <v>321</v>
      </c>
      <c r="F419" s="33"/>
      <c r="G419" s="11">
        <f t="shared" si="218"/>
        <v>10</v>
      </c>
      <c r="H419" s="11">
        <f t="shared" si="218"/>
        <v>0</v>
      </c>
      <c r="I419" s="11">
        <f t="shared" si="218"/>
        <v>10</v>
      </c>
      <c r="J419" s="11">
        <f t="shared" si="219"/>
        <v>0</v>
      </c>
      <c r="K419" s="11">
        <f t="shared" si="219"/>
        <v>80</v>
      </c>
      <c r="L419" s="11">
        <f t="shared" si="219"/>
        <v>0</v>
      </c>
      <c r="M419" s="11">
        <f t="shared" si="219"/>
        <v>80</v>
      </c>
      <c r="N419" s="11">
        <f t="shared" si="219"/>
        <v>0</v>
      </c>
      <c r="O419" s="11">
        <f t="shared" si="219"/>
        <v>80</v>
      </c>
      <c r="P419" s="11">
        <f t="shared" si="219"/>
        <v>0</v>
      </c>
      <c r="Q419" s="11">
        <f t="shared" si="219"/>
        <v>80</v>
      </c>
      <c r="R419" s="11">
        <f t="shared" si="219"/>
        <v>0</v>
      </c>
    </row>
    <row r="420" spans="1:18" ht="37.5">
      <c r="A420" s="63" t="s">
        <v>92</v>
      </c>
      <c r="B420" s="33">
        <v>546</v>
      </c>
      <c r="C420" s="16" t="s">
        <v>121</v>
      </c>
      <c r="D420" s="16" t="s">
        <v>158</v>
      </c>
      <c r="E420" s="33" t="s">
        <v>321</v>
      </c>
      <c r="F420" s="33">
        <v>240</v>
      </c>
      <c r="G420" s="11">
        <f>H420+I420+J420</f>
        <v>10</v>
      </c>
      <c r="H420" s="11"/>
      <c r="I420" s="11">
        <v>10</v>
      </c>
      <c r="J420" s="11"/>
      <c r="K420" s="11">
        <f>L420+M420+N420</f>
        <v>80</v>
      </c>
      <c r="L420" s="11"/>
      <c r="M420" s="11">
        <v>80</v>
      </c>
      <c r="N420" s="11"/>
      <c r="O420" s="11">
        <f>P420+Q420+R420</f>
        <v>80</v>
      </c>
      <c r="P420" s="19"/>
      <c r="Q420" s="19">
        <v>80</v>
      </c>
      <c r="R420" s="19"/>
    </row>
    <row r="421" spans="1:18" ht="37.5">
      <c r="A421" s="63" t="s">
        <v>501</v>
      </c>
      <c r="B421" s="33">
        <v>546</v>
      </c>
      <c r="C421" s="16" t="s">
        <v>121</v>
      </c>
      <c r="D421" s="16" t="s">
        <v>158</v>
      </c>
      <c r="E421" s="33" t="s">
        <v>281</v>
      </c>
      <c r="F421" s="33"/>
      <c r="G421" s="11">
        <f>G422</f>
        <v>15589.2</v>
      </c>
      <c r="H421" s="11">
        <f aca="true" t="shared" si="220" ref="H421:R421">H422</f>
        <v>0</v>
      </c>
      <c r="I421" s="11">
        <f>I422+I426</f>
        <v>13520.5</v>
      </c>
      <c r="J421" s="11">
        <f t="shared" si="220"/>
        <v>2073.7</v>
      </c>
      <c r="K421" s="11">
        <f t="shared" si="220"/>
        <v>9435.7</v>
      </c>
      <c r="L421" s="11">
        <f t="shared" si="220"/>
        <v>0</v>
      </c>
      <c r="M421" s="11">
        <f t="shared" si="220"/>
        <v>7362</v>
      </c>
      <c r="N421" s="11">
        <f t="shared" si="220"/>
        <v>2073.7</v>
      </c>
      <c r="O421" s="11">
        <f t="shared" si="220"/>
        <v>13635.7</v>
      </c>
      <c r="P421" s="11">
        <f t="shared" si="220"/>
        <v>0</v>
      </c>
      <c r="Q421" s="11">
        <f t="shared" si="220"/>
        <v>11562</v>
      </c>
      <c r="R421" s="11">
        <f t="shared" si="220"/>
        <v>2073.7</v>
      </c>
    </row>
    <row r="422" spans="1:18" ht="37.5">
      <c r="A422" s="63" t="s">
        <v>607</v>
      </c>
      <c r="B422" s="33">
        <v>546</v>
      </c>
      <c r="C422" s="16" t="s">
        <v>121</v>
      </c>
      <c r="D422" s="16" t="s">
        <v>158</v>
      </c>
      <c r="E422" s="33" t="s">
        <v>282</v>
      </c>
      <c r="F422" s="33"/>
      <c r="G422" s="11">
        <f>G423+G427+G430</f>
        <v>15589.2</v>
      </c>
      <c r="H422" s="11">
        <f aca="true" t="shared" si="221" ref="H422:R422">H423+H427+H430</f>
        <v>0</v>
      </c>
      <c r="I422" s="11">
        <f t="shared" si="221"/>
        <v>13515.5</v>
      </c>
      <c r="J422" s="11">
        <f t="shared" si="221"/>
        <v>2073.7</v>
      </c>
      <c r="K422" s="11">
        <f t="shared" si="221"/>
        <v>9435.7</v>
      </c>
      <c r="L422" s="11">
        <f t="shared" si="221"/>
        <v>0</v>
      </c>
      <c r="M422" s="11">
        <f t="shared" si="221"/>
        <v>7362</v>
      </c>
      <c r="N422" s="11">
        <f t="shared" si="221"/>
        <v>2073.7</v>
      </c>
      <c r="O422" s="11">
        <f t="shared" si="221"/>
        <v>13635.7</v>
      </c>
      <c r="P422" s="11">
        <f t="shared" si="221"/>
        <v>0</v>
      </c>
      <c r="Q422" s="11">
        <f t="shared" si="221"/>
        <v>11562</v>
      </c>
      <c r="R422" s="11">
        <f t="shared" si="221"/>
        <v>2073.7</v>
      </c>
    </row>
    <row r="423" spans="1:18" ht="25.5" customHeight="1">
      <c r="A423" s="72" t="s">
        <v>353</v>
      </c>
      <c r="B423" s="33">
        <v>546</v>
      </c>
      <c r="C423" s="16" t="s">
        <v>121</v>
      </c>
      <c r="D423" s="16" t="s">
        <v>158</v>
      </c>
      <c r="E423" s="33" t="s">
        <v>511</v>
      </c>
      <c r="F423" s="33"/>
      <c r="G423" s="11">
        <f>G424+G425+G426</f>
        <v>11427</v>
      </c>
      <c r="H423" s="11">
        <f aca="true" t="shared" si="222" ref="H423:R423">H424+H425+H426</f>
        <v>0</v>
      </c>
      <c r="I423" s="11">
        <f t="shared" si="222"/>
        <v>11427</v>
      </c>
      <c r="J423" s="11">
        <f t="shared" si="222"/>
        <v>0</v>
      </c>
      <c r="K423" s="11">
        <f t="shared" si="222"/>
        <v>7362</v>
      </c>
      <c r="L423" s="11">
        <f t="shared" si="222"/>
        <v>0</v>
      </c>
      <c r="M423" s="11">
        <f t="shared" si="222"/>
        <v>7362</v>
      </c>
      <c r="N423" s="11">
        <f t="shared" si="222"/>
        <v>0</v>
      </c>
      <c r="O423" s="11">
        <f t="shared" si="222"/>
        <v>11562</v>
      </c>
      <c r="P423" s="11">
        <f t="shared" si="222"/>
        <v>0</v>
      </c>
      <c r="Q423" s="11">
        <f t="shared" si="222"/>
        <v>11562</v>
      </c>
      <c r="R423" s="11">
        <f t="shared" si="222"/>
        <v>0</v>
      </c>
    </row>
    <row r="424" spans="1:18" ht="18.75">
      <c r="A424" s="63" t="s">
        <v>180</v>
      </c>
      <c r="B424" s="33">
        <v>546</v>
      </c>
      <c r="C424" s="16" t="s">
        <v>121</v>
      </c>
      <c r="D424" s="16" t="s">
        <v>158</v>
      </c>
      <c r="E424" s="33" t="s">
        <v>511</v>
      </c>
      <c r="F424" s="33">
        <v>110</v>
      </c>
      <c r="G424" s="11">
        <f>H424+I424+J424</f>
        <v>10853.4</v>
      </c>
      <c r="H424" s="11"/>
      <c r="I424" s="11">
        <v>10853.4</v>
      </c>
      <c r="J424" s="11"/>
      <c r="K424" s="11">
        <f>L424+M424+N424</f>
        <v>6653.4</v>
      </c>
      <c r="L424" s="11"/>
      <c r="M424" s="11">
        <v>6653.4</v>
      </c>
      <c r="N424" s="11"/>
      <c r="O424" s="11">
        <f>P424+Q424+R424</f>
        <v>10853.4</v>
      </c>
      <c r="P424" s="19"/>
      <c r="Q424" s="11">
        <v>10853.4</v>
      </c>
      <c r="R424" s="19"/>
    </row>
    <row r="425" spans="1:18" ht="37.5">
      <c r="A425" s="63" t="s">
        <v>92</v>
      </c>
      <c r="B425" s="33">
        <v>546</v>
      </c>
      <c r="C425" s="16" t="s">
        <v>121</v>
      </c>
      <c r="D425" s="16" t="s">
        <v>158</v>
      </c>
      <c r="E425" s="33" t="s">
        <v>511</v>
      </c>
      <c r="F425" s="33">
        <v>240</v>
      </c>
      <c r="G425" s="11">
        <f>H425+I425+J425</f>
        <v>568.6</v>
      </c>
      <c r="H425" s="11"/>
      <c r="I425" s="11">
        <v>568.6</v>
      </c>
      <c r="J425" s="11"/>
      <c r="K425" s="11">
        <f>L425+M425+N425</f>
        <v>703.6</v>
      </c>
      <c r="L425" s="11"/>
      <c r="M425" s="11">
        <v>703.6</v>
      </c>
      <c r="N425" s="11"/>
      <c r="O425" s="11">
        <f>P425+Q425+R425</f>
        <v>703.6</v>
      </c>
      <c r="P425" s="19"/>
      <c r="Q425" s="11">
        <v>703.6</v>
      </c>
      <c r="R425" s="19"/>
    </row>
    <row r="426" spans="1:18" ht="18.75">
      <c r="A426" s="63" t="s">
        <v>176</v>
      </c>
      <c r="B426" s="33">
        <v>546</v>
      </c>
      <c r="C426" s="16" t="s">
        <v>121</v>
      </c>
      <c r="D426" s="16" t="s">
        <v>158</v>
      </c>
      <c r="E426" s="33" t="s">
        <v>511</v>
      </c>
      <c r="F426" s="33">
        <v>850</v>
      </c>
      <c r="G426" s="11">
        <f>H426+I426+J426</f>
        <v>5</v>
      </c>
      <c r="H426" s="11"/>
      <c r="I426" s="11">
        <v>5</v>
      </c>
      <c r="J426" s="11"/>
      <c r="K426" s="11">
        <f>L426+M426+N426</f>
        <v>5</v>
      </c>
      <c r="L426" s="11"/>
      <c r="M426" s="11">
        <v>5</v>
      </c>
      <c r="N426" s="11"/>
      <c r="O426" s="11">
        <f>P426+Q426+R426</f>
        <v>5</v>
      </c>
      <c r="P426" s="19"/>
      <c r="Q426" s="11">
        <v>5</v>
      </c>
      <c r="R426" s="19"/>
    </row>
    <row r="427" spans="1:18" ht="37.5">
      <c r="A427" s="63" t="s">
        <v>393</v>
      </c>
      <c r="B427" s="33">
        <v>546</v>
      </c>
      <c r="C427" s="16" t="s">
        <v>121</v>
      </c>
      <c r="D427" s="16" t="s">
        <v>158</v>
      </c>
      <c r="E427" s="33" t="s">
        <v>512</v>
      </c>
      <c r="F427" s="33"/>
      <c r="G427" s="11">
        <f>G428+G429</f>
        <v>2073.7</v>
      </c>
      <c r="H427" s="11">
        <f aca="true" t="shared" si="223" ref="H427:R427">H428+H429</f>
        <v>0</v>
      </c>
      <c r="I427" s="11"/>
      <c r="J427" s="11">
        <f>J428+J429</f>
        <v>2073.7</v>
      </c>
      <c r="K427" s="11">
        <f t="shared" si="223"/>
        <v>2073.7</v>
      </c>
      <c r="L427" s="11">
        <f t="shared" si="223"/>
        <v>0</v>
      </c>
      <c r="M427" s="11">
        <f t="shared" si="223"/>
        <v>0</v>
      </c>
      <c r="N427" s="11">
        <f t="shared" si="223"/>
        <v>2073.7</v>
      </c>
      <c r="O427" s="11">
        <f t="shared" si="223"/>
        <v>2073.7</v>
      </c>
      <c r="P427" s="11">
        <f t="shared" si="223"/>
        <v>0</v>
      </c>
      <c r="Q427" s="11">
        <f t="shared" si="223"/>
        <v>0</v>
      </c>
      <c r="R427" s="11">
        <f t="shared" si="223"/>
        <v>2073.7</v>
      </c>
    </row>
    <row r="428" spans="1:18" ht="18.75">
      <c r="A428" s="63" t="s">
        <v>180</v>
      </c>
      <c r="B428" s="33">
        <v>546</v>
      </c>
      <c r="C428" s="16" t="s">
        <v>121</v>
      </c>
      <c r="D428" s="16" t="s">
        <v>158</v>
      </c>
      <c r="E428" s="33" t="s">
        <v>512</v>
      </c>
      <c r="F428" s="33">
        <v>110</v>
      </c>
      <c r="G428" s="11">
        <f>H428+I427+J428</f>
        <v>1992</v>
      </c>
      <c r="H428" s="11"/>
      <c r="I428" s="11"/>
      <c r="J428" s="11">
        <v>1992</v>
      </c>
      <c r="K428" s="11">
        <f>L428+M428+N428</f>
        <v>1992</v>
      </c>
      <c r="L428" s="11"/>
      <c r="M428" s="11"/>
      <c r="N428" s="11">
        <v>1992</v>
      </c>
      <c r="O428" s="11">
        <f>P428+Q428+R428</f>
        <v>1992</v>
      </c>
      <c r="P428" s="11"/>
      <c r="Q428" s="11"/>
      <c r="R428" s="11">
        <v>1992</v>
      </c>
    </row>
    <row r="429" spans="1:18" ht="37.5">
      <c r="A429" s="63" t="s">
        <v>92</v>
      </c>
      <c r="B429" s="33">
        <v>546</v>
      </c>
      <c r="C429" s="16" t="s">
        <v>121</v>
      </c>
      <c r="D429" s="16" t="s">
        <v>158</v>
      </c>
      <c r="E429" s="33" t="s">
        <v>512</v>
      </c>
      <c r="F429" s="33">
        <v>240</v>
      </c>
      <c r="G429" s="11">
        <f>H429+I428+J429</f>
        <v>81.7</v>
      </c>
      <c r="H429" s="11"/>
      <c r="I429" s="11"/>
      <c r="J429" s="11">
        <v>81.7</v>
      </c>
      <c r="K429" s="11">
        <f>L429+M429+N429</f>
        <v>81.7</v>
      </c>
      <c r="L429" s="11"/>
      <c r="M429" s="11"/>
      <c r="N429" s="11">
        <v>81.7</v>
      </c>
      <c r="O429" s="11">
        <f>P429+Q429+R429</f>
        <v>81.7</v>
      </c>
      <c r="P429" s="11"/>
      <c r="Q429" s="11"/>
      <c r="R429" s="11">
        <v>81.7</v>
      </c>
    </row>
    <row r="430" spans="1:18" ht="56.25">
      <c r="A430" s="75" t="s">
        <v>473</v>
      </c>
      <c r="B430" s="33">
        <v>546</v>
      </c>
      <c r="C430" s="16" t="s">
        <v>121</v>
      </c>
      <c r="D430" s="16" t="s">
        <v>158</v>
      </c>
      <c r="E430" s="33" t="s">
        <v>672</v>
      </c>
      <c r="F430" s="33"/>
      <c r="G430" s="11">
        <f>G431</f>
        <v>2088.5</v>
      </c>
      <c r="H430" s="11"/>
      <c r="I430" s="11">
        <f>I431</f>
        <v>2088.5</v>
      </c>
      <c r="J430" s="11"/>
      <c r="K430" s="11"/>
      <c r="L430" s="11"/>
      <c r="M430" s="11"/>
      <c r="N430" s="11"/>
      <c r="O430" s="11"/>
      <c r="P430" s="11"/>
      <c r="Q430" s="11"/>
      <c r="R430" s="11"/>
    </row>
    <row r="431" spans="1:18" ht="18.75">
      <c r="A431" s="63" t="s">
        <v>180</v>
      </c>
      <c r="B431" s="33">
        <v>546</v>
      </c>
      <c r="C431" s="16" t="s">
        <v>121</v>
      </c>
      <c r="D431" s="16" t="s">
        <v>158</v>
      </c>
      <c r="E431" s="33" t="s">
        <v>672</v>
      </c>
      <c r="F431" s="33">
        <v>110</v>
      </c>
      <c r="G431" s="11">
        <f>H431+I431+J431</f>
        <v>2088.5</v>
      </c>
      <c r="H431" s="11"/>
      <c r="I431" s="11">
        <v>2088.5</v>
      </c>
      <c r="J431" s="11"/>
      <c r="K431" s="11"/>
      <c r="L431" s="11"/>
      <c r="M431" s="11"/>
      <c r="N431" s="11"/>
      <c r="O431" s="11"/>
      <c r="P431" s="11"/>
      <c r="Q431" s="11"/>
      <c r="R431" s="11"/>
    </row>
    <row r="432" spans="1:19" ht="37.5">
      <c r="A432" s="110" t="s">
        <v>651</v>
      </c>
      <c r="B432" s="33">
        <v>546</v>
      </c>
      <c r="C432" s="16" t="s">
        <v>121</v>
      </c>
      <c r="D432" s="16" t="s">
        <v>158</v>
      </c>
      <c r="E432" s="61" t="s">
        <v>626</v>
      </c>
      <c r="F432" s="33"/>
      <c r="G432" s="11">
        <f>G433</f>
        <v>6256.1</v>
      </c>
      <c r="H432" s="11">
        <f aca="true" t="shared" si="224" ref="H432:R432">H433</f>
        <v>5390</v>
      </c>
      <c r="I432" s="11">
        <f t="shared" si="224"/>
        <v>866.1</v>
      </c>
      <c r="J432" s="11">
        <f t="shared" si="224"/>
        <v>0</v>
      </c>
      <c r="K432" s="11">
        <f t="shared" si="224"/>
        <v>0</v>
      </c>
      <c r="L432" s="11">
        <f t="shared" si="224"/>
        <v>0</v>
      </c>
      <c r="M432" s="11">
        <f t="shared" si="224"/>
        <v>0</v>
      </c>
      <c r="N432" s="11">
        <f t="shared" si="224"/>
        <v>0</v>
      </c>
      <c r="O432" s="11">
        <f t="shared" si="224"/>
        <v>0</v>
      </c>
      <c r="P432" s="11">
        <f t="shared" si="224"/>
        <v>0</v>
      </c>
      <c r="Q432" s="11">
        <f t="shared" si="224"/>
        <v>0</v>
      </c>
      <c r="R432" s="11">
        <f t="shared" si="224"/>
        <v>0</v>
      </c>
      <c r="S432" s="93"/>
    </row>
    <row r="433" spans="1:19" ht="37.5">
      <c r="A433" s="111" t="s">
        <v>652</v>
      </c>
      <c r="B433" s="33">
        <v>546</v>
      </c>
      <c r="C433" s="16" t="s">
        <v>121</v>
      </c>
      <c r="D433" s="16" t="s">
        <v>158</v>
      </c>
      <c r="E433" s="61" t="s">
        <v>627</v>
      </c>
      <c r="F433" s="33"/>
      <c r="G433" s="11">
        <f>G434+G436</f>
        <v>6256.1</v>
      </c>
      <c r="H433" s="11">
        <f aca="true" t="shared" si="225" ref="H433:O433">H434+H436</f>
        <v>5390</v>
      </c>
      <c r="I433" s="11">
        <f t="shared" si="225"/>
        <v>866.1</v>
      </c>
      <c r="J433" s="11">
        <f t="shared" si="225"/>
        <v>0</v>
      </c>
      <c r="K433" s="11">
        <f t="shared" si="225"/>
        <v>0</v>
      </c>
      <c r="L433" s="11">
        <f t="shared" si="225"/>
        <v>0</v>
      </c>
      <c r="M433" s="11">
        <f t="shared" si="225"/>
        <v>0</v>
      </c>
      <c r="N433" s="11">
        <f t="shared" si="225"/>
        <v>0</v>
      </c>
      <c r="O433" s="11">
        <f t="shared" si="225"/>
        <v>0</v>
      </c>
      <c r="P433" s="11">
        <f>P434+P436</f>
        <v>0</v>
      </c>
      <c r="Q433" s="11">
        <f>Q434+Q436</f>
        <v>0</v>
      </c>
      <c r="R433" s="11">
        <f>R434+R436</f>
        <v>0</v>
      </c>
      <c r="S433" s="93"/>
    </row>
    <row r="434" spans="1:19" ht="18.75">
      <c r="A434" s="111" t="s">
        <v>629</v>
      </c>
      <c r="B434" s="33">
        <v>546</v>
      </c>
      <c r="C434" s="16" t="s">
        <v>121</v>
      </c>
      <c r="D434" s="16" t="s">
        <v>158</v>
      </c>
      <c r="E434" s="78" t="s">
        <v>628</v>
      </c>
      <c r="F434" s="33"/>
      <c r="G434" s="11">
        <f>G435</f>
        <v>811.6</v>
      </c>
      <c r="H434" s="11">
        <f aca="true" t="shared" si="226" ref="H434:O434">H435</f>
        <v>0</v>
      </c>
      <c r="I434" s="11">
        <f t="shared" si="226"/>
        <v>811.6</v>
      </c>
      <c r="J434" s="11">
        <f t="shared" si="226"/>
        <v>0</v>
      </c>
      <c r="K434" s="11">
        <f t="shared" si="226"/>
        <v>0</v>
      </c>
      <c r="L434" s="11">
        <f t="shared" si="226"/>
        <v>0</v>
      </c>
      <c r="M434" s="11">
        <f t="shared" si="226"/>
        <v>0</v>
      </c>
      <c r="N434" s="11">
        <f t="shared" si="226"/>
        <v>0</v>
      </c>
      <c r="O434" s="11">
        <f t="shared" si="226"/>
        <v>0</v>
      </c>
      <c r="P434" s="11"/>
      <c r="Q434" s="11"/>
      <c r="R434" s="11"/>
      <c r="S434" s="93"/>
    </row>
    <row r="435" spans="1:19" ht="37.5">
      <c r="A435" s="63" t="s">
        <v>92</v>
      </c>
      <c r="B435" s="33">
        <v>546</v>
      </c>
      <c r="C435" s="16" t="s">
        <v>121</v>
      </c>
      <c r="D435" s="16" t="s">
        <v>158</v>
      </c>
      <c r="E435" s="48" t="s">
        <v>628</v>
      </c>
      <c r="F435" s="33">
        <v>240</v>
      </c>
      <c r="G435" s="11">
        <f>H435+I435+J435</f>
        <v>811.6</v>
      </c>
      <c r="H435" s="11"/>
      <c r="I435" s="11">
        <v>811.6</v>
      </c>
      <c r="J435" s="11"/>
      <c r="K435" s="11">
        <v>0</v>
      </c>
      <c r="L435" s="11"/>
      <c r="M435" s="11"/>
      <c r="N435" s="11"/>
      <c r="O435" s="11">
        <v>0</v>
      </c>
      <c r="P435" s="11"/>
      <c r="Q435" s="11"/>
      <c r="R435" s="11"/>
      <c r="S435" s="93"/>
    </row>
    <row r="436" spans="1:19" ht="37.5">
      <c r="A436" s="29" t="s">
        <v>655</v>
      </c>
      <c r="B436" s="33">
        <v>546</v>
      </c>
      <c r="C436" s="16" t="s">
        <v>121</v>
      </c>
      <c r="D436" s="16" t="s">
        <v>158</v>
      </c>
      <c r="E436" s="16" t="s">
        <v>677</v>
      </c>
      <c r="F436" s="33"/>
      <c r="G436" s="11">
        <f>G437</f>
        <v>5444.5</v>
      </c>
      <c r="H436" s="11">
        <f>H437</f>
        <v>5390</v>
      </c>
      <c r="I436" s="11">
        <f>I437</f>
        <v>54.5</v>
      </c>
      <c r="J436" s="11">
        <f>J437</f>
        <v>0</v>
      </c>
      <c r="K436" s="11"/>
      <c r="L436" s="11"/>
      <c r="M436" s="11"/>
      <c r="N436" s="11"/>
      <c r="O436" s="11"/>
      <c r="P436" s="11"/>
      <c r="Q436" s="11"/>
      <c r="R436" s="11"/>
      <c r="S436" s="93"/>
    </row>
    <row r="437" spans="1:19" ht="18.75">
      <c r="A437" s="63" t="s">
        <v>359</v>
      </c>
      <c r="B437" s="33">
        <v>546</v>
      </c>
      <c r="C437" s="16" t="s">
        <v>121</v>
      </c>
      <c r="D437" s="16" t="s">
        <v>158</v>
      </c>
      <c r="E437" s="16" t="s">
        <v>677</v>
      </c>
      <c r="F437" s="33">
        <v>410</v>
      </c>
      <c r="G437" s="11">
        <f>H437+I437+J437</f>
        <v>5444.5</v>
      </c>
      <c r="H437" s="11">
        <v>5390</v>
      </c>
      <c r="I437" s="11">
        <v>54.5</v>
      </c>
      <c r="J437" s="11"/>
      <c r="K437" s="11"/>
      <c r="L437" s="11"/>
      <c r="M437" s="11"/>
      <c r="N437" s="11"/>
      <c r="O437" s="11"/>
      <c r="P437" s="11"/>
      <c r="Q437" s="11"/>
      <c r="R437" s="11"/>
      <c r="S437" s="93"/>
    </row>
    <row r="438" spans="1:18" ht="18.75">
      <c r="A438" s="63" t="s">
        <v>163</v>
      </c>
      <c r="B438" s="33">
        <v>546</v>
      </c>
      <c r="C438" s="16" t="s">
        <v>121</v>
      </c>
      <c r="D438" s="16" t="s">
        <v>158</v>
      </c>
      <c r="E438" s="55" t="s">
        <v>237</v>
      </c>
      <c r="F438" s="16"/>
      <c r="G438" s="11">
        <f>G439</f>
        <v>4951.8</v>
      </c>
      <c r="H438" s="11">
        <f aca="true" t="shared" si="227" ref="H438:R439">H439</f>
        <v>4951.8</v>
      </c>
      <c r="I438" s="11">
        <f t="shared" si="227"/>
        <v>0</v>
      </c>
      <c r="J438" s="11">
        <f t="shared" si="227"/>
        <v>0</v>
      </c>
      <c r="K438" s="11">
        <f t="shared" si="227"/>
        <v>3618.4</v>
      </c>
      <c r="L438" s="11">
        <f t="shared" si="227"/>
        <v>3618.4</v>
      </c>
      <c r="M438" s="11">
        <f t="shared" si="227"/>
        <v>0</v>
      </c>
      <c r="N438" s="11">
        <f t="shared" si="227"/>
        <v>0</v>
      </c>
      <c r="O438" s="11">
        <f t="shared" si="227"/>
        <v>3618.4</v>
      </c>
      <c r="P438" s="11">
        <f t="shared" si="227"/>
        <v>3618.4</v>
      </c>
      <c r="Q438" s="11">
        <f t="shared" si="227"/>
        <v>0</v>
      </c>
      <c r="R438" s="11">
        <f t="shared" si="227"/>
        <v>0</v>
      </c>
    </row>
    <row r="439" spans="1:18" ht="99.75" customHeight="1">
      <c r="A439" s="63" t="s">
        <v>97</v>
      </c>
      <c r="B439" s="33">
        <v>546</v>
      </c>
      <c r="C439" s="16" t="s">
        <v>121</v>
      </c>
      <c r="D439" s="16" t="s">
        <v>158</v>
      </c>
      <c r="E439" s="55" t="s">
        <v>252</v>
      </c>
      <c r="F439" s="16"/>
      <c r="G439" s="11">
        <f>G440</f>
        <v>4951.8</v>
      </c>
      <c r="H439" s="11">
        <f t="shared" si="227"/>
        <v>4951.8</v>
      </c>
      <c r="I439" s="11"/>
      <c r="J439" s="11">
        <f t="shared" si="227"/>
        <v>0</v>
      </c>
      <c r="K439" s="11">
        <f t="shared" si="227"/>
        <v>3618.4</v>
      </c>
      <c r="L439" s="11">
        <f t="shared" si="227"/>
        <v>3618.4</v>
      </c>
      <c r="M439" s="11">
        <f t="shared" si="227"/>
        <v>0</v>
      </c>
      <c r="N439" s="11">
        <f t="shared" si="227"/>
        <v>0</v>
      </c>
      <c r="O439" s="11">
        <f t="shared" si="227"/>
        <v>3618.4</v>
      </c>
      <c r="P439" s="11">
        <f t="shared" si="227"/>
        <v>3618.4</v>
      </c>
      <c r="Q439" s="11">
        <f t="shared" si="227"/>
        <v>0</v>
      </c>
      <c r="R439" s="11">
        <f t="shared" si="227"/>
        <v>0</v>
      </c>
    </row>
    <row r="440" spans="1:18" ht="18.75">
      <c r="A440" s="63" t="s">
        <v>192</v>
      </c>
      <c r="B440" s="33">
        <v>546</v>
      </c>
      <c r="C440" s="16" t="s">
        <v>121</v>
      </c>
      <c r="D440" s="16" t="s">
        <v>158</v>
      </c>
      <c r="E440" s="55" t="s">
        <v>252</v>
      </c>
      <c r="F440" s="16" t="s">
        <v>191</v>
      </c>
      <c r="G440" s="11">
        <f>H440+I439+J440</f>
        <v>4951.8</v>
      </c>
      <c r="H440" s="11">
        <v>4951.8</v>
      </c>
      <c r="I440" s="11"/>
      <c r="J440" s="11"/>
      <c r="K440" s="11">
        <f>L440+M440+N440</f>
        <v>3618.4</v>
      </c>
      <c r="L440" s="11">
        <v>3618.4</v>
      </c>
      <c r="M440" s="11"/>
      <c r="N440" s="11"/>
      <c r="O440" s="11">
        <f>P440+Q440+R440</f>
        <v>3618.4</v>
      </c>
      <c r="P440" s="19">
        <v>3618.4</v>
      </c>
      <c r="Q440" s="19"/>
      <c r="R440" s="19"/>
    </row>
    <row r="441" spans="1:18" ht="37.5">
      <c r="A441" s="63" t="s">
        <v>206</v>
      </c>
      <c r="B441" s="33">
        <v>546</v>
      </c>
      <c r="C441" s="16" t="s">
        <v>121</v>
      </c>
      <c r="D441" s="16" t="s">
        <v>158</v>
      </c>
      <c r="E441" s="33" t="s">
        <v>253</v>
      </c>
      <c r="F441" s="16"/>
      <c r="G441" s="11">
        <f>G442</f>
        <v>334.3</v>
      </c>
      <c r="H441" s="11">
        <f aca="true" t="shared" si="228" ref="H441:R441">H442</f>
        <v>0</v>
      </c>
      <c r="I441" s="11">
        <f>I442</f>
        <v>334.3</v>
      </c>
      <c r="J441" s="11">
        <f t="shared" si="228"/>
        <v>0</v>
      </c>
      <c r="K441" s="11">
        <f t="shared" si="228"/>
        <v>141.4</v>
      </c>
      <c r="L441" s="11">
        <f t="shared" si="228"/>
        <v>0</v>
      </c>
      <c r="M441" s="11">
        <f t="shared" si="228"/>
        <v>141.4</v>
      </c>
      <c r="N441" s="11">
        <f t="shared" si="228"/>
        <v>0</v>
      </c>
      <c r="O441" s="11">
        <f t="shared" si="228"/>
        <v>141.4</v>
      </c>
      <c r="P441" s="11">
        <f t="shared" si="228"/>
        <v>0</v>
      </c>
      <c r="Q441" s="11">
        <f t="shared" si="228"/>
        <v>141.4</v>
      </c>
      <c r="R441" s="11">
        <f t="shared" si="228"/>
        <v>0</v>
      </c>
    </row>
    <row r="442" spans="1:18" ht="18.75">
      <c r="A442" s="63" t="s">
        <v>149</v>
      </c>
      <c r="B442" s="33">
        <v>546</v>
      </c>
      <c r="C442" s="16" t="s">
        <v>121</v>
      </c>
      <c r="D442" s="16" t="s">
        <v>158</v>
      </c>
      <c r="E442" s="33" t="s">
        <v>280</v>
      </c>
      <c r="F442" s="16"/>
      <c r="G442" s="11">
        <f>G443+G444</f>
        <v>334.3</v>
      </c>
      <c r="H442" s="11">
        <f aca="true" t="shared" si="229" ref="H442:R442">H443+H444</f>
        <v>0</v>
      </c>
      <c r="I442" s="11">
        <f>I443+I444</f>
        <v>334.3</v>
      </c>
      <c r="J442" s="11">
        <f t="shared" si="229"/>
        <v>0</v>
      </c>
      <c r="K442" s="11">
        <f t="shared" si="229"/>
        <v>141.4</v>
      </c>
      <c r="L442" s="11">
        <f t="shared" si="229"/>
        <v>0</v>
      </c>
      <c r="M442" s="11">
        <f t="shared" si="229"/>
        <v>141.4</v>
      </c>
      <c r="N442" s="11">
        <f t="shared" si="229"/>
        <v>0</v>
      </c>
      <c r="O442" s="11">
        <f t="shared" si="229"/>
        <v>141.4</v>
      </c>
      <c r="P442" s="11">
        <f t="shared" si="229"/>
        <v>0</v>
      </c>
      <c r="Q442" s="11">
        <f t="shared" si="229"/>
        <v>141.4</v>
      </c>
      <c r="R442" s="11">
        <f t="shared" si="229"/>
        <v>0</v>
      </c>
    </row>
    <row r="443" spans="1:18" ht="37.5">
      <c r="A443" s="63" t="s">
        <v>92</v>
      </c>
      <c r="B443" s="33">
        <v>546</v>
      </c>
      <c r="C443" s="16" t="s">
        <v>121</v>
      </c>
      <c r="D443" s="16" t="s">
        <v>158</v>
      </c>
      <c r="E443" s="33" t="s">
        <v>280</v>
      </c>
      <c r="F443" s="16" t="s">
        <v>178</v>
      </c>
      <c r="G443" s="11">
        <f>H443+I443+J443</f>
        <v>221.9</v>
      </c>
      <c r="H443" s="11"/>
      <c r="I443" s="130">
        <v>221.9</v>
      </c>
      <c r="J443" s="11"/>
      <c r="K443" s="11">
        <f>L443+M443+N443</f>
        <v>50</v>
      </c>
      <c r="L443" s="11"/>
      <c r="M443" s="11">
        <v>50</v>
      </c>
      <c r="N443" s="11"/>
      <c r="O443" s="11">
        <f>P443+Q443+R443</f>
        <v>50</v>
      </c>
      <c r="P443" s="11"/>
      <c r="Q443" s="11">
        <v>50</v>
      </c>
      <c r="R443" s="11"/>
    </row>
    <row r="444" spans="1:18" ht="18.75">
      <c r="A444" s="63" t="s">
        <v>176</v>
      </c>
      <c r="B444" s="33">
        <v>546</v>
      </c>
      <c r="C444" s="16" t="s">
        <v>121</v>
      </c>
      <c r="D444" s="16" t="s">
        <v>158</v>
      </c>
      <c r="E444" s="33" t="s">
        <v>280</v>
      </c>
      <c r="F444" s="16" t="s">
        <v>177</v>
      </c>
      <c r="G444" s="11">
        <f>H444+I444+J444</f>
        <v>112.4</v>
      </c>
      <c r="H444" s="11"/>
      <c r="I444" s="11">
        <v>112.4</v>
      </c>
      <c r="J444" s="11"/>
      <c r="K444" s="11">
        <f>L444+M444+N444</f>
        <v>91.4</v>
      </c>
      <c r="L444" s="11"/>
      <c r="M444" s="11">
        <v>91.4</v>
      </c>
      <c r="N444" s="11"/>
      <c r="O444" s="11">
        <f>P444+Q444+R444</f>
        <v>91.4</v>
      </c>
      <c r="P444" s="11"/>
      <c r="Q444" s="11">
        <v>91.4</v>
      </c>
      <c r="R444" s="11"/>
    </row>
    <row r="445" spans="1:18" ht="37.5">
      <c r="A445" s="63" t="s">
        <v>207</v>
      </c>
      <c r="B445" s="33">
        <v>546</v>
      </c>
      <c r="C445" s="16" t="s">
        <v>124</v>
      </c>
      <c r="D445" s="16" t="s">
        <v>413</v>
      </c>
      <c r="E445" s="33"/>
      <c r="F445" s="16"/>
      <c r="G445" s="11">
        <f aca="true" t="shared" si="230" ref="G445:R445">G446+G455</f>
        <v>1252.2</v>
      </c>
      <c r="H445" s="11">
        <f t="shared" si="230"/>
        <v>771</v>
      </c>
      <c r="I445" s="11">
        <f aca="true" t="shared" si="231" ref="G445:R446">I446+I449</f>
        <v>0</v>
      </c>
      <c r="J445" s="11">
        <f t="shared" si="230"/>
        <v>54.699999999999996</v>
      </c>
      <c r="K445" s="11">
        <f t="shared" si="230"/>
        <v>505.1</v>
      </c>
      <c r="L445" s="11">
        <f t="shared" si="230"/>
        <v>276.6</v>
      </c>
      <c r="M445" s="11">
        <f t="shared" si="230"/>
        <v>139.6</v>
      </c>
      <c r="N445" s="11">
        <f t="shared" si="230"/>
        <v>54.699999999999996</v>
      </c>
      <c r="O445" s="11">
        <f t="shared" si="230"/>
        <v>505.1</v>
      </c>
      <c r="P445" s="11">
        <f t="shared" si="230"/>
        <v>276.6</v>
      </c>
      <c r="Q445" s="11">
        <f t="shared" si="230"/>
        <v>139.6</v>
      </c>
      <c r="R445" s="11">
        <f t="shared" si="230"/>
        <v>54.699999999999996</v>
      </c>
    </row>
    <row r="446" spans="1:18" ht="37.5">
      <c r="A446" s="63" t="s">
        <v>304</v>
      </c>
      <c r="B446" s="33">
        <v>546</v>
      </c>
      <c r="C446" s="16" t="s">
        <v>124</v>
      </c>
      <c r="D446" s="16" t="s">
        <v>126</v>
      </c>
      <c r="E446" s="33"/>
      <c r="F446" s="16"/>
      <c r="G446" s="11">
        <f t="shared" si="231"/>
        <v>314.7</v>
      </c>
      <c r="H446" s="11">
        <f t="shared" si="231"/>
        <v>0</v>
      </c>
      <c r="I446" s="11">
        <f aca="true" t="shared" si="232" ref="H446:R447">I447</f>
        <v>0</v>
      </c>
      <c r="J446" s="11">
        <f t="shared" si="231"/>
        <v>54.699999999999996</v>
      </c>
      <c r="K446" s="11">
        <f t="shared" si="231"/>
        <v>164.7</v>
      </c>
      <c r="L446" s="11">
        <f t="shared" si="231"/>
        <v>0</v>
      </c>
      <c r="M446" s="11">
        <f t="shared" si="231"/>
        <v>110</v>
      </c>
      <c r="N446" s="11">
        <f t="shared" si="231"/>
        <v>54.699999999999996</v>
      </c>
      <c r="O446" s="11">
        <f t="shared" si="231"/>
        <v>164.7</v>
      </c>
      <c r="P446" s="11">
        <f t="shared" si="231"/>
        <v>0</v>
      </c>
      <c r="Q446" s="11">
        <f t="shared" si="231"/>
        <v>110</v>
      </c>
      <c r="R446" s="11">
        <f t="shared" si="231"/>
        <v>54.699999999999996</v>
      </c>
    </row>
    <row r="447" spans="1:18" ht="37.5">
      <c r="A447" s="63" t="s">
        <v>224</v>
      </c>
      <c r="B447" s="33">
        <v>546</v>
      </c>
      <c r="C447" s="16" t="s">
        <v>124</v>
      </c>
      <c r="D447" s="16" t="s">
        <v>126</v>
      </c>
      <c r="E447" s="33" t="s">
        <v>254</v>
      </c>
      <c r="F447" s="16"/>
      <c r="G447" s="11">
        <f>G448</f>
        <v>260</v>
      </c>
      <c r="H447" s="11">
        <f t="shared" si="232"/>
        <v>0</v>
      </c>
      <c r="I447" s="11">
        <f aca="true" t="shared" si="233" ref="H447:R448">I448</f>
        <v>0</v>
      </c>
      <c r="J447" s="11">
        <f t="shared" si="232"/>
        <v>0</v>
      </c>
      <c r="K447" s="11">
        <f t="shared" si="232"/>
        <v>110</v>
      </c>
      <c r="L447" s="11">
        <f t="shared" si="232"/>
        <v>0</v>
      </c>
      <c r="M447" s="11">
        <f t="shared" si="232"/>
        <v>110</v>
      </c>
      <c r="N447" s="11">
        <f t="shared" si="232"/>
        <v>0</v>
      </c>
      <c r="O447" s="11">
        <f t="shared" si="232"/>
        <v>110</v>
      </c>
      <c r="P447" s="11">
        <f t="shared" si="232"/>
        <v>0</v>
      </c>
      <c r="Q447" s="11">
        <f t="shared" si="232"/>
        <v>110</v>
      </c>
      <c r="R447" s="11">
        <f t="shared" si="232"/>
        <v>0</v>
      </c>
    </row>
    <row r="448" spans="1:18" ht="82.5" customHeight="1">
      <c r="A448" s="63" t="s">
        <v>685</v>
      </c>
      <c r="B448" s="33">
        <v>546</v>
      </c>
      <c r="C448" s="16" t="s">
        <v>124</v>
      </c>
      <c r="D448" s="16" t="s">
        <v>126</v>
      </c>
      <c r="E448" s="33" t="s">
        <v>88</v>
      </c>
      <c r="F448" s="16"/>
      <c r="G448" s="11">
        <f>G449</f>
        <v>260</v>
      </c>
      <c r="H448" s="11">
        <f t="shared" si="233"/>
        <v>0</v>
      </c>
      <c r="I448" s="11">
        <f>I449</f>
        <v>0</v>
      </c>
      <c r="J448" s="11">
        <f t="shared" si="233"/>
        <v>0</v>
      </c>
      <c r="K448" s="11">
        <f t="shared" si="233"/>
        <v>110</v>
      </c>
      <c r="L448" s="11">
        <f t="shared" si="233"/>
        <v>0</v>
      </c>
      <c r="M448" s="11">
        <f t="shared" si="233"/>
        <v>110</v>
      </c>
      <c r="N448" s="11">
        <f t="shared" si="233"/>
        <v>0</v>
      </c>
      <c r="O448" s="11">
        <f t="shared" si="233"/>
        <v>110</v>
      </c>
      <c r="P448" s="11">
        <f t="shared" si="233"/>
        <v>0</v>
      </c>
      <c r="Q448" s="11">
        <f t="shared" si="233"/>
        <v>110</v>
      </c>
      <c r="R448" s="11">
        <f t="shared" si="233"/>
        <v>0</v>
      </c>
    </row>
    <row r="449" spans="1:18" ht="37.5">
      <c r="A449" s="63" t="s">
        <v>92</v>
      </c>
      <c r="B449" s="33">
        <v>546</v>
      </c>
      <c r="C449" s="16" t="s">
        <v>124</v>
      </c>
      <c r="D449" s="16" t="s">
        <v>126</v>
      </c>
      <c r="E449" s="33" t="s">
        <v>88</v>
      </c>
      <c r="F449" s="16" t="s">
        <v>178</v>
      </c>
      <c r="G449" s="11">
        <v>260</v>
      </c>
      <c r="H449" s="11"/>
      <c r="I449" s="11"/>
      <c r="J449" s="11"/>
      <c r="K449" s="11">
        <f>L449+M449+N449</f>
        <v>110</v>
      </c>
      <c r="L449" s="11"/>
      <c r="M449" s="11">
        <v>110</v>
      </c>
      <c r="N449" s="11"/>
      <c r="O449" s="11">
        <f>P449+Q449+R449</f>
        <v>110</v>
      </c>
      <c r="P449" s="19"/>
      <c r="Q449" s="19">
        <v>110</v>
      </c>
      <c r="R449" s="19"/>
    </row>
    <row r="450" spans="1:18" ht="18.75">
      <c r="A450" s="63" t="s">
        <v>344</v>
      </c>
      <c r="B450" s="33">
        <v>546</v>
      </c>
      <c r="C450" s="16" t="s">
        <v>124</v>
      </c>
      <c r="D450" s="16" t="s">
        <v>126</v>
      </c>
      <c r="E450" s="33" t="s">
        <v>239</v>
      </c>
      <c r="F450" s="16"/>
      <c r="G450" s="11">
        <f>G451</f>
        <v>54.699999999999996</v>
      </c>
      <c r="H450" s="11">
        <f aca="true" t="shared" si="234" ref="H450:R450">H451</f>
        <v>0</v>
      </c>
      <c r="I450" s="11">
        <f aca="true" t="shared" si="235" ref="H450:R451">I451</f>
        <v>0</v>
      </c>
      <c r="J450" s="11">
        <f t="shared" si="234"/>
        <v>54.699999999999996</v>
      </c>
      <c r="K450" s="11">
        <f t="shared" si="234"/>
        <v>54.699999999999996</v>
      </c>
      <c r="L450" s="11">
        <f t="shared" si="234"/>
        <v>0</v>
      </c>
      <c r="M450" s="11">
        <f t="shared" si="234"/>
        <v>0</v>
      </c>
      <c r="N450" s="11">
        <f t="shared" si="234"/>
        <v>54.699999999999996</v>
      </c>
      <c r="O450" s="11">
        <f t="shared" si="234"/>
        <v>54.699999999999996</v>
      </c>
      <c r="P450" s="11">
        <f t="shared" si="234"/>
        <v>0</v>
      </c>
      <c r="Q450" s="11">
        <f t="shared" si="234"/>
        <v>0</v>
      </c>
      <c r="R450" s="11">
        <f t="shared" si="234"/>
        <v>54.699999999999996</v>
      </c>
    </row>
    <row r="451" spans="1:18" ht="37.5">
      <c r="A451" s="63" t="s">
        <v>233</v>
      </c>
      <c r="B451" s="33">
        <v>546</v>
      </c>
      <c r="C451" s="16" t="s">
        <v>124</v>
      </c>
      <c r="D451" s="16" t="s">
        <v>126</v>
      </c>
      <c r="E451" s="33" t="s">
        <v>240</v>
      </c>
      <c r="F451" s="16"/>
      <c r="G451" s="11">
        <f>G452</f>
        <v>54.699999999999996</v>
      </c>
      <c r="H451" s="11">
        <f t="shared" si="235"/>
        <v>0</v>
      </c>
      <c r="I451" s="11">
        <f aca="true" t="shared" si="236" ref="H451:R452">I452+I453</f>
        <v>0</v>
      </c>
      <c r="J451" s="11">
        <f t="shared" si="235"/>
        <v>54.699999999999996</v>
      </c>
      <c r="K451" s="11">
        <f t="shared" si="235"/>
        <v>54.699999999999996</v>
      </c>
      <c r="L451" s="11">
        <f t="shared" si="235"/>
        <v>0</v>
      </c>
      <c r="M451" s="11">
        <f t="shared" si="235"/>
        <v>0</v>
      </c>
      <c r="N451" s="11">
        <f t="shared" si="235"/>
        <v>54.699999999999996</v>
      </c>
      <c r="O451" s="11">
        <f t="shared" si="235"/>
        <v>54.699999999999996</v>
      </c>
      <c r="P451" s="11">
        <f t="shared" si="235"/>
        <v>0</v>
      </c>
      <c r="Q451" s="11">
        <f t="shared" si="235"/>
        <v>0</v>
      </c>
      <c r="R451" s="11">
        <f t="shared" si="235"/>
        <v>54.699999999999996</v>
      </c>
    </row>
    <row r="452" spans="1:18" ht="115.5" customHeight="1">
      <c r="A452" s="63" t="s">
        <v>589</v>
      </c>
      <c r="B452" s="33">
        <v>546</v>
      </c>
      <c r="C452" s="16" t="s">
        <v>124</v>
      </c>
      <c r="D452" s="16" t="s">
        <v>126</v>
      </c>
      <c r="E452" s="33" t="s">
        <v>255</v>
      </c>
      <c r="F452" s="16"/>
      <c r="G452" s="11">
        <f>G453+G454</f>
        <v>54.699999999999996</v>
      </c>
      <c r="H452" s="11">
        <f t="shared" si="236"/>
        <v>0</v>
      </c>
      <c r="I452" s="11"/>
      <c r="J452" s="11">
        <f t="shared" si="236"/>
        <v>54.699999999999996</v>
      </c>
      <c r="K452" s="11">
        <f t="shared" si="236"/>
        <v>54.699999999999996</v>
      </c>
      <c r="L452" s="11">
        <f t="shared" si="236"/>
        <v>0</v>
      </c>
      <c r="M452" s="11">
        <f t="shared" si="236"/>
        <v>0</v>
      </c>
      <c r="N452" s="11">
        <f t="shared" si="236"/>
        <v>54.699999999999996</v>
      </c>
      <c r="O452" s="11">
        <f t="shared" si="236"/>
        <v>54.699999999999996</v>
      </c>
      <c r="P452" s="11">
        <f t="shared" si="236"/>
        <v>0</v>
      </c>
      <c r="Q452" s="11">
        <f t="shared" si="236"/>
        <v>0</v>
      </c>
      <c r="R452" s="11">
        <f t="shared" si="236"/>
        <v>54.699999999999996</v>
      </c>
    </row>
    <row r="453" spans="1:18" ht="37.5">
      <c r="A453" s="63" t="s">
        <v>174</v>
      </c>
      <c r="B453" s="33">
        <v>546</v>
      </c>
      <c r="C453" s="16" t="s">
        <v>124</v>
      </c>
      <c r="D453" s="16" t="s">
        <v>126</v>
      </c>
      <c r="E453" s="33" t="s">
        <v>255</v>
      </c>
      <c r="F453" s="16" t="s">
        <v>175</v>
      </c>
      <c r="G453" s="11">
        <f>H453+J453+I452</f>
        <v>38.3</v>
      </c>
      <c r="H453" s="11"/>
      <c r="I453" s="11"/>
      <c r="J453" s="11">
        <v>38.3</v>
      </c>
      <c r="K453" s="11">
        <f>L453+N453+M453</f>
        <v>38.3</v>
      </c>
      <c r="L453" s="11"/>
      <c r="M453" s="11"/>
      <c r="N453" s="11">
        <v>38.3</v>
      </c>
      <c r="O453" s="11">
        <f>P453+R453+Q453</f>
        <v>38.3</v>
      </c>
      <c r="P453" s="19"/>
      <c r="Q453" s="19"/>
      <c r="R453" s="19">
        <v>38.3</v>
      </c>
    </row>
    <row r="454" spans="1:18" ht="37.5">
      <c r="A454" s="63" t="s">
        <v>92</v>
      </c>
      <c r="B454" s="33">
        <v>546</v>
      </c>
      <c r="C454" s="16" t="s">
        <v>124</v>
      </c>
      <c r="D454" s="16" t="s">
        <v>126</v>
      </c>
      <c r="E454" s="33" t="s">
        <v>255</v>
      </c>
      <c r="F454" s="16" t="s">
        <v>178</v>
      </c>
      <c r="G454" s="11">
        <f>H454+J454+I453</f>
        <v>16.4</v>
      </c>
      <c r="H454" s="11"/>
      <c r="I454" s="11">
        <f aca="true" t="shared" si="237" ref="H454:R455">I455</f>
        <v>165.7</v>
      </c>
      <c r="J454" s="11">
        <v>16.4</v>
      </c>
      <c r="K454" s="11">
        <f>L454+N454+M454</f>
        <v>16.4</v>
      </c>
      <c r="L454" s="11"/>
      <c r="M454" s="11"/>
      <c r="N454" s="11">
        <v>16.4</v>
      </c>
      <c r="O454" s="11">
        <f>P454+R454+Q454</f>
        <v>16.4</v>
      </c>
      <c r="P454" s="19"/>
      <c r="Q454" s="19"/>
      <c r="R454" s="19">
        <v>16.4</v>
      </c>
    </row>
    <row r="455" spans="1:18" ht="37.5">
      <c r="A455" s="63" t="s">
        <v>208</v>
      </c>
      <c r="B455" s="33">
        <v>546</v>
      </c>
      <c r="C455" s="16" t="s">
        <v>124</v>
      </c>
      <c r="D455" s="16" t="s">
        <v>146</v>
      </c>
      <c r="E455" s="33"/>
      <c r="F455" s="16"/>
      <c r="G455" s="11">
        <f>G456</f>
        <v>937.5</v>
      </c>
      <c r="H455" s="11">
        <f t="shared" si="237"/>
        <v>771</v>
      </c>
      <c r="I455" s="11">
        <f>I456+I476</f>
        <v>165.7</v>
      </c>
      <c r="J455" s="11">
        <f t="shared" si="237"/>
        <v>0</v>
      </c>
      <c r="K455" s="11">
        <f t="shared" si="237"/>
        <v>340.40000000000003</v>
      </c>
      <c r="L455" s="11">
        <f t="shared" si="237"/>
        <v>276.6</v>
      </c>
      <c r="M455" s="11">
        <f t="shared" si="237"/>
        <v>29.6</v>
      </c>
      <c r="N455" s="11">
        <f t="shared" si="237"/>
        <v>0</v>
      </c>
      <c r="O455" s="11">
        <f t="shared" si="237"/>
        <v>340.40000000000003</v>
      </c>
      <c r="P455" s="11">
        <f t="shared" si="237"/>
        <v>276.6</v>
      </c>
      <c r="Q455" s="11">
        <f t="shared" si="237"/>
        <v>29.6</v>
      </c>
      <c r="R455" s="11">
        <f t="shared" si="237"/>
        <v>0</v>
      </c>
    </row>
    <row r="456" spans="1:18" ht="56.25">
      <c r="A456" s="63" t="s">
        <v>565</v>
      </c>
      <c r="B456" s="33">
        <v>546</v>
      </c>
      <c r="C456" s="16" t="s">
        <v>124</v>
      </c>
      <c r="D456" s="16" t="s">
        <v>146</v>
      </c>
      <c r="E456" s="33" t="s">
        <v>250</v>
      </c>
      <c r="F456" s="16"/>
      <c r="G456" s="11">
        <f>G457+G480</f>
        <v>937.5</v>
      </c>
      <c r="H456" s="11">
        <f aca="true" t="shared" si="238" ref="H456:R456">H457+H480</f>
        <v>771</v>
      </c>
      <c r="I456" s="11">
        <f t="shared" si="238"/>
        <v>162.7</v>
      </c>
      <c r="J456" s="11">
        <f t="shared" si="238"/>
        <v>0</v>
      </c>
      <c r="K456" s="11">
        <f t="shared" si="238"/>
        <v>340.40000000000003</v>
      </c>
      <c r="L456" s="11">
        <f t="shared" si="238"/>
        <v>276.6</v>
      </c>
      <c r="M456" s="11">
        <f t="shared" si="238"/>
        <v>29.6</v>
      </c>
      <c r="N456" s="11">
        <f t="shared" si="238"/>
        <v>0</v>
      </c>
      <c r="O456" s="11">
        <f t="shared" si="238"/>
        <v>340.40000000000003</v>
      </c>
      <c r="P456" s="11">
        <f t="shared" si="238"/>
        <v>276.6</v>
      </c>
      <c r="Q456" s="11">
        <f t="shared" si="238"/>
        <v>29.6</v>
      </c>
      <c r="R456" s="11">
        <f t="shared" si="238"/>
        <v>0</v>
      </c>
    </row>
    <row r="457" spans="1:18" ht="27" customHeight="1">
      <c r="A457" s="63" t="s">
        <v>197</v>
      </c>
      <c r="B457" s="33">
        <v>546</v>
      </c>
      <c r="C457" s="16" t="s">
        <v>124</v>
      </c>
      <c r="D457" s="16" t="s">
        <v>146</v>
      </c>
      <c r="E457" s="33" t="s">
        <v>61</v>
      </c>
      <c r="F457" s="16"/>
      <c r="G457" s="11">
        <f>G458+G466+G471+G474+G477</f>
        <v>867.5</v>
      </c>
      <c r="H457" s="11">
        <f aca="true" t="shared" si="239" ref="H457:R457">H458+H466+H471+H474+H477</f>
        <v>771</v>
      </c>
      <c r="I457" s="11">
        <f t="shared" si="239"/>
        <v>92.7</v>
      </c>
      <c r="J457" s="11">
        <f t="shared" si="239"/>
        <v>0</v>
      </c>
      <c r="K457" s="11">
        <f t="shared" si="239"/>
        <v>340.40000000000003</v>
      </c>
      <c r="L457" s="11">
        <f t="shared" si="239"/>
        <v>276.6</v>
      </c>
      <c r="M457" s="11">
        <f t="shared" si="239"/>
        <v>29.6</v>
      </c>
      <c r="N457" s="11">
        <f t="shared" si="239"/>
        <v>0</v>
      </c>
      <c r="O457" s="11">
        <f t="shared" si="239"/>
        <v>340.40000000000003</v>
      </c>
      <c r="P457" s="11">
        <f t="shared" si="239"/>
        <v>276.6</v>
      </c>
      <c r="Q457" s="11">
        <f t="shared" si="239"/>
        <v>29.6</v>
      </c>
      <c r="R457" s="11">
        <f t="shared" si="239"/>
        <v>0</v>
      </c>
    </row>
    <row r="458" spans="1:18" ht="21.75" customHeight="1">
      <c r="A458" s="63" t="s">
        <v>106</v>
      </c>
      <c r="B458" s="33">
        <v>546</v>
      </c>
      <c r="C458" s="16" t="s">
        <v>124</v>
      </c>
      <c r="D458" s="16" t="s">
        <v>146</v>
      </c>
      <c r="E458" s="33" t="s">
        <v>566</v>
      </c>
      <c r="F458" s="16"/>
      <c r="G458" s="11">
        <f>G459+G464+G462</f>
        <v>561.3</v>
      </c>
      <c r="H458" s="11">
        <f aca="true" t="shared" si="240" ref="H458:R458">H459++H464</f>
        <v>494.4</v>
      </c>
      <c r="I458" s="11">
        <f t="shared" si="240"/>
        <v>63.1</v>
      </c>
      <c r="J458" s="11">
        <f t="shared" si="240"/>
        <v>0</v>
      </c>
      <c r="K458" s="11">
        <f t="shared" si="240"/>
        <v>4</v>
      </c>
      <c r="L458" s="11">
        <f t="shared" si="240"/>
        <v>0</v>
      </c>
      <c r="M458" s="11">
        <f t="shared" si="240"/>
        <v>4</v>
      </c>
      <c r="N458" s="11">
        <f t="shared" si="240"/>
        <v>0</v>
      </c>
      <c r="O458" s="11">
        <f t="shared" si="240"/>
        <v>4</v>
      </c>
      <c r="P458" s="11">
        <f t="shared" si="240"/>
        <v>0</v>
      </c>
      <c r="Q458" s="11">
        <f t="shared" si="240"/>
        <v>4</v>
      </c>
      <c r="R458" s="11">
        <f t="shared" si="240"/>
        <v>0</v>
      </c>
    </row>
    <row r="459" spans="1:18" ht="24.75" customHeight="1">
      <c r="A459" s="63" t="s">
        <v>338</v>
      </c>
      <c r="B459" s="33">
        <v>546</v>
      </c>
      <c r="C459" s="16" t="s">
        <v>124</v>
      </c>
      <c r="D459" s="16" t="s">
        <v>146</v>
      </c>
      <c r="E459" s="33" t="s">
        <v>567</v>
      </c>
      <c r="F459" s="16"/>
      <c r="G459" s="11">
        <f>G460+G461</f>
        <v>37</v>
      </c>
      <c r="H459" s="11">
        <f>H461</f>
        <v>0</v>
      </c>
      <c r="I459" s="11">
        <f>I460+I461</f>
        <v>37</v>
      </c>
      <c r="J459" s="11">
        <f aca="true" t="shared" si="241" ref="J459:R459">J461</f>
        <v>0</v>
      </c>
      <c r="K459" s="11">
        <f t="shared" si="241"/>
        <v>4</v>
      </c>
      <c r="L459" s="11">
        <f t="shared" si="241"/>
        <v>0</v>
      </c>
      <c r="M459" s="11">
        <f t="shared" si="241"/>
        <v>4</v>
      </c>
      <c r="N459" s="11">
        <f t="shared" si="241"/>
        <v>0</v>
      </c>
      <c r="O459" s="11">
        <f t="shared" si="241"/>
        <v>4</v>
      </c>
      <c r="P459" s="11">
        <f t="shared" si="241"/>
        <v>0</v>
      </c>
      <c r="Q459" s="11">
        <f t="shared" si="241"/>
        <v>4</v>
      </c>
      <c r="R459" s="11">
        <f t="shared" si="241"/>
        <v>0</v>
      </c>
    </row>
    <row r="460" spans="1:18" ht="24.75" customHeight="1">
      <c r="A460" s="63" t="s">
        <v>92</v>
      </c>
      <c r="B460" s="33">
        <v>546</v>
      </c>
      <c r="C460" s="16" t="s">
        <v>124</v>
      </c>
      <c r="D460" s="16" t="s">
        <v>146</v>
      </c>
      <c r="E460" s="33" t="s">
        <v>567</v>
      </c>
      <c r="F460" s="16" t="s">
        <v>178</v>
      </c>
      <c r="G460" s="11">
        <f>H460+I460+J460</f>
        <v>34</v>
      </c>
      <c r="H460" s="11"/>
      <c r="I460" s="11">
        <v>34</v>
      </c>
      <c r="J460" s="11"/>
      <c r="K460" s="11"/>
      <c r="L460" s="11"/>
      <c r="M460" s="11"/>
      <c r="N460" s="11"/>
      <c r="O460" s="11"/>
      <c r="P460" s="11"/>
      <c r="Q460" s="11"/>
      <c r="R460" s="11"/>
    </row>
    <row r="461" spans="1:18" ht="18.75">
      <c r="A461" s="63" t="s">
        <v>186</v>
      </c>
      <c r="B461" s="33">
        <v>546</v>
      </c>
      <c r="C461" s="16" t="s">
        <v>124</v>
      </c>
      <c r="D461" s="16" t="s">
        <v>146</v>
      </c>
      <c r="E461" s="33" t="s">
        <v>567</v>
      </c>
      <c r="F461" s="16" t="s">
        <v>182</v>
      </c>
      <c r="G461" s="11">
        <f>H461+I461+J461</f>
        <v>3</v>
      </c>
      <c r="H461" s="11"/>
      <c r="I461" s="11">
        <v>3</v>
      </c>
      <c r="J461" s="11"/>
      <c r="K461" s="11">
        <f>L461+M461+N461</f>
        <v>4</v>
      </c>
      <c r="L461" s="11"/>
      <c r="M461" s="11">
        <v>4</v>
      </c>
      <c r="N461" s="11"/>
      <c r="O461" s="11">
        <f>P461+Q461+R461</f>
        <v>4</v>
      </c>
      <c r="P461" s="19"/>
      <c r="Q461" s="19">
        <v>4</v>
      </c>
      <c r="R461" s="19"/>
    </row>
    <row r="462" spans="1:18" ht="37.5">
      <c r="A462" s="63" t="s">
        <v>686</v>
      </c>
      <c r="B462" s="33">
        <v>546</v>
      </c>
      <c r="C462" s="16" t="s">
        <v>124</v>
      </c>
      <c r="D462" s="16" t="s">
        <v>146</v>
      </c>
      <c r="E462" s="33" t="s">
        <v>687</v>
      </c>
      <c r="F462" s="16"/>
      <c r="G462" s="11">
        <f>G463</f>
        <v>3.8</v>
      </c>
      <c r="H462" s="11"/>
      <c r="I462" s="11"/>
      <c r="J462" s="11"/>
      <c r="K462" s="11"/>
      <c r="L462" s="11"/>
      <c r="M462" s="11"/>
      <c r="N462" s="11"/>
      <c r="O462" s="11"/>
      <c r="P462" s="19"/>
      <c r="Q462" s="19"/>
      <c r="R462" s="19"/>
    </row>
    <row r="463" spans="1:18" ht="37.5">
      <c r="A463" s="63" t="s">
        <v>92</v>
      </c>
      <c r="B463" s="33">
        <v>546</v>
      </c>
      <c r="C463" s="16" t="s">
        <v>124</v>
      </c>
      <c r="D463" s="16" t="s">
        <v>146</v>
      </c>
      <c r="E463" s="33" t="s">
        <v>687</v>
      </c>
      <c r="F463" s="16" t="s">
        <v>178</v>
      </c>
      <c r="G463" s="11">
        <v>3.8</v>
      </c>
      <c r="H463" s="11"/>
      <c r="I463" s="11"/>
      <c r="J463" s="11"/>
      <c r="K463" s="11"/>
      <c r="L463" s="11"/>
      <c r="M463" s="11"/>
      <c r="N463" s="11"/>
      <c r="O463" s="11"/>
      <c r="P463" s="19"/>
      <c r="Q463" s="19"/>
      <c r="R463" s="19"/>
    </row>
    <row r="464" spans="1:18" ht="37.5">
      <c r="A464" s="63" t="s">
        <v>536</v>
      </c>
      <c r="B464" s="33">
        <v>546</v>
      </c>
      <c r="C464" s="16" t="s">
        <v>124</v>
      </c>
      <c r="D464" s="16" t="s">
        <v>146</v>
      </c>
      <c r="E464" s="33" t="s">
        <v>568</v>
      </c>
      <c r="F464" s="16"/>
      <c r="G464" s="11">
        <f>G465</f>
        <v>520.5</v>
      </c>
      <c r="H464" s="11">
        <f>H465</f>
        <v>494.4</v>
      </c>
      <c r="I464" s="11">
        <f>I465</f>
        <v>26.1</v>
      </c>
      <c r="J464" s="11">
        <f aca="true" t="shared" si="242" ref="J464:R464">J465</f>
        <v>0</v>
      </c>
      <c r="K464" s="11">
        <f t="shared" si="242"/>
        <v>0</v>
      </c>
      <c r="L464" s="11">
        <f t="shared" si="242"/>
        <v>0</v>
      </c>
      <c r="M464" s="11">
        <f t="shared" si="242"/>
        <v>0</v>
      </c>
      <c r="N464" s="11">
        <f t="shared" si="242"/>
        <v>0</v>
      </c>
      <c r="O464" s="11">
        <f t="shared" si="242"/>
        <v>0</v>
      </c>
      <c r="P464" s="11">
        <f t="shared" si="242"/>
        <v>0</v>
      </c>
      <c r="Q464" s="11">
        <f t="shared" si="242"/>
        <v>0</v>
      </c>
      <c r="R464" s="11">
        <f t="shared" si="242"/>
        <v>0</v>
      </c>
    </row>
    <row r="465" spans="1:18" ht="37.5">
      <c r="A465" s="63" t="s">
        <v>92</v>
      </c>
      <c r="B465" s="33">
        <v>546</v>
      </c>
      <c r="C465" s="16" t="s">
        <v>124</v>
      </c>
      <c r="D465" s="16" t="s">
        <v>146</v>
      </c>
      <c r="E465" s="33" t="s">
        <v>568</v>
      </c>
      <c r="F465" s="16" t="s">
        <v>178</v>
      </c>
      <c r="G465" s="11">
        <f>H465+I465+J465</f>
        <v>520.5</v>
      </c>
      <c r="H465" s="143">
        <v>494.4</v>
      </c>
      <c r="I465" s="143">
        <v>26.1</v>
      </c>
      <c r="J465" s="11"/>
      <c r="K465" s="11">
        <f>L465+M465+N465</f>
        <v>0</v>
      </c>
      <c r="L465" s="11"/>
      <c r="M465" s="11"/>
      <c r="N465" s="11"/>
      <c r="O465" s="11">
        <f>P465+Q465+R465</f>
        <v>0</v>
      </c>
      <c r="P465" s="19"/>
      <c r="Q465" s="19"/>
      <c r="R465" s="19"/>
    </row>
    <row r="466" spans="1:18" ht="39" customHeight="1">
      <c r="A466" s="63" t="s">
        <v>75</v>
      </c>
      <c r="B466" s="33">
        <v>546</v>
      </c>
      <c r="C466" s="16" t="s">
        <v>124</v>
      </c>
      <c r="D466" s="16" t="s">
        <v>146</v>
      </c>
      <c r="E466" s="33" t="s">
        <v>105</v>
      </c>
      <c r="F466" s="16"/>
      <c r="G466" s="11">
        <f>G467+G469</f>
        <v>291.20000000000005</v>
      </c>
      <c r="H466" s="11">
        <f aca="true" t="shared" si="243" ref="H466:R466">H467+H469</f>
        <v>276.6</v>
      </c>
      <c r="I466" s="11">
        <f t="shared" si="243"/>
        <v>14.6</v>
      </c>
      <c r="J466" s="11">
        <f t="shared" si="243"/>
        <v>0</v>
      </c>
      <c r="K466" s="11">
        <f t="shared" si="243"/>
        <v>325.40000000000003</v>
      </c>
      <c r="L466" s="11">
        <f t="shared" si="243"/>
        <v>276.6</v>
      </c>
      <c r="M466" s="11">
        <f t="shared" si="243"/>
        <v>14.6</v>
      </c>
      <c r="N466" s="11">
        <f t="shared" si="243"/>
        <v>0</v>
      </c>
      <c r="O466" s="11">
        <f t="shared" si="243"/>
        <v>325.40000000000003</v>
      </c>
      <c r="P466" s="11">
        <f t="shared" si="243"/>
        <v>276.6</v>
      </c>
      <c r="Q466" s="11">
        <f t="shared" si="243"/>
        <v>14.6</v>
      </c>
      <c r="R466" s="11">
        <f t="shared" si="243"/>
        <v>0</v>
      </c>
    </row>
    <row r="467" spans="1:18" ht="27" customHeight="1">
      <c r="A467" s="63" t="s">
        <v>338</v>
      </c>
      <c r="B467" s="33">
        <v>546</v>
      </c>
      <c r="C467" s="16" t="s">
        <v>124</v>
      </c>
      <c r="D467" s="16" t="s">
        <v>146</v>
      </c>
      <c r="E467" s="33" t="s">
        <v>630</v>
      </c>
      <c r="F467" s="16"/>
      <c r="G467" s="11"/>
      <c r="H467" s="11"/>
      <c r="I467" s="11"/>
      <c r="J467" s="11"/>
      <c r="K467" s="11">
        <f>K468</f>
        <v>34.2</v>
      </c>
      <c r="L467" s="11"/>
      <c r="M467" s="11"/>
      <c r="N467" s="11"/>
      <c r="O467" s="11">
        <f>O468</f>
        <v>34.2</v>
      </c>
      <c r="P467" s="11"/>
      <c r="Q467" s="11"/>
      <c r="R467" s="11"/>
    </row>
    <row r="468" spans="1:18" ht="39" customHeight="1">
      <c r="A468" s="63" t="s">
        <v>92</v>
      </c>
      <c r="B468" s="33">
        <v>546</v>
      </c>
      <c r="C468" s="16" t="s">
        <v>124</v>
      </c>
      <c r="D468" s="16" t="s">
        <v>146</v>
      </c>
      <c r="E468" s="33" t="s">
        <v>631</v>
      </c>
      <c r="F468" s="16" t="s">
        <v>178</v>
      </c>
      <c r="G468" s="11"/>
      <c r="H468" s="11"/>
      <c r="I468" s="11"/>
      <c r="J468" s="11"/>
      <c r="K468" s="11">
        <v>34.2</v>
      </c>
      <c r="L468" s="11"/>
      <c r="M468" s="11"/>
      <c r="N468" s="11"/>
      <c r="O468" s="11">
        <v>34.2</v>
      </c>
      <c r="P468" s="11"/>
      <c r="Q468" s="11"/>
      <c r="R468" s="11"/>
    </row>
    <row r="469" spans="1:18" ht="37.5">
      <c r="A469" s="63" t="s">
        <v>309</v>
      </c>
      <c r="B469" s="33">
        <v>546</v>
      </c>
      <c r="C469" s="16" t="s">
        <v>124</v>
      </c>
      <c r="D469" s="16" t="s">
        <v>146</v>
      </c>
      <c r="E469" s="33" t="s">
        <v>569</v>
      </c>
      <c r="F469" s="16"/>
      <c r="G469" s="11">
        <f>G470</f>
        <v>291.20000000000005</v>
      </c>
      <c r="H469" s="11">
        <f aca="true" t="shared" si="244" ref="H469:R469">H470</f>
        <v>276.6</v>
      </c>
      <c r="I469" s="11">
        <v>14.6</v>
      </c>
      <c r="J469" s="11">
        <f t="shared" si="244"/>
        <v>0</v>
      </c>
      <c r="K469" s="11">
        <f t="shared" si="244"/>
        <v>291.20000000000005</v>
      </c>
      <c r="L469" s="11">
        <f t="shared" si="244"/>
        <v>276.6</v>
      </c>
      <c r="M469" s="11">
        <f t="shared" si="244"/>
        <v>14.6</v>
      </c>
      <c r="N469" s="11">
        <f t="shared" si="244"/>
        <v>0</v>
      </c>
      <c r="O469" s="11">
        <f t="shared" si="244"/>
        <v>291.20000000000005</v>
      </c>
      <c r="P469" s="11">
        <f t="shared" si="244"/>
        <v>276.6</v>
      </c>
      <c r="Q469" s="11">
        <f t="shared" si="244"/>
        <v>14.6</v>
      </c>
      <c r="R469" s="11">
        <f t="shared" si="244"/>
        <v>0</v>
      </c>
    </row>
    <row r="470" spans="1:18" ht="37.5">
      <c r="A470" s="63" t="s">
        <v>92</v>
      </c>
      <c r="B470" s="33">
        <v>546</v>
      </c>
      <c r="C470" s="16" t="s">
        <v>124</v>
      </c>
      <c r="D470" s="16" t="s">
        <v>146</v>
      </c>
      <c r="E470" s="33" t="s">
        <v>569</v>
      </c>
      <c r="F470" s="16" t="s">
        <v>178</v>
      </c>
      <c r="G470" s="11">
        <f>H470++I469+J470</f>
        <v>291.20000000000005</v>
      </c>
      <c r="H470" s="11">
        <v>276.6</v>
      </c>
      <c r="I470" s="11">
        <v>14.6</v>
      </c>
      <c r="J470" s="11"/>
      <c r="K470" s="11">
        <f>L470++M470+N470</f>
        <v>291.20000000000005</v>
      </c>
      <c r="L470" s="11">
        <v>276.6</v>
      </c>
      <c r="M470" s="11">
        <v>14.6</v>
      </c>
      <c r="N470" s="11"/>
      <c r="O470" s="11">
        <f>P470++Q470+R470</f>
        <v>291.20000000000005</v>
      </c>
      <c r="P470" s="19">
        <v>276.6</v>
      </c>
      <c r="Q470" s="19">
        <v>14.6</v>
      </c>
      <c r="R470" s="19"/>
    </row>
    <row r="471" spans="1:18" ht="37.5">
      <c r="A471" s="63" t="s">
        <v>77</v>
      </c>
      <c r="B471" s="33">
        <v>546</v>
      </c>
      <c r="C471" s="16" t="s">
        <v>124</v>
      </c>
      <c r="D471" s="16" t="s">
        <v>146</v>
      </c>
      <c r="E471" s="33" t="s">
        <v>62</v>
      </c>
      <c r="F471" s="16"/>
      <c r="G471" s="11">
        <f>G472</f>
        <v>8</v>
      </c>
      <c r="H471" s="11">
        <f aca="true" t="shared" si="245" ref="H471:R471">H472</f>
        <v>0</v>
      </c>
      <c r="I471" s="11">
        <f t="shared" si="245"/>
        <v>8</v>
      </c>
      <c r="J471" s="11">
        <f t="shared" si="245"/>
        <v>0</v>
      </c>
      <c r="K471" s="11">
        <f t="shared" si="245"/>
        <v>8</v>
      </c>
      <c r="L471" s="11">
        <f t="shared" si="245"/>
        <v>0</v>
      </c>
      <c r="M471" s="11">
        <f t="shared" si="245"/>
        <v>8</v>
      </c>
      <c r="N471" s="11">
        <f t="shared" si="245"/>
        <v>0</v>
      </c>
      <c r="O471" s="11">
        <f t="shared" si="245"/>
        <v>8</v>
      </c>
      <c r="P471" s="11">
        <f t="shared" si="245"/>
        <v>0</v>
      </c>
      <c r="Q471" s="11">
        <f t="shared" si="245"/>
        <v>8</v>
      </c>
      <c r="R471" s="11">
        <f t="shared" si="245"/>
        <v>0</v>
      </c>
    </row>
    <row r="472" spans="1:18" ht="27.75" customHeight="1">
      <c r="A472" s="63" t="s">
        <v>338</v>
      </c>
      <c r="B472" s="33">
        <v>546</v>
      </c>
      <c r="C472" s="16" t="s">
        <v>124</v>
      </c>
      <c r="D472" s="16" t="s">
        <v>146</v>
      </c>
      <c r="E472" s="33" t="s">
        <v>570</v>
      </c>
      <c r="F472" s="16"/>
      <c r="G472" s="11">
        <f>G473</f>
        <v>8</v>
      </c>
      <c r="H472" s="11">
        <f aca="true" t="shared" si="246" ref="H472:R472">H473</f>
        <v>0</v>
      </c>
      <c r="I472" s="11">
        <v>8</v>
      </c>
      <c r="J472" s="11">
        <f t="shared" si="246"/>
        <v>0</v>
      </c>
      <c r="K472" s="11">
        <f t="shared" si="246"/>
        <v>8</v>
      </c>
      <c r="L472" s="11">
        <f t="shared" si="246"/>
        <v>0</v>
      </c>
      <c r="M472" s="11">
        <f t="shared" si="246"/>
        <v>8</v>
      </c>
      <c r="N472" s="11">
        <f t="shared" si="246"/>
        <v>0</v>
      </c>
      <c r="O472" s="11">
        <f t="shared" si="246"/>
        <v>8</v>
      </c>
      <c r="P472" s="11">
        <f t="shared" si="246"/>
        <v>0</v>
      </c>
      <c r="Q472" s="11">
        <f t="shared" si="246"/>
        <v>8</v>
      </c>
      <c r="R472" s="11">
        <f t="shared" si="246"/>
        <v>0</v>
      </c>
    </row>
    <row r="473" spans="1:18" ht="18.75">
      <c r="A473" s="63" t="s">
        <v>186</v>
      </c>
      <c r="B473" s="33">
        <v>546</v>
      </c>
      <c r="C473" s="16" t="s">
        <v>124</v>
      </c>
      <c r="D473" s="16" t="s">
        <v>146</v>
      </c>
      <c r="E473" s="33" t="s">
        <v>570</v>
      </c>
      <c r="F473" s="16" t="s">
        <v>182</v>
      </c>
      <c r="G473" s="11">
        <f>H473+I472+J473</f>
        <v>8</v>
      </c>
      <c r="H473" s="11"/>
      <c r="I473" s="11">
        <v>8</v>
      </c>
      <c r="J473" s="11"/>
      <c r="K473" s="11">
        <f>L473+M473+N473</f>
        <v>8</v>
      </c>
      <c r="L473" s="11"/>
      <c r="M473" s="11">
        <v>8</v>
      </c>
      <c r="N473" s="11"/>
      <c r="O473" s="11">
        <f>P473+Q473+R473</f>
        <v>8</v>
      </c>
      <c r="P473" s="19"/>
      <c r="Q473" s="19">
        <v>8</v>
      </c>
      <c r="R473" s="19"/>
    </row>
    <row r="474" spans="1:18" ht="37.5">
      <c r="A474" s="63" t="s">
        <v>572</v>
      </c>
      <c r="B474" s="33">
        <v>546</v>
      </c>
      <c r="C474" s="16" t="s">
        <v>124</v>
      </c>
      <c r="D474" s="16" t="s">
        <v>146</v>
      </c>
      <c r="E474" s="33" t="s">
        <v>571</v>
      </c>
      <c r="F474" s="16"/>
      <c r="G474" s="11">
        <f>G475</f>
        <v>3</v>
      </c>
      <c r="H474" s="11">
        <f aca="true" t="shared" si="247" ref="H474:R475">H475</f>
        <v>0</v>
      </c>
      <c r="I474" s="11">
        <f t="shared" si="247"/>
        <v>3</v>
      </c>
      <c r="J474" s="11">
        <f t="shared" si="247"/>
        <v>0</v>
      </c>
      <c r="K474" s="11">
        <f t="shared" si="247"/>
        <v>3</v>
      </c>
      <c r="L474" s="11">
        <f t="shared" si="247"/>
        <v>0</v>
      </c>
      <c r="M474" s="11">
        <f t="shared" si="247"/>
        <v>3</v>
      </c>
      <c r="N474" s="11">
        <f t="shared" si="247"/>
        <v>0</v>
      </c>
      <c r="O474" s="11">
        <f t="shared" si="247"/>
        <v>3</v>
      </c>
      <c r="P474" s="11">
        <f t="shared" si="247"/>
        <v>0</v>
      </c>
      <c r="Q474" s="11">
        <f t="shared" si="247"/>
        <v>3</v>
      </c>
      <c r="R474" s="11">
        <f t="shared" si="247"/>
        <v>0</v>
      </c>
    </row>
    <row r="475" spans="1:18" ht="22.5" customHeight="1">
      <c r="A475" s="63" t="s">
        <v>338</v>
      </c>
      <c r="B475" s="33">
        <v>546</v>
      </c>
      <c r="C475" s="16" t="s">
        <v>124</v>
      </c>
      <c r="D475" s="16" t="s">
        <v>146</v>
      </c>
      <c r="E475" s="33" t="s">
        <v>573</v>
      </c>
      <c r="F475" s="16"/>
      <c r="G475" s="11">
        <f>G476</f>
        <v>3</v>
      </c>
      <c r="H475" s="11">
        <f t="shared" si="247"/>
        <v>0</v>
      </c>
      <c r="I475" s="11">
        <v>3</v>
      </c>
      <c r="J475" s="11">
        <f t="shared" si="247"/>
        <v>0</v>
      </c>
      <c r="K475" s="11">
        <f t="shared" si="247"/>
        <v>3</v>
      </c>
      <c r="L475" s="11">
        <f t="shared" si="247"/>
        <v>0</v>
      </c>
      <c r="M475" s="11">
        <f t="shared" si="247"/>
        <v>3</v>
      </c>
      <c r="N475" s="11">
        <f t="shared" si="247"/>
        <v>0</v>
      </c>
      <c r="O475" s="11">
        <f t="shared" si="247"/>
        <v>3</v>
      </c>
      <c r="P475" s="11">
        <f t="shared" si="247"/>
        <v>0</v>
      </c>
      <c r="Q475" s="11">
        <f t="shared" si="247"/>
        <v>3</v>
      </c>
      <c r="R475" s="11">
        <f t="shared" si="247"/>
        <v>0</v>
      </c>
    </row>
    <row r="476" spans="1:18" ht="37.5">
      <c r="A476" s="63" t="s">
        <v>92</v>
      </c>
      <c r="B476" s="33">
        <v>546</v>
      </c>
      <c r="C476" s="16" t="s">
        <v>124</v>
      </c>
      <c r="D476" s="16" t="s">
        <v>146</v>
      </c>
      <c r="E476" s="33" t="s">
        <v>573</v>
      </c>
      <c r="F476" s="16" t="s">
        <v>178</v>
      </c>
      <c r="G476" s="11">
        <f>H476+I475+J476</f>
        <v>3</v>
      </c>
      <c r="H476" s="11"/>
      <c r="I476" s="11">
        <v>3</v>
      </c>
      <c r="J476" s="11"/>
      <c r="K476" s="11">
        <f>L476+M476+N476</f>
        <v>3</v>
      </c>
      <c r="L476" s="11"/>
      <c r="M476" s="11">
        <v>3</v>
      </c>
      <c r="N476" s="11"/>
      <c r="O476" s="11">
        <f>P476+Q476+R476</f>
        <v>3</v>
      </c>
      <c r="P476" s="19"/>
      <c r="Q476" s="19">
        <v>3</v>
      </c>
      <c r="R476" s="19"/>
    </row>
    <row r="477" spans="1:18" ht="75">
      <c r="A477" s="63" t="s">
        <v>679</v>
      </c>
      <c r="B477" s="33">
        <v>546</v>
      </c>
      <c r="C477" s="16" t="s">
        <v>124</v>
      </c>
      <c r="D477" s="16" t="s">
        <v>146</v>
      </c>
      <c r="E477" s="33" t="s">
        <v>673</v>
      </c>
      <c r="F477" s="16"/>
      <c r="G477" s="11">
        <f aca="true" t="shared" si="248" ref="G477:J478">G478</f>
        <v>4</v>
      </c>
      <c r="H477" s="11">
        <f t="shared" si="248"/>
        <v>0</v>
      </c>
      <c r="I477" s="11">
        <f t="shared" si="248"/>
        <v>4</v>
      </c>
      <c r="J477" s="11">
        <f t="shared" si="248"/>
        <v>0</v>
      </c>
      <c r="K477" s="11"/>
      <c r="L477" s="11"/>
      <c r="M477" s="11"/>
      <c r="N477" s="11"/>
      <c r="O477" s="11"/>
      <c r="P477" s="49"/>
      <c r="Q477" s="49"/>
      <c r="R477" s="49"/>
    </row>
    <row r="478" spans="1:18" ht="37.5">
      <c r="A478" s="63" t="s">
        <v>338</v>
      </c>
      <c r="B478" s="33">
        <v>546</v>
      </c>
      <c r="C478" s="16" t="s">
        <v>124</v>
      </c>
      <c r="D478" s="16" t="s">
        <v>146</v>
      </c>
      <c r="E478" s="33" t="s">
        <v>674</v>
      </c>
      <c r="F478" s="16"/>
      <c r="G478" s="11">
        <f t="shared" si="248"/>
        <v>4</v>
      </c>
      <c r="H478" s="11">
        <f t="shared" si="248"/>
        <v>0</v>
      </c>
      <c r="I478" s="11">
        <f t="shared" si="248"/>
        <v>4</v>
      </c>
      <c r="J478" s="11">
        <f t="shared" si="248"/>
        <v>0</v>
      </c>
      <c r="K478" s="11"/>
      <c r="L478" s="11"/>
      <c r="M478" s="11"/>
      <c r="N478" s="11"/>
      <c r="O478" s="11"/>
      <c r="P478" s="49"/>
      <c r="Q478" s="49"/>
      <c r="R478" s="49"/>
    </row>
    <row r="479" spans="1:18" ht="18.75">
      <c r="A479" s="63" t="s">
        <v>176</v>
      </c>
      <c r="B479" s="33">
        <v>546</v>
      </c>
      <c r="C479" s="16" t="s">
        <v>124</v>
      </c>
      <c r="D479" s="16" t="s">
        <v>146</v>
      </c>
      <c r="E479" s="33" t="s">
        <v>674</v>
      </c>
      <c r="F479" s="16" t="s">
        <v>177</v>
      </c>
      <c r="G479" s="11">
        <f>H479+I479+J479</f>
        <v>4</v>
      </c>
      <c r="H479" s="11"/>
      <c r="I479" s="11">
        <v>4</v>
      </c>
      <c r="J479" s="11"/>
      <c r="K479" s="11"/>
      <c r="L479" s="11"/>
      <c r="M479" s="11"/>
      <c r="N479" s="11"/>
      <c r="O479" s="11"/>
      <c r="P479" s="49"/>
      <c r="Q479" s="49"/>
      <c r="R479" s="49"/>
    </row>
    <row r="480" spans="1:18" ht="37.5">
      <c r="A480" s="63" t="s">
        <v>424</v>
      </c>
      <c r="B480" s="33">
        <v>546</v>
      </c>
      <c r="C480" s="16" t="s">
        <v>124</v>
      </c>
      <c r="D480" s="16" t="s">
        <v>146</v>
      </c>
      <c r="E480" s="33" t="s">
        <v>63</v>
      </c>
      <c r="F480" s="16"/>
      <c r="G480" s="11">
        <f>G481</f>
        <v>70</v>
      </c>
      <c r="H480" s="11">
        <f aca="true" t="shared" si="249" ref="H480:O480">H481</f>
        <v>0</v>
      </c>
      <c r="I480" s="11">
        <f>I481</f>
        <v>70</v>
      </c>
      <c r="J480" s="11">
        <f t="shared" si="249"/>
        <v>0</v>
      </c>
      <c r="K480" s="11">
        <f t="shared" si="249"/>
        <v>0</v>
      </c>
      <c r="L480" s="11">
        <f t="shared" si="249"/>
        <v>0</v>
      </c>
      <c r="M480" s="11">
        <f t="shared" si="249"/>
        <v>0</v>
      </c>
      <c r="N480" s="11">
        <f t="shared" si="249"/>
        <v>0</v>
      </c>
      <c r="O480" s="11">
        <f t="shared" si="249"/>
        <v>0</v>
      </c>
      <c r="P480" s="19"/>
      <c r="Q480" s="19"/>
      <c r="R480" s="19"/>
    </row>
    <row r="481" spans="1:18" ht="56.25">
      <c r="A481" s="63" t="s">
        <v>634</v>
      </c>
      <c r="B481" s="33">
        <v>546</v>
      </c>
      <c r="C481" s="16" t="s">
        <v>124</v>
      </c>
      <c r="D481" s="16" t="s">
        <v>146</v>
      </c>
      <c r="E481" s="33" t="s">
        <v>633</v>
      </c>
      <c r="F481" s="16"/>
      <c r="G481" s="11">
        <f>G482</f>
        <v>70</v>
      </c>
      <c r="H481" s="11"/>
      <c r="I481" s="11">
        <f>I482</f>
        <v>70</v>
      </c>
      <c r="J481" s="11"/>
      <c r="K481" s="11">
        <f>K482</f>
        <v>0</v>
      </c>
      <c r="L481" s="11"/>
      <c r="M481" s="11"/>
      <c r="N481" s="11"/>
      <c r="O481" s="11">
        <f>O482</f>
        <v>0</v>
      </c>
      <c r="P481" s="19"/>
      <c r="Q481" s="19"/>
      <c r="R481" s="19"/>
    </row>
    <row r="482" spans="1:18" ht="18.75">
      <c r="A482" s="63" t="s">
        <v>213</v>
      </c>
      <c r="B482" s="33">
        <v>546</v>
      </c>
      <c r="C482" s="16" t="s">
        <v>124</v>
      </c>
      <c r="D482" s="16" t="s">
        <v>146</v>
      </c>
      <c r="E482" s="33" t="s">
        <v>632</v>
      </c>
      <c r="F482" s="16"/>
      <c r="G482" s="11">
        <f>G483</f>
        <v>70</v>
      </c>
      <c r="H482" s="11"/>
      <c r="I482" s="11">
        <f>I483</f>
        <v>70</v>
      </c>
      <c r="J482" s="11"/>
      <c r="K482" s="11">
        <f>K483</f>
        <v>0</v>
      </c>
      <c r="L482" s="11"/>
      <c r="M482" s="11"/>
      <c r="N482" s="11"/>
      <c r="O482" s="11">
        <f>O483</f>
        <v>0</v>
      </c>
      <c r="P482" s="19"/>
      <c r="Q482" s="19"/>
      <c r="R482" s="19"/>
    </row>
    <row r="483" spans="1:18" ht="37.5">
      <c r="A483" s="63" t="s">
        <v>92</v>
      </c>
      <c r="B483" s="33">
        <v>546</v>
      </c>
      <c r="C483" s="16" t="s">
        <v>124</v>
      </c>
      <c r="D483" s="16" t="s">
        <v>146</v>
      </c>
      <c r="E483" s="33" t="s">
        <v>632</v>
      </c>
      <c r="F483" s="16" t="s">
        <v>178</v>
      </c>
      <c r="G483" s="11">
        <v>70</v>
      </c>
      <c r="H483" s="11"/>
      <c r="I483" s="143">
        <v>70</v>
      </c>
      <c r="J483" s="11"/>
      <c r="K483" s="11">
        <v>0</v>
      </c>
      <c r="L483" s="11"/>
      <c r="M483" s="11"/>
      <c r="N483" s="11"/>
      <c r="O483" s="11">
        <v>0</v>
      </c>
      <c r="P483" s="19"/>
      <c r="Q483" s="19"/>
      <c r="R483" s="19"/>
    </row>
    <row r="484" spans="1:18" ht="18.75">
      <c r="A484" s="63" t="s">
        <v>128</v>
      </c>
      <c r="B484" s="33">
        <v>546</v>
      </c>
      <c r="C484" s="16" t="s">
        <v>122</v>
      </c>
      <c r="D484" s="16" t="s">
        <v>413</v>
      </c>
      <c r="E484" s="16"/>
      <c r="F484" s="16"/>
      <c r="G484" s="11">
        <f aca="true" t="shared" si="250" ref="G484:R484">G491+G505+G485</f>
        <v>41560.6</v>
      </c>
      <c r="H484" s="11">
        <f t="shared" si="250"/>
        <v>27500.6</v>
      </c>
      <c r="I484" s="11">
        <f t="shared" si="250"/>
        <v>13581.1</v>
      </c>
      <c r="J484" s="11">
        <f t="shared" si="250"/>
        <v>0</v>
      </c>
      <c r="K484" s="11">
        <f t="shared" si="250"/>
        <v>23541</v>
      </c>
      <c r="L484" s="11">
        <f t="shared" si="250"/>
        <v>9761.7</v>
      </c>
      <c r="M484" s="11">
        <f t="shared" si="250"/>
        <v>13779.3</v>
      </c>
      <c r="N484" s="11">
        <f t="shared" si="250"/>
        <v>0</v>
      </c>
      <c r="O484" s="11">
        <f t="shared" si="250"/>
        <v>24255.2</v>
      </c>
      <c r="P484" s="11" t="e">
        <f t="shared" si="250"/>
        <v>#REF!</v>
      </c>
      <c r="Q484" s="11" t="e">
        <f t="shared" si="250"/>
        <v>#REF!</v>
      </c>
      <c r="R484" s="11" t="e">
        <f t="shared" si="250"/>
        <v>#REF!</v>
      </c>
    </row>
    <row r="485" spans="1:18" ht="18.75">
      <c r="A485" s="63" t="s">
        <v>654</v>
      </c>
      <c r="B485" s="33">
        <v>546</v>
      </c>
      <c r="C485" s="16" t="s">
        <v>122</v>
      </c>
      <c r="D485" s="16" t="s">
        <v>134</v>
      </c>
      <c r="E485" s="13"/>
      <c r="F485" s="13"/>
      <c r="G485" s="11">
        <f aca="true" t="shared" si="251" ref="G485:J489">G486</f>
        <v>1113.5</v>
      </c>
      <c r="H485" s="11">
        <f t="shared" si="251"/>
        <v>1080</v>
      </c>
      <c r="I485" s="11">
        <f t="shared" si="251"/>
        <v>33.5</v>
      </c>
      <c r="J485" s="14">
        <f t="shared" si="251"/>
        <v>0</v>
      </c>
      <c r="K485" s="14"/>
      <c r="L485" s="14"/>
      <c r="M485" s="14"/>
      <c r="N485" s="14"/>
      <c r="O485" s="14"/>
      <c r="P485" s="11"/>
      <c r="Q485" s="11"/>
      <c r="R485" s="11"/>
    </row>
    <row r="486" spans="1:18" ht="37.5">
      <c r="A486" s="63" t="s">
        <v>522</v>
      </c>
      <c r="B486" s="33">
        <v>546</v>
      </c>
      <c r="C486" s="16" t="s">
        <v>122</v>
      </c>
      <c r="D486" s="16" t="s">
        <v>134</v>
      </c>
      <c r="E486" s="123" t="s">
        <v>251</v>
      </c>
      <c r="F486" s="13"/>
      <c r="G486" s="11">
        <f t="shared" si="251"/>
        <v>1113.5</v>
      </c>
      <c r="H486" s="11">
        <f t="shared" si="251"/>
        <v>1080</v>
      </c>
      <c r="I486" s="11">
        <f t="shared" si="251"/>
        <v>33.5</v>
      </c>
      <c r="J486" s="14">
        <f t="shared" si="251"/>
        <v>0</v>
      </c>
      <c r="K486" s="14"/>
      <c r="L486" s="14"/>
      <c r="M486" s="14"/>
      <c r="N486" s="14"/>
      <c r="O486" s="14"/>
      <c r="P486" s="11"/>
      <c r="Q486" s="11"/>
      <c r="R486" s="11"/>
    </row>
    <row r="487" spans="1:18" ht="37.5">
      <c r="A487" s="9" t="s">
        <v>682</v>
      </c>
      <c r="B487" s="33">
        <v>546</v>
      </c>
      <c r="C487" s="16" t="s">
        <v>122</v>
      </c>
      <c r="D487" s="16" t="s">
        <v>134</v>
      </c>
      <c r="E487" s="123" t="s">
        <v>656</v>
      </c>
      <c r="F487" s="13"/>
      <c r="G487" s="11">
        <f t="shared" si="251"/>
        <v>1113.5</v>
      </c>
      <c r="H487" s="11">
        <f t="shared" si="251"/>
        <v>1080</v>
      </c>
      <c r="I487" s="11">
        <f t="shared" si="251"/>
        <v>33.5</v>
      </c>
      <c r="J487" s="14">
        <f t="shared" si="251"/>
        <v>0</v>
      </c>
      <c r="K487" s="14"/>
      <c r="L487" s="14"/>
      <c r="M487" s="14"/>
      <c r="N487" s="14"/>
      <c r="O487" s="14"/>
      <c r="P487" s="11"/>
      <c r="Q487" s="11"/>
      <c r="R487" s="11"/>
    </row>
    <row r="488" spans="1:18" ht="37.5">
      <c r="A488" s="9" t="s">
        <v>657</v>
      </c>
      <c r="B488" s="33">
        <v>546</v>
      </c>
      <c r="C488" s="16" t="s">
        <v>122</v>
      </c>
      <c r="D488" s="16" t="s">
        <v>134</v>
      </c>
      <c r="E488" s="123" t="s">
        <v>658</v>
      </c>
      <c r="F488" s="13"/>
      <c r="G488" s="11">
        <f>G489</f>
        <v>1113.5</v>
      </c>
      <c r="H488" s="11">
        <f t="shared" si="251"/>
        <v>1080</v>
      </c>
      <c r="I488" s="11">
        <f t="shared" si="251"/>
        <v>33.5</v>
      </c>
      <c r="J488" s="11">
        <f t="shared" si="251"/>
        <v>0</v>
      </c>
      <c r="K488" s="14"/>
      <c r="L488" s="14"/>
      <c r="M488" s="14"/>
      <c r="N488" s="14"/>
      <c r="O488" s="14"/>
      <c r="P488" s="11"/>
      <c r="Q488" s="11"/>
      <c r="R488" s="11"/>
    </row>
    <row r="489" spans="1:18" ht="39" customHeight="1">
      <c r="A489" s="9" t="s">
        <v>659</v>
      </c>
      <c r="B489" s="33">
        <v>546</v>
      </c>
      <c r="C489" s="16" t="s">
        <v>122</v>
      </c>
      <c r="D489" s="16" t="s">
        <v>134</v>
      </c>
      <c r="E489" s="74" t="s">
        <v>660</v>
      </c>
      <c r="F489" s="13"/>
      <c r="G489" s="11">
        <f>G490</f>
        <v>1113.5</v>
      </c>
      <c r="H489" s="11">
        <f t="shared" si="251"/>
        <v>1080</v>
      </c>
      <c r="I489" s="11">
        <f t="shared" si="251"/>
        <v>33.5</v>
      </c>
      <c r="J489" s="11">
        <f t="shared" si="251"/>
        <v>0</v>
      </c>
      <c r="K489" s="14"/>
      <c r="L489" s="14"/>
      <c r="M489" s="14"/>
      <c r="N489" s="14"/>
      <c r="O489" s="14"/>
      <c r="P489" s="11"/>
      <c r="Q489" s="11"/>
      <c r="R489" s="11"/>
    </row>
    <row r="490" spans="1:18" ht="37.5">
      <c r="A490" s="63" t="s">
        <v>92</v>
      </c>
      <c r="B490" s="33">
        <v>546</v>
      </c>
      <c r="C490" s="16" t="s">
        <v>122</v>
      </c>
      <c r="D490" s="16" t="s">
        <v>134</v>
      </c>
      <c r="E490" s="138" t="s">
        <v>660</v>
      </c>
      <c r="F490" s="16" t="s">
        <v>178</v>
      </c>
      <c r="G490" s="11">
        <f>H490+I490+J490</f>
        <v>1113.5</v>
      </c>
      <c r="H490" s="11">
        <v>1080</v>
      </c>
      <c r="I490" s="11">
        <v>33.5</v>
      </c>
      <c r="J490" s="14"/>
      <c r="K490" s="14"/>
      <c r="L490" s="14"/>
      <c r="M490" s="14"/>
      <c r="N490" s="14"/>
      <c r="O490" s="14"/>
      <c r="P490" s="11"/>
      <c r="Q490" s="11"/>
      <c r="R490" s="11"/>
    </row>
    <row r="491" spans="1:18" ht="18.75">
      <c r="A491" s="63" t="s">
        <v>159</v>
      </c>
      <c r="B491" s="33">
        <v>546</v>
      </c>
      <c r="C491" s="16" t="s">
        <v>122</v>
      </c>
      <c r="D491" s="16" t="s">
        <v>126</v>
      </c>
      <c r="E491" s="16"/>
      <c r="F491" s="16"/>
      <c r="G491" s="11">
        <f>G492</f>
        <v>39023.5</v>
      </c>
      <c r="H491" s="11">
        <f>H492</f>
        <v>24494</v>
      </c>
      <c r="I491" s="11">
        <f aca="true" t="shared" si="252" ref="I491:R491">I492</f>
        <v>13271.6</v>
      </c>
      <c r="J491" s="11">
        <f t="shared" si="252"/>
        <v>0</v>
      </c>
      <c r="K491" s="11">
        <f t="shared" si="252"/>
        <v>22919.7</v>
      </c>
      <c r="L491" s="11">
        <f t="shared" si="252"/>
        <v>9224.7</v>
      </c>
      <c r="M491" s="11">
        <f t="shared" si="252"/>
        <v>13695</v>
      </c>
      <c r="N491" s="11">
        <f t="shared" si="252"/>
        <v>0</v>
      </c>
      <c r="O491" s="11">
        <f t="shared" si="252"/>
        <v>23463.7</v>
      </c>
      <c r="P491" s="11" t="e">
        <f t="shared" si="252"/>
        <v>#REF!</v>
      </c>
      <c r="Q491" s="11" t="e">
        <f t="shared" si="252"/>
        <v>#REF!</v>
      </c>
      <c r="R491" s="11" t="e">
        <f t="shared" si="252"/>
        <v>#REF!</v>
      </c>
    </row>
    <row r="492" spans="1:18" ht="56.25">
      <c r="A492" s="63" t="s">
        <v>500</v>
      </c>
      <c r="B492" s="33">
        <v>546</v>
      </c>
      <c r="C492" s="16" t="s">
        <v>122</v>
      </c>
      <c r="D492" s="16" t="s">
        <v>126</v>
      </c>
      <c r="E492" s="16" t="s">
        <v>114</v>
      </c>
      <c r="F492" s="16"/>
      <c r="G492" s="11">
        <f>G493+G497</f>
        <v>39023.5</v>
      </c>
      <c r="H492" s="11">
        <f aca="true" t="shared" si="253" ref="H492:R492">H493+H497</f>
        <v>24494</v>
      </c>
      <c r="I492" s="11">
        <f t="shared" si="253"/>
        <v>13271.6</v>
      </c>
      <c r="J492" s="11">
        <f t="shared" si="253"/>
        <v>0</v>
      </c>
      <c r="K492" s="11">
        <f t="shared" si="253"/>
        <v>22919.7</v>
      </c>
      <c r="L492" s="11">
        <f t="shared" si="253"/>
        <v>9224.7</v>
      </c>
      <c r="M492" s="11">
        <f t="shared" si="253"/>
        <v>13695</v>
      </c>
      <c r="N492" s="11">
        <f t="shared" si="253"/>
        <v>0</v>
      </c>
      <c r="O492" s="11">
        <f t="shared" si="253"/>
        <v>23463.7</v>
      </c>
      <c r="P492" s="11" t="e">
        <f t="shared" si="253"/>
        <v>#REF!</v>
      </c>
      <c r="Q492" s="11" t="e">
        <f t="shared" si="253"/>
        <v>#REF!</v>
      </c>
      <c r="R492" s="11" t="e">
        <f t="shared" si="253"/>
        <v>#REF!</v>
      </c>
    </row>
    <row r="493" spans="1:18" ht="37.5">
      <c r="A493" s="63" t="s">
        <v>22</v>
      </c>
      <c r="B493" s="33">
        <v>546</v>
      </c>
      <c r="C493" s="16" t="s">
        <v>122</v>
      </c>
      <c r="D493" s="16" t="s">
        <v>126</v>
      </c>
      <c r="E493" s="16" t="s">
        <v>115</v>
      </c>
      <c r="F493" s="16"/>
      <c r="G493" s="11">
        <f>G494</f>
        <v>7674.8</v>
      </c>
      <c r="H493" s="11">
        <f aca="true" t="shared" si="254" ref="H493:R493">H494</f>
        <v>0</v>
      </c>
      <c r="I493" s="11">
        <f>I494</f>
        <v>7454.8</v>
      </c>
      <c r="J493" s="11">
        <f t="shared" si="254"/>
        <v>0</v>
      </c>
      <c r="K493" s="11">
        <f t="shared" si="254"/>
        <v>7854.8</v>
      </c>
      <c r="L493" s="11">
        <f t="shared" si="254"/>
        <v>0</v>
      </c>
      <c r="M493" s="11">
        <f t="shared" si="254"/>
        <v>7854.8</v>
      </c>
      <c r="N493" s="11">
        <f t="shared" si="254"/>
        <v>0</v>
      </c>
      <c r="O493" s="11">
        <f t="shared" si="254"/>
        <v>8054.8</v>
      </c>
      <c r="P493" s="11">
        <f t="shared" si="254"/>
        <v>0</v>
      </c>
      <c r="Q493" s="11">
        <f t="shared" si="254"/>
        <v>8054.8</v>
      </c>
      <c r="R493" s="11">
        <f t="shared" si="254"/>
        <v>0</v>
      </c>
    </row>
    <row r="494" spans="1:18" ht="18.75">
      <c r="A494" s="63" t="s">
        <v>354</v>
      </c>
      <c r="B494" s="33">
        <v>546</v>
      </c>
      <c r="C494" s="16" t="s">
        <v>122</v>
      </c>
      <c r="D494" s="16" t="s">
        <v>126</v>
      </c>
      <c r="E494" s="16" t="s">
        <v>116</v>
      </c>
      <c r="F494" s="16"/>
      <c r="G494" s="11">
        <f>G495+G496</f>
        <v>7674.8</v>
      </c>
      <c r="H494" s="11">
        <f aca="true" t="shared" si="255" ref="H494:R494">H495+H496</f>
        <v>0</v>
      </c>
      <c r="I494" s="11">
        <f t="shared" si="255"/>
        <v>7454.8</v>
      </c>
      <c r="J494" s="11">
        <f t="shared" si="255"/>
        <v>0</v>
      </c>
      <c r="K494" s="11">
        <f t="shared" si="255"/>
        <v>7854.8</v>
      </c>
      <c r="L494" s="11">
        <f t="shared" si="255"/>
        <v>0</v>
      </c>
      <c r="M494" s="11">
        <f t="shared" si="255"/>
        <v>7854.8</v>
      </c>
      <c r="N494" s="11">
        <f t="shared" si="255"/>
        <v>0</v>
      </c>
      <c r="O494" s="11">
        <f t="shared" si="255"/>
        <v>8054.8</v>
      </c>
      <c r="P494" s="11">
        <f t="shared" si="255"/>
        <v>0</v>
      </c>
      <c r="Q494" s="11">
        <f t="shared" si="255"/>
        <v>8054.8</v>
      </c>
      <c r="R494" s="11">
        <f t="shared" si="255"/>
        <v>0</v>
      </c>
    </row>
    <row r="495" spans="1:18" ht="37.5">
      <c r="A495" s="63" t="s">
        <v>92</v>
      </c>
      <c r="B495" s="33">
        <v>546</v>
      </c>
      <c r="C495" s="16" t="s">
        <v>122</v>
      </c>
      <c r="D495" s="16" t="s">
        <v>126</v>
      </c>
      <c r="E495" s="16" t="s">
        <v>116</v>
      </c>
      <c r="F495" s="16" t="s">
        <v>178</v>
      </c>
      <c r="G495" s="11">
        <f>H495+I495+J495</f>
        <v>2054.8</v>
      </c>
      <c r="H495" s="11"/>
      <c r="I495" s="11">
        <v>2054.8</v>
      </c>
      <c r="J495" s="11"/>
      <c r="K495" s="11">
        <f>L495+M495+N495</f>
        <v>2354.8</v>
      </c>
      <c r="L495" s="11"/>
      <c r="M495" s="11">
        <v>2354.8</v>
      </c>
      <c r="N495" s="11"/>
      <c r="O495" s="11">
        <f>P495+Q495+R495</f>
        <v>2454.8</v>
      </c>
      <c r="P495" s="49"/>
      <c r="Q495" s="49">
        <v>2454.8</v>
      </c>
      <c r="R495" s="49"/>
    </row>
    <row r="496" spans="1:18" ht="18.75">
      <c r="A496" s="63" t="s">
        <v>228</v>
      </c>
      <c r="B496" s="33">
        <v>546</v>
      </c>
      <c r="C496" s="16" t="s">
        <v>122</v>
      </c>
      <c r="D496" s="16" t="s">
        <v>126</v>
      </c>
      <c r="E496" s="16" t="s">
        <v>116</v>
      </c>
      <c r="F496" s="16" t="s">
        <v>227</v>
      </c>
      <c r="G496" s="11">
        <v>5620</v>
      </c>
      <c r="H496" s="11"/>
      <c r="I496" s="11">
        <v>5400</v>
      </c>
      <c r="J496" s="11"/>
      <c r="K496" s="11">
        <f>L496+M496+N496</f>
        <v>5500</v>
      </c>
      <c r="L496" s="11"/>
      <c r="M496" s="11">
        <v>5500</v>
      </c>
      <c r="N496" s="11"/>
      <c r="O496" s="11">
        <f>P496+Q496+R496</f>
        <v>5600</v>
      </c>
      <c r="P496" s="49"/>
      <c r="Q496" s="49">
        <v>5600</v>
      </c>
      <c r="R496" s="49"/>
    </row>
    <row r="497" spans="1:18" ht="37.5">
      <c r="A497" s="73" t="s">
        <v>23</v>
      </c>
      <c r="B497" s="33">
        <v>546</v>
      </c>
      <c r="C497" s="16" t="s">
        <v>122</v>
      </c>
      <c r="D497" s="16" t="s">
        <v>126</v>
      </c>
      <c r="E497" s="16" t="s">
        <v>117</v>
      </c>
      <c r="F497" s="16"/>
      <c r="G497" s="11">
        <f>G498+G503+G501</f>
        <v>31348.7</v>
      </c>
      <c r="H497" s="11">
        <f>H498+H503+H501</f>
        <v>24494</v>
      </c>
      <c r="I497" s="11">
        <f>I498</f>
        <v>5816.8</v>
      </c>
      <c r="J497" s="11">
        <f aca="true" t="shared" si="256" ref="J497:R497">J498+J503+J501</f>
        <v>0</v>
      </c>
      <c r="K497" s="11">
        <f t="shared" si="256"/>
        <v>15064.900000000001</v>
      </c>
      <c r="L497" s="11">
        <f t="shared" si="256"/>
        <v>9224.7</v>
      </c>
      <c r="M497" s="11">
        <f t="shared" si="256"/>
        <v>5840.2</v>
      </c>
      <c r="N497" s="11">
        <f t="shared" si="256"/>
        <v>0</v>
      </c>
      <c r="O497" s="11">
        <f t="shared" si="256"/>
        <v>15408.900000000001</v>
      </c>
      <c r="P497" s="11" t="e">
        <f t="shared" si="256"/>
        <v>#REF!</v>
      </c>
      <c r="Q497" s="11" t="e">
        <f t="shared" si="256"/>
        <v>#REF!</v>
      </c>
      <c r="R497" s="11" t="e">
        <f t="shared" si="256"/>
        <v>#REF!</v>
      </c>
    </row>
    <row r="498" spans="1:18" ht="18.75">
      <c r="A498" s="63" t="s">
        <v>219</v>
      </c>
      <c r="B498" s="33">
        <v>546</v>
      </c>
      <c r="C498" s="16" t="s">
        <v>122</v>
      </c>
      <c r="D498" s="16" t="s">
        <v>126</v>
      </c>
      <c r="E498" s="16" t="s">
        <v>118</v>
      </c>
      <c r="F498" s="16"/>
      <c r="G498" s="11">
        <f>G499+G500</f>
        <v>4985.3</v>
      </c>
      <c r="H498" s="11">
        <f aca="true" t="shared" si="257" ref="H498:R498">H499+H500</f>
        <v>0</v>
      </c>
      <c r="I498" s="11">
        <f t="shared" si="257"/>
        <v>5816.8</v>
      </c>
      <c r="J498" s="11">
        <f t="shared" si="257"/>
        <v>0</v>
      </c>
      <c r="K498" s="11">
        <f t="shared" si="257"/>
        <v>5795.8</v>
      </c>
      <c r="L498" s="11">
        <f t="shared" si="257"/>
        <v>0</v>
      </c>
      <c r="M498" s="11">
        <f t="shared" si="257"/>
        <v>5795.8</v>
      </c>
      <c r="N498" s="11">
        <f t="shared" si="257"/>
        <v>0</v>
      </c>
      <c r="O498" s="11">
        <f t="shared" si="257"/>
        <v>6139.8</v>
      </c>
      <c r="P498" s="11">
        <f t="shared" si="257"/>
        <v>0</v>
      </c>
      <c r="Q498" s="11">
        <f t="shared" si="257"/>
        <v>6139.8</v>
      </c>
      <c r="R498" s="11">
        <f t="shared" si="257"/>
        <v>0</v>
      </c>
    </row>
    <row r="499" spans="1:18" ht="37.5">
      <c r="A499" s="63" t="s">
        <v>92</v>
      </c>
      <c r="B499" s="33">
        <v>546</v>
      </c>
      <c r="C499" s="16" t="s">
        <v>122</v>
      </c>
      <c r="D499" s="16" t="s">
        <v>126</v>
      </c>
      <c r="E499" s="16" t="s">
        <v>118</v>
      </c>
      <c r="F499" s="16" t="s">
        <v>178</v>
      </c>
      <c r="G499" s="11">
        <v>2864</v>
      </c>
      <c r="H499" s="11"/>
      <c r="I499" s="11">
        <v>3986.1</v>
      </c>
      <c r="J499" s="11"/>
      <c r="K499" s="11">
        <f>L499+M499+N499</f>
        <v>5795.8</v>
      </c>
      <c r="L499" s="11"/>
      <c r="M499" s="11">
        <v>5795.8</v>
      </c>
      <c r="N499" s="11"/>
      <c r="O499" s="11">
        <f>P499+Q499+R499</f>
        <v>6139.8</v>
      </c>
      <c r="P499" s="49"/>
      <c r="Q499" s="49">
        <v>6139.8</v>
      </c>
      <c r="R499" s="49"/>
    </row>
    <row r="500" spans="1:18" ht="18.75">
      <c r="A500" s="63" t="s">
        <v>228</v>
      </c>
      <c r="B500" s="33">
        <v>546</v>
      </c>
      <c r="C500" s="16" t="s">
        <v>122</v>
      </c>
      <c r="D500" s="16" t="s">
        <v>126</v>
      </c>
      <c r="E500" s="16" t="s">
        <v>118</v>
      </c>
      <c r="F500" s="16" t="s">
        <v>227</v>
      </c>
      <c r="G500" s="11">
        <v>2121.3</v>
      </c>
      <c r="H500" s="11"/>
      <c r="I500" s="11">
        <v>1830.7</v>
      </c>
      <c r="J500" s="11"/>
      <c r="K500" s="11"/>
      <c r="L500" s="11"/>
      <c r="M500" s="11"/>
      <c r="N500" s="11"/>
      <c r="O500" s="11"/>
      <c r="P500" s="49"/>
      <c r="Q500" s="49"/>
      <c r="R500" s="49"/>
    </row>
    <row r="501" spans="1:18" ht="37.5">
      <c r="A501" s="63" t="s">
        <v>358</v>
      </c>
      <c r="B501" s="33">
        <v>546</v>
      </c>
      <c r="C501" s="16" t="s">
        <v>122</v>
      </c>
      <c r="D501" s="16" t="s">
        <v>126</v>
      </c>
      <c r="E501" s="16" t="s">
        <v>420</v>
      </c>
      <c r="F501" s="16"/>
      <c r="G501" s="11">
        <f>G502</f>
        <v>24882.9</v>
      </c>
      <c r="H501" s="11">
        <f aca="true" t="shared" si="258" ref="H501:O501">H502</f>
        <v>23057.9</v>
      </c>
      <c r="I501" s="11">
        <f t="shared" si="258"/>
        <v>1825</v>
      </c>
      <c r="J501" s="11">
        <f t="shared" si="258"/>
        <v>0</v>
      </c>
      <c r="K501" s="11">
        <f t="shared" si="258"/>
        <v>7788.6</v>
      </c>
      <c r="L501" s="11">
        <f t="shared" si="258"/>
        <v>7788.6</v>
      </c>
      <c r="M501" s="11">
        <f t="shared" si="258"/>
        <v>0</v>
      </c>
      <c r="N501" s="11">
        <f t="shared" si="258"/>
        <v>0</v>
      </c>
      <c r="O501" s="11">
        <f t="shared" si="258"/>
        <v>7788.6</v>
      </c>
      <c r="P501" s="11" t="e">
        <f>#REF!+P502</f>
        <v>#REF!</v>
      </c>
      <c r="Q501" s="11" t="e">
        <f>#REF!+Q502</f>
        <v>#REF!</v>
      </c>
      <c r="R501" s="11" t="e">
        <f>#REF!+R502</f>
        <v>#REF!</v>
      </c>
    </row>
    <row r="502" spans="1:18" ht="18.75">
      <c r="A502" s="63" t="s">
        <v>228</v>
      </c>
      <c r="B502" s="33">
        <v>546</v>
      </c>
      <c r="C502" s="16" t="s">
        <v>122</v>
      </c>
      <c r="D502" s="16" t="s">
        <v>126</v>
      </c>
      <c r="E502" s="16" t="s">
        <v>420</v>
      </c>
      <c r="F502" s="16" t="s">
        <v>227</v>
      </c>
      <c r="G502" s="11">
        <f>H502+I502+J502</f>
        <v>24882.9</v>
      </c>
      <c r="H502" s="11">
        <v>23057.9</v>
      </c>
      <c r="I502" s="11">
        <v>1825</v>
      </c>
      <c r="J502" s="11"/>
      <c r="K502" s="11">
        <f>L502+M502+N502</f>
        <v>7788.6</v>
      </c>
      <c r="L502" s="11">
        <v>7788.6</v>
      </c>
      <c r="M502" s="11"/>
      <c r="N502" s="11"/>
      <c r="O502" s="11">
        <f>P502+Q502+R502</f>
        <v>7788.6</v>
      </c>
      <c r="P502" s="11">
        <v>7788.6</v>
      </c>
      <c r="Q502" s="11"/>
      <c r="R502" s="11"/>
    </row>
    <row r="503" spans="1:18" ht="78.75" customHeight="1">
      <c r="A503" s="63" t="s">
        <v>357</v>
      </c>
      <c r="B503" s="33">
        <v>546</v>
      </c>
      <c r="C503" s="16" t="s">
        <v>122</v>
      </c>
      <c r="D503" s="16" t="s">
        <v>126</v>
      </c>
      <c r="E503" s="16" t="s">
        <v>355</v>
      </c>
      <c r="F503" s="16"/>
      <c r="G503" s="11">
        <f>G504</f>
        <v>1480.5</v>
      </c>
      <c r="H503" s="11">
        <f aca="true" t="shared" si="259" ref="H503:R503">H504</f>
        <v>1436.1</v>
      </c>
      <c r="I503" s="11">
        <v>44.4</v>
      </c>
      <c r="J503" s="11">
        <f t="shared" si="259"/>
        <v>0</v>
      </c>
      <c r="K503" s="11">
        <f t="shared" si="259"/>
        <v>1480.5</v>
      </c>
      <c r="L503" s="11">
        <f t="shared" si="259"/>
        <v>1436.1</v>
      </c>
      <c r="M503" s="11">
        <f t="shared" si="259"/>
        <v>44.4</v>
      </c>
      <c r="N503" s="11">
        <f t="shared" si="259"/>
        <v>0</v>
      </c>
      <c r="O503" s="11">
        <f t="shared" si="259"/>
        <v>1480.5</v>
      </c>
      <c r="P503" s="11">
        <f t="shared" si="259"/>
        <v>1436.1</v>
      </c>
      <c r="Q503" s="11">
        <f t="shared" si="259"/>
        <v>44.4</v>
      </c>
      <c r="R503" s="11">
        <f t="shared" si="259"/>
        <v>0</v>
      </c>
    </row>
    <row r="504" spans="1:18" ht="18.75">
      <c r="A504" s="63" t="s">
        <v>228</v>
      </c>
      <c r="B504" s="33">
        <v>546</v>
      </c>
      <c r="C504" s="16" t="s">
        <v>122</v>
      </c>
      <c r="D504" s="16" t="s">
        <v>126</v>
      </c>
      <c r="E504" s="16" t="s">
        <v>355</v>
      </c>
      <c r="F504" s="16" t="s">
        <v>227</v>
      </c>
      <c r="G504" s="11">
        <f>H504+I503+J504</f>
        <v>1480.5</v>
      </c>
      <c r="H504" s="11">
        <v>1436.1</v>
      </c>
      <c r="I504" s="11">
        <v>44.4</v>
      </c>
      <c r="J504" s="11"/>
      <c r="K504" s="11">
        <f>L504+M504+N504</f>
        <v>1480.5</v>
      </c>
      <c r="L504" s="11">
        <v>1436.1</v>
      </c>
      <c r="M504" s="11">
        <v>44.4</v>
      </c>
      <c r="N504" s="11"/>
      <c r="O504" s="11">
        <f>P504+Q504+R504</f>
        <v>1480.5</v>
      </c>
      <c r="P504" s="19">
        <v>1436.1</v>
      </c>
      <c r="Q504" s="19">
        <v>44.4</v>
      </c>
      <c r="R504" s="19"/>
    </row>
    <row r="505" spans="1:18" ht="18.75">
      <c r="A505" s="71" t="s">
        <v>170</v>
      </c>
      <c r="B505" s="33">
        <v>546</v>
      </c>
      <c r="C505" s="16" t="s">
        <v>122</v>
      </c>
      <c r="D505" s="16" t="s">
        <v>171</v>
      </c>
      <c r="E505" s="16"/>
      <c r="F505" s="16"/>
      <c r="G505" s="11">
        <f>G519+G506</f>
        <v>1423.6</v>
      </c>
      <c r="H505" s="11">
        <f>H519+H506</f>
        <v>1926.6</v>
      </c>
      <c r="I505" s="11">
        <f aca="true" t="shared" si="260" ref="H505:R506">I512+I506</f>
        <v>276</v>
      </c>
      <c r="J505" s="11">
        <f aca="true" t="shared" si="261" ref="J505:R505">J519+J506</f>
        <v>0</v>
      </c>
      <c r="K505" s="11">
        <f t="shared" si="261"/>
        <v>621.3</v>
      </c>
      <c r="L505" s="11">
        <f t="shared" si="261"/>
        <v>537</v>
      </c>
      <c r="M505" s="11">
        <f t="shared" si="261"/>
        <v>84.3</v>
      </c>
      <c r="N505" s="11">
        <f t="shared" si="261"/>
        <v>0</v>
      </c>
      <c r="O505" s="11">
        <f t="shared" si="261"/>
        <v>791.5</v>
      </c>
      <c r="P505" s="11">
        <f t="shared" si="261"/>
        <v>652.2</v>
      </c>
      <c r="Q505" s="11">
        <f t="shared" si="261"/>
        <v>139.3</v>
      </c>
      <c r="R505" s="11">
        <f t="shared" si="261"/>
        <v>0</v>
      </c>
    </row>
    <row r="506" spans="1:18" ht="37.5">
      <c r="A506" s="63" t="s">
        <v>522</v>
      </c>
      <c r="B506" s="33">
        <v>546</v>
      </c>
      <c r="C506" s="16" t="s">
        <v>122</v>
      </c>
      <c r="D506" s="16" t="s">
        <v>171</v>
      </c>
      <c r="E506" s="48" t="s">
        <v>251</v>
      </c>
      <c r="F506" s="16"/>
      <c r="G506" s="11">
        <f>G513+G507</f>
        <v>1417.6</v>
      </c>
      <c r="H506" s="11">
        <f t="shared" si="260"/>
        <v>1926.6</v>
      </c>
      <c r="I506" s="11">
        <f aca="true" t="shared" si="262" ref="H506:R507">I507</f>
        <v>217.5</v>
      </c>
      <c r="J506" s="11">
        <f t="shared" si="260"/>
        <v>0</v>
      </c>
      <c r="K506" s="11">
        <f t="shared" si="260"/>
        <v>615.3</v>
      </c>
      <c r="L506" s="11">
        <f t="shared" si="260"/>
        <v>537</v>
      </c>
      <c r="M506" s="11">
        <f t="shared" si="260"/>
        <v>78.3</v>
      </c>
      <c r="N506" s="11">
        <f t="shared" si="260"/>
        <v>0</v>
      </c>
      <c r="O506" s="11">
        <f t="shared" si="260"/>
        <v>785.5</v>
      </c>
      <c r="P506" s="11">
        <f t="shared" si="260"/>
        <v>652.2</v>
      </c>
      <c r="Q506" s="11">
        <f t="shared" si="260"/>
        <v>133.3</v>
      </c>
      <c r="R506" s="11">
        <f t="shared" si="260"/>
        <v>0</v>
      </c>
    </row>
    <row r="507" spans="1:18" ht="56.25">
      <c r="A507" s="63" t="s">
        <v>523</v>
      </c>
      <c r="B507" s="33">
        <v>546</v>
      </c>
      <c r="C507" s="16" t="s">
        <v>122</v>
      </c>
      <c r="D507" s="16" t="s">
        <v>171</v>
      </c>
      <c r="E507" s="48" t="s">
        <v>316</v>
      </c>
      <c r="F507" s="16"/>
      <c r="G507" s="11">
        <f>G508</f>
        <v>575.3</v>
      </c>
      <c r="H507" s="11">
        <f t="shared" si="262"/>
        <v>357.8</v>
      </c>
      <c r="I507" s="11">
        <f aca="true" t="shared" si="263" ref="H507:R508">I508+I510</f>
        <v>217.5</v>
      </c>
      <c r="J507" s="11">
        <f t="shared" si="262"/>
        <v>0</v>
      </c>
      <c r="K507" s="11">
        <f t="shared" si="262"/>
        <v>50</v>
      </c>
      <c r="L507" s="11">
        <f t="shared" si="262"/>
        <v>0</v>
      </c>
      <c r="M507" s="11">
        <f t="shared" si="262"/>
        <v>50</v>
      </c>
      <c r="N507" s="11">
        <f t="shared" si="262"/>
        <v>0</v>
      </c>
      <c r="O507" s="11">
        <f t="shared" si="262"/>
        <v>220.2</v>
      </c>
      <c r="P507" s="11">
        <f t="shared" si="262"/>
        <v>115.2</v>
      </c>
      <c r="Q507" s="11">
        <f t="shared" si="262"/>
        <v>105</v>
      </c>
      <c r="R507" s="11">
        <f t="shared" si="262"/>
        <v>0</v>
      </c>
    </row>
    <row r="508" spans="1:18" ht="25.5" customHeight="1">
      <c r="A508" s="63" t="s">
        <v>547</v>
      </c>
      <c r="B508" s="33">
        <v>546</v>
      </c>
      <c r="C508" s="16" t="s">
        <v>122</v>
      </c>
      <c r="D508" s="16" t="s">
        <v>171</v>
      </c>
      <c r="E508" s="48" t="s">
        <v>604</v>
      </c>
      <c r="F508" s="16"/>
      <c r="G508" s="11">
        <f>G509+G511</f>
        <v>575.3</v>
      </c>
      <c r="H508" s="11">
        <f t="shared" si="263"/>
        <v>357.8</v>
      </c>
      <c r="I508" s="11">
        <f aca="true" t="shared" si="264" ref="H508:R509">I509</f>
        <v>170.7</v>
      </c>
      <c r="J508" s="11">
        <f t="shared" si="263"/>
        <v>0</v>
      </c>
      <c r="K508" s="11">
        <f t="shared" si="263"/>
        <v>50</v>
      </c>
      <c r="L508" s="11">
        <f t="shared" si="263"/>
        <v>0</v>
      </c>
      <c r="M508" s="11">
        <f t="shared" si="263"/>
        <v>50</v>
      </c>
      <c r="N508" s="11">
        <f t="shared" si="263"/>
        <v>0</v>
      </c>
      <c r="O508" s="11">
        <f t="shared" si="263"/>
        <v>220.2</v>
      </c>
      <c r="P508" s="11">
        <f t="shared" si="263"/>
        <v>115.2</v>
      </c>
      <c r="Q508" s="11">
        <f t="shared" si="263"/>
        <v>105</v>
      </c>
      <c r="R508" s="11">
        <f t="shared" si="263"/>
        <v>0</v>
      </c>
    </row>
    <row r="509" spans="1:18" ht="18.75">
      <c r="A509" s="63" t="s">
        <v>546</v>
      </c>
      <c r="B509" s="33">
        <v>546</v>
      </c>
      <c r="C509" s="16" t="s">
        <v>122</v>
      </c>
      <c r="D509" s="16" t="s">
        <v>171</v>
      </c>
      <c r="E509" s="48" t="s">
        <v>605</v>
      </c>
      <c r="F509" s="16"/>
      <c r="G509" s="11">
        <f>G510</f>
        <v>528.5</v>
      </c>
      <c r="H509" s="11">
        <f t="shared" si="264"/>
        <v>357.8</v>
      </c>
      <c r="I509" s="11">
        <v>170.7</v>
      </c>
      <c r="J509" s="11">
        <f t="shared" si="264"/>
        <v>0</v>
      </c>
      <c r="K509" s="11">
        <f t="shared" si="264"/>
        <v>0</v>
      </c>
      <c r="L509" s="11">
        <f t="shared" si="264"/>
        <v>0</v>
      </c>
      <c r="M509" s="11">
        <f t="shared" si="264"/>
        <v>0</v>
      </c>
      <c r="N509" s="11">
        <f t="shared" si="264"/>
        <v>0</v>
      </c>
      <c r="O509" s="11">
        <f t="shared" si="264"/>
        <v>170.2</v>
      </c>
      <c r="P509" s="11">
        <f t="shared" si="264"/>
        <v>115.2</v>
      </c>
      <c r="Q509" s="11">
        <f t="shared" si="264"/>
        <v>55</v>
      </c>
      <c r="R509" s="11">
        <f t="shared" si="264"/>
        <v>0</v>
      </c>
    </row>
    <row r="510" spans="1:18" ht="37.5">
      <c r="A510" s="63" t="s">
        <v>92</v>
      </c>
      <c r="B510" s="33">
        <v>546</v>
      </c>
      <c r="C510" s="16" t="s">
        <v>122</v>
      </c>
      <c r="D510" s="16" t="s">
        <v>171</v>
      </c>
      <c r="E510" s="48" t="s">
        <v>605</v>
      </c>
      <c r="F510" s="16" t="s">
        <v>178</v>
      </c>
      <c r="G510" s="11">
        <f>H510+I509+J510</f>
        <v>528.5</v>
      </c>
      <c r="H510" s="11">
        <v>357.8</v>
      </c>
      <c r="I510" s="11">
        <f aca="true" t="shared" si="265" ref="H510:R511">I511</f>
        <v>46.8</v>
      </c>
      <c r="J510" s="11"/>
      <c r="K510" s="11">
        <f>L510+M510+N510</f>
        <v>0</v>
      </c>
      <c r="L510" s="11"/>
      <c r="M510" s="11"/>
      <c r="N510" s="11"/>
      <c r="O510" s="11">
        <f>P510+Q510+R510</f>
        <v>170.2</v>
      </c>
      <c r="P510" s="19">
        <v>115.2</v>
      </c>
      <c r="Q510" s="19">
        <v>55</v>
      </c>
      <c r="R510" s="11"/>
    </row>
    <row r="511" spans="1:18" ht="18.75">
      <c r="A511" s="63" t="s">
        <v>585</v>
      </c>
      <c r="B511" s="33">
        <v>546</v>
      </c>
      <c r="C511" s="16" t="s">
        <v>122</v>
      </c>
      <c r="D511" s="16" t="s">
        <v>171</v>
      </c>
      <c r="E511" s="48" t="s">
        <v>606</v>
      </c>
      <c r="F511" s="16"/>
      <c r="G511" s="11">
        <f>G512</f>
        <v>46.8</v>
      </c>
      <c r="H511" s="11">
        <f t="shared" si="265"/>
        <v>0</v>
      </c>
      <c r="I511" s="11">
        <v>46.8</v>
      </c>
      <c r="J511" s="11">
        <f t="shared" si="265"/>
        <v>0</v>
      </c>
      <c r="K511" s="11">
        <f t="shared" si="265"/>
        <v>50</v>
      </c>
      <c r="L511" s="11">
        <f t="shared" si="265"/>
        <v>0</v>
      </c>
      <c r="M511" s="11">
        <f t="shared" si="265"/>
        <v>50</v>
      </c>
      <c r="N511" s="11">
        <f t="shared" si="265"/>
        <v>0</v>
      </c>
      <c r="O511" s="11">
        <f t="shared" si="265"/>
        <v>50</v>
      </c>
      <c r="P511" s="11">
        <f t="shared" si="265"/>
        <v>0</v>
      </c>
      <c r="Q511" s="11">
        <f t="shared" si="265"/>
        <v>50</v>
      </c>
      <c r="R511" s="11">
        <f t="shared" si="265"/>
        <v>0</v>
      </c>
    </row>
    <row r="512" spans="1:18" ht="37.5">
      <c r="A512" s="63" t="s">
        <v>92</v>
      </c>
      <c r="B512" s="33">
        <v>546</v>
      </c>
      <c r="C512" s="16" t="s">
        <v>122</v>
      </c>
      <c r="D512" s="16" t="s">
        <v>171</v>
      </c>
      <c r="E512" s="48" t="s">
        <v>606</v>
      </c>
      <c r="F512" s="16" t="s">
        <v>178</v>
      </c>
      <c r="G512" s="11">
        <f>H512+I511+J512</f>
        <v>46.8</v>
      </c>
      <c r="H512" s="11"/>
      <c r="I512" s="11">
        <f aca="true" t="shared" si="266" ref="H512:R513">I513</f>
        <v>58.5</v>
      </c>
      <c r="J512" s="11"/>
      <c r="K512" s="11">
        <f>L512+M512+N512</f>
        <v>50</v>
      </c>
      <c r="L512" s="11"/>
      <c r="M512" s="11">
        <v>50</v>
      </c>
      <c r="N512" s="11"/>
      <c r="O512" s="11">
        <f>P512+Q512+R512</f>
        <v>50</v>
      </c>
      <c r="P512" s="11"/>
      <c r="Q512" s="11">
        <v>50</v>
      </c>
      <c r="R512" s="11"/>
    </row>
    <row r="513" spans="1:18" ht="45.75" customHeight="1">
      <c r="A513" s="63" t="s">
        <v>684</v>
      </c>
      <c r="B513" s="33">
        <v>546</v>
      </c>
      <c r="C513" s="16" t="s">
        <v>122</v>
      </c>
      <c r="D513" s="16" t="s">
        <v>171</v>
      </c>
      <c r="E513" s="48" t="s">
        <v>350</v>
      </c>
      <c r="F513" s="16"/>
      <c r="G513" s="11">
        <f>G514</f>
        <v>842.3</v>
      </c>
      <c r="H513" s="11">
        <f t="shared" si="266"/>
        <v>1568.8</v>
      </c>
      <c r="I513" s="11">
        <f>I514</f>
        <v>58.5</v>
      </c>
      <c r="J513" s="11">
        <f t="shared" si="266"/>
        <v>0</v>
      </c>
      <c r="K513" s="11">
        <f t="shared" si="266"/>
        <v>565.3</v>
      </c>
      <c r="L513" s="11">
        <f t="shared" si="266"/>
        <v>537</v>
      </c>
      <c r="M513" s="11">
        <f t="shared" si="266"/>
        <v>28.3</v>
      </c>
      <c r="N513" s="11">
        <f t="shared" si="266"/>
        <v>0</v>
      </c>
      <c r="O513" s="11">
        <f t="shared" si="266"/>
        <v>565.3</v>
      </c>
      <c r="P513" s="11">
        <f t="shared" si="266"/>
        <v>537</v>
      </c>
      <c r="Q513" s="11">
        <f t="shared" si="266"/>
        <v>28.3</v>
      </c>
      <c r="R513" s="11">
        <f t="shared" si="266"/>
        <v>0</v>
      </c>
    </row>
    <row r="514" spans="1:18" ht="38.25" customHeight="1">
      <c r="A514" s="63" t="s">
        <v>352</v>
      </c>
      <c r="B514" s="33">
        <v>546</v>
      </c>
      <c r="C514" s="16" t="s">
        <v>122</v>
      </c>
      <c r="D514" s="16" t="s">
        <v>171</v>
      </c>
      <c r="E514" s="48" t="s">
        <v>543</v>
      </c>
      <c r="F514" s="16"/>
      <c r="G514" s="11">
        <f>G515+G517</f>
        <v>842.3</v>
      </c>
      <c r="H514" s="11">
        <f>H515+H517</f>
        <v>1568.8</v>
      </c>
      <c r="I514" s="11">
        <f>I515+I517</f>
        <v>58.5</v>
      </c>
      <c r="J514" s="11">
        <f>J515+J517</f>
        <v>0</v>
      </c>
      <c r="K514" s="11">
        <f aca="true" t="shared" si="267" ref="K514:R514">K517+K515</f>
        <v>565.3</v>
      </c>
      <c r="L514" s="11">
        <f t="shared" si="267"/>
        <v>537</v>
      </c>
      <c r="M514" s="11">
        <f t="shared" si="267"/>
        <v>28.3</v>
      </c>
      <c r="N514" s="11">
        <f t="shared" si="267"/>
        <v>0</v>
      </c>
      <c r="O514" s="11">
        <f t="shared" si="267"/>
        <v>565.3</v>
      </c>
      <c r="P514" s="11">
        <f t="shared" si="267"/>
        <v>537</v>
      </c>
      <c r="Q514" s="11">
        <f t="shared" si="267"/>
        <v>28.3</v>
      </c>
      <c r="R514" s="11">
        <f t="shared" si="267"/>
        <v>0</v>
      </c>
    </row>
    <row r="515" spans="1:18" ht="56.25" hidden="1">
      <c r="A515" s="63" t="s">
        <v>437</v>
      </c>
      <c r="B515" s="33">
        <v>546</v>
      </c>
      <c r="C515" s="16" t="s">
        <v>122</v>
      </c>
      <c r="D515" s="16" t="s">
        <v>171</v>
      </c>
      <c r="E515" s="48" t="s">
        <v>544</v>
      </c>
      <c r="F515" s="16"/>
      <c r="G515" s="11">
        <f>G516</f>
        <v>0</v>
      </c>
      <c r="H515" s="11">
        <f aca="true" t="shared" si="268" ref="H515:R515">H516</f>
        <v>769.3</v>
      </c>
      <c r="I515" s="11">
        <f>I516</f>
        <v>15.7</v>
      </c>
      <c r="J515" s="11">
        <f t="shared" si="268"/>
        <v>0</v>
      </c>
      <c r="K515" s="11">
        <f t="shared" si="268"/>
        <v>0</v>
      </c>
      <c r="L515" s="11">
        <f t="shared" si="268"/>
        <v>0</v>
      </c>
      <c r="M515" s="11">
        <f t="shared" si="268"/>
        <v>0</v>
      </c>
      <c r="N515" s="11">
        <f t="shared" si="268"/>
        <v>0</v>
      </c>
      <c r="O515" s="11">
        <f t="shared" si="268"/>
        <v>0</v>
      </c>
      <c r="P515" s="11">
        <f t="shared" si="268"/>
        <v>0</v>
      </c>
      <c r="Q515" s="11">
        <f t="shared" si="268"/>
        <v>0</v>
      </c>
      <c r="R515" s="11">
        <f t="shared" si="268"/>
        <v>0</v>
      </c>
    </row>
    <row r="516" spans="1:18" ht="56.25" hidden="1">
      <c r="A516" s="63" t="s">
        <v>436</v>
      </c>
      <c r="B516" s="33">
        <v>546</v>
      </c>
      <c r="C516" s="16" t="s">
        <v>122</v>
      </c>
      <c r="D516" s="16" t="s">
        <v>171</v>
      </c>
      <c r="E516" s="48" t="s">
        <v>544</v>
      </c>
      <c r="F516" s="16" t="s">
        <v>435</v>
      </c>
      <c r="G516" s="11"/>
      <c r="H516" s="11">
        <v>769.3</v>
      </c>
      <c r="I516" s="11">
        <v>15.7</v>
      </c>
      <c r="J516" s="11"/>
      <c r="K516" s="11">
        <f>L516+N516+M516</f>
        <v>0</v>
      </c>
      <c r="L516" s="11"/>
      <c r="M516" s="11"/>
      <c r="N516" s="11"/>
      <c r="O516" s="11">
        <f>P516+R516+Q516</f>
        <v>0</v>
      </c>
      <c r="P516" s="11"/>
      <c r="Q516" s="11"/>
      <c r="R516" s="11"/>
    </row>
    <row r="517" spans="1:18" ht="37.5">
      <c r="A517" s="63" t="s">
        <v>351</v>
      </c>
      <c r="B517" s="33">
        <v>546</v>
      </c>
      <c r="C517" s="16" t="s">
        <v>122</v>
      </c>
      <c r="D517" s="16" t="s">
        <v>171</v>
      </c>
      <c r="E517" s="48" t="s">
        <v>545</v>
      </c>
      <c r="F517" s="16"/>
      <c r="G517" s="11">
        <f aca="true" t="shared" si="269" ref="G517:R517">G518</f>
        <v>842.3</v>
      </c>
      <c r="H517" s="11">
        <f t="shared" si="269"/>
        <v>799.5</v>
      </c>
      <c r="I517" s="11">
        <f t="shared" si="269"/>
        <v>42.8</v>
      </c>
      <c r="J517" s="11">
        <f t="shared" si="269"/>
        <v>0</v>
      </c>
      <c r="K517" s="11">
        <f t="shared" si="269"/>
        <v>565.3</v>
      </c>
      <c r="L517" s="11">
        <f t="shared" si="269"/>
        <v>537</v>
      </c>
      <c r="M517" s="11">
        <f t="shared" si="269"/>
        <v>28.3</v>
      </c>
      <c r="N517" s="11">
        <f t="shared" si="269"/>
        <v>0</v>
      </c>
      <c r="O517" s="11">
        <f t="shared" si="269"/>
        <v>565.3</v>
      </c>
      <c r="P517" s="11">
        <f t="shared" si="269"/>
        <v>537</v>
      </c>
      <c r="Q517" s="11">
        <f t="shared" si="269"/>
        <v>28.3</v>
      </c>
      <c r="R517" s="11">
        <f t="shared" si="269"/>
        <v>0</v>
      </c>
    </row>
    <row r="518" spans="1:18" ht="56.25">
      <c r="A518" s="63" t="s">
        <v>436</v>
      </c>
      <c r="B518" s="33">
        <v>546</v>
      </c>
      <c r="C518" s="16" t="s">
        <v>122</v>
      </c>
      <c r="D518" s="16" t="s">
        <v>171</v>
      </c>
      <c r="E518" s="48" t="s">
        <v>545</v>
      </c>
      <c r="F518" s="16" t="s">
        <v>435</v>
      </c>
      <c r="G518" s="11">
        <f>H518+I517+J518</f>
        <v>842.3</v>
      </c>
      <c r="H518" s="11">
        <v>799.5</v>
      </c>
      <c r="I518" s="130">
        <v>42.8</v>
      </c>
      <c r="J518" s="11"/>
      <c r="K518" s="11">
        <f>L518+N518+M518</f>
        <v>565.3</v>
      </c>
      <c r="L518" s="11">
        <v>537</v>
      </c>
      <c r="M518" s="11">
        <v>28.3</v>
      </c>
      <c r="N518" s="11"/>
      <c r="O518" s="11">
        <f>P518+R518+Q518</f>
        <v>565.3</v>
      </c>
      <c r="P518" s="19">
        <v>537</v>
      </c>
      <c r="Q518" s="19">
        <v>28.3</v>
      </c>
      <c r="R518" s="19"/>
    </row>
    <row r="519" spans="1:18" ht="18.75">
      <c r="A519" s="63" t="s">
        <v>344</v>
      </c>
      <c r="B519" s="33">
        <v>546</v>
      </c>
      <c r="C519" s="16" t="s">
        <v>122</v>
      </c>
      <c r="D519" s="16" t="s">
        <v>171</v>
      </c>
      <c r="E519" s="33" t="s">
        <v>239</v>
      </c>
      <c r="F519" s="16"/>
      <c r="G519" s="11">
        <f>G520</f>
        <v>6</v>
      </c>
      <c r="H519" s="11">
        <f aca="true" t="shared" si="270" ref="H519:R520">H520</f>
        <v>0</v>
      </c>
      <c r="I519" s="11">
        <f t="shared" si="270"/>
        <v>6</v>
      </c>
      <c r="J519" s="11">
        <f t="shared" si="270"/>
        <v>0</v>
      </c>
      <c r="K519" s="11">
        <f t="shared" si="270"/>
        <v>6</v>
      </c>
      <c r="L519" s="11">
        <f t="shared" si="270"/>
        <v>0</v>
      </c>
      <c r="M519" s="11">
        <f t="shared" si="270"/>
        <v>6</v>
      </c>
      <c r="N519" s="11">
        <f t="shared" si="270"/>
        <v>0</v>
      </c>
      <c r="O519" s="11">
        <f t="shared" si="270"/>
        <v>6</v>
      </c>
      <c r="P519" s="11">
        <f t="shared" si="270"/>
        <v>0</v>
      </c>
      <c r="Q519" s="11">
        <f t="shared" si="270"/>
        <v>6</v>
      </c>
      <c r="R519" s="11">
        <f t="shared" si="270"/>
        <v>0</v>
      </c>
    </row>
    <row r="520" spans="1:18" ht="37.5">
      <c r="A520" s="63" t="s">
        <v>234</v>
      </c>
      <c r="B520" s="33">
        <v>546</v>
      </c>
      <c r="C520" s="16" t="s">
        <v>122</v>
      </c>
      <c r="D520" s="16" t="s">
        <v>171</v>
      </c>
      <c r="E520" s="33" t="s">
        <v>66</v>
      </c>
      <c r="F520" s="16"/>
      <c r="G520" s="11">
        <f>G521</f>
        <v>6</v>
      </c>
      <c r="H520" s="11">
        <f t="shared" si="270"/>
        <v>0</v>
      </c>
      <c r="I520" s="11">
        <f aca="true" t="shared" si="271" ref="H520:R521">I521</f>
        <v>6</v>
      </c>
      <c r="J520" s="11">
        <f t="shared" si="270"/>
        <v>0</v>
      </c>
      <c r="K520" s="11">
        <f t="shared" si="270"/>
        <v>6</v>
      </c>
      <c r="L520" s="11">
        <f t="shared" si="270"/>
        <v>0</v>
      </c>
      <c r="M520" s="11">
        <f t="shared" si="270"/>
        <v>6</v>
      </c>
      <c r="N520" s="11">
        <f t="shared" si="270"/>
        <v>0</v>
      </c>
      <c r="O520" s="11">
        <f t="shared" si="270"/>
        <v>6</v>
      </c>
      <c r="P520" s="11">
        <f t="shared" si="270"/>
        <v>0</v>
      </c>
      <c r="Q520" s="11">
        <f t="shared" si="270"/>
        <v>6</v>
      </c>
      <c r="R520" s="11">
        <f t="shared" si="270"/>
        <v>0</v>
      </c>
    </row>
    <row r="521" spans="1:18" ht="64.5" customHeight="1">
      <c r="A521" s="63" t="s">
        <v>622</v>
      </c>
      <c r="B521" s="33">
        <v>546</v>
      </c>
      <c r="C521" s="16" t="s">
        <v>122</v>
      </c>
      <c r="D521" s="16" t="s">
        <v>171</v>
      </c>
      <c r="E521" s="33" t="s">
        <v>101</v>
      </c>
      <c r="F521" s="16"/>
      <c r="G521" s="11">
        <f>G522</f>
        <v>6</v>
      </c>
      <c r="H521" s="11">
        <f t="shared" si="271"/>
        <v>0</v>
      </c>
      <c r="I521" s="11">
        <v>6</v>
      </c>
      <c r="J521" s="11">
        <f t="shared" si="271"/>
        <v>0</v>
      </c>
      <c r="K521" s="11">
        <f t="shared" si="271"/>
        <v>6</v>
      </c>
      <c r="L521" s="11">
        <f t="shared" si="271"/>
        <v>0</v>
      </c>
      <c r="M521" s="11">
        <f t="shared" si="271"/>
        <v>6</v>
      </c>
      <c r="N521" s="11">
        <f t="shared" si="271"/>
        <v>0</v>
      </c>
      <c r="O521" s="11">
        <f t="shared" si="271"/>
        <v>6</v>
      </c>
      <c r="P521" s="11">
        <f t="shared" si="271"/>
        <v>0</v>
      </c>
      <c r="Q521" s="11">
        <f t="shared" si="271"/>
        <v>6</v>
      </c>
      <c r="R521" s="11">
        <f t="shared" si="271"/>
        <v>0</v>
      </c>
    </row>
    <row r="522" spans="1:18" ht="18.75">
      <c r="A522" s="63" t="s">
        <v>228</v>
      </c>
      <c r="B522" s="33">
        <v>546</v>
      </c>
      <c r="C522" s="16" t="s">
        <v>122</v>
      </c>
      <c r="D522" s="16" t="s">
        <v>171</v>
      </c>
      <c r="E522" s="33" t="s">
        <v>101</v>
      </c>
      <c r="F522" s="16" t="s">
        <v>227</v>
      </c>
      <c r="G522" s="11">
        <f>H522+I521+J522</f>
        <v>6</v>
      </c>
      <c r="H522" s="11"/>
      <c r="I522" s="11">
        <f>I523+I531+I547</f>
        <v>276.7</v>
      </c>
      <c r="J522" s="11"/>
      <c r="K522" s="11">
        <f>L522+M522+N522</f>
        <v>6</v>
      </c>
      <c r="L522" s="11"/>
      <c r="M522" s="11">
        <v>6</v>
      </c>
      <c r="N522" s="11"/>
      <c r="O522" s="11">
        <f>P522+Q522+R522</f>
        <v>6</v>
      </c>
      <c r="P522" s="19"/>
      <c r="Q522" s="19">
        <v>6</v>
      </c>
      <c r="R522" s="19"/>
    </row>
    <row r="523" spans="1:18" ht="18.75">
      <c r="A523" s="63" t="s">
        <v>165</v>
      </c>
      <c r="B523" s="33">
        <v>546</v>
      </c>
      <c r="C523" s="16" t="s">
        <v>129</v>
      </c>
      <c r="D523" s="16" t="s">
        <v>413</v>
      </c>
      <c r="E523" s="33"/>
      <c r="F523" s="16"/>
      <c r="G523" s="11">
        <f>G524+G532+G548</f>
        <v>5498</v>
      </c>
      <c r="H523" s="11">
        <f>H524+H532+H548</f>
        <v>1776.7</v>
      </c>
      <c r="I523" s="11">
        <f aca="true" t="shared" si="272" ref="H523:R524">I528+I524</f>
        <v>66.5</v>
      </c>
      <c r="J523" s="11">
        <f aca="true" t="shared" si="273" ref="J523:R523">J524+J532+J548</f>
        <v>188.3</v>
      </c>
      <c r="K523" s="11">
        <f t="shared" si="273"/>
        <v>2535.2</v>
      </c>
      <c r="L523" s="11">
        <f t="shared" si="273"/>
        <v>1600.6</v>
      </c>
      <c r="M523" s="11">
        <f t="shared" si="273"/>
        <v>774.5</v>
      </c>
      <c r="N523" s="11">
        <f t="shared" si="273"/>
        <v>160.1</v>
      </c>
      <c r="O523" s="11">
        <f t="shared" si="273"/>
        <v>2105</v>
      </c>
      <c r="P523" s="11">
        <f t="shared" si="273"/>
        <v>1271.4</v>
      </c>
      <c r="Q523" s="11">
        <f t="shared" si="273"/>
        <v>706.5</v>
      </c>
      <c r="R523" s="11">
        <f t="shared" si="273"/>
        <v>127.1</v>
      </c>
    </row>
    <row r="524" spans="1:18" ht="18.75">
      <c r="A524" s="63" t="s">
        <v>166</v>
      </c>
      <c r="B524" s="33">
        <v>546</v>
      </c>
      <c r="C524" s="16" t="s">
        <v>129</v>
      </c>
      <c r="D524" s="16" t="s">
        <v>121</v>
      </c>
      <c r="E524" s="33"/>
      <c r="F524" s="16"/>
      <c r="G524" s="11">
        <f>G529+G525</f>
        <v>210.2</v>
      </c>
      <c r="H524" s="11">
        <f t="shared" si="272"/>
        <v>0</v>
      </c>
      <c r="I524" s="11">
        <f aca="true" t="shared" si="274" ref="H524:R525">I525</f>
        <v>0</v>
      </c>
      <c r="J524" s="11">
        <f t="shared" si="272"/>
        <v>0</v>
      </c>
      <c r="K524" s="11">
        <f t="shared" si="272"/>
        <v>566.5</v>
      </c>
      <c r="L524" s="11">
        <f t="shared" si="272"/>
        <v>0</v>
      </c>
      <c r="M524" s="11">
        <f t="shared" si="272"/>
        <v>566.5</v>
      </c>
      <c r="N524" s="11">
        <f t="shared" si="272"/>
        <v>0</v>
      </c>
      <c r="O524" s="11">
        <f t="shared" si="272"/>
        <v>566.5</v>
      </c>
      <c r="P524" s="11">
        <f t="shared" si="272"/>
        <v>0</v>
      </c>
      <c r="Q524" s="11">
        <f t="shared" si="272"/>
        <v>566.5</v>
      </c>
      <c r="R524" s="11">
        <f t="shared" si="272"/>
        <v>0</v>
      </c>
    </row>
    <row r="525" spans="1:18" ht="57.75" customHeight="1">
      <c r="A525" s="63" t="s">
        <v>529</v>
      </c>
      <c r="B525" s="33">
        <v>546</v>
      </c>
      <c r="C525" s="16" t="s">
        <v>129</v>
      </c>
      <c r="D525" s="16" t="s">
        <v>121</v>
      </c>
      <c r="E525" s="16" t="s">
        <v>279</v>
      </c>
      <c r="F525" s="16"/>
      <c r="G525" s="11">
        <f>G526</f>
        <v>0</v>
      </c>
      <c r="H525" s="11">
        <f t="shared" si="274"/>
        <v>0</v>
      </c>
      <c r="I525" s="11">
        <f aca="true" t="shared" si="275" ref="H525:R526">I526</f>
        <v>0</v>
      </c>
      <c r="J525" s="11">
        <f t="shared" si="274"/>
        <v>0</v>
      </c>
      <c r="K525" s="11">
        <f t="shared" si="274"/>
        <v>500</v>
      </c>
      <c r="L525" s="11">
        <f t="shared" si="274"/>
        <v>0</v>
      </c>
      <c r="M525" s="11">
        <f t="shared" si="274"/>
        <v>500</v>
      </c>
      <c r="N525" s="11">
        <f t="shared" si="274"/>
        <v>0</v>
      </c>
      <c r="O525" s="11">
        <f t="shared" si="274"/>
        <v>500</v>
      </c>
      <c r="P525" s="11">
        <f t="shared" si="274"/>
        <v>0</v>
      </c>
      <c r="Q525" s="11">
        <f t="shared" si="274"/>
        <v>500</v>
      </c>
      <c r="R525" s="11">
        <f t="shared" si="274"/>
        <v>0</v>
      </c>
    </row>
    <row r="526" spans="1:18" ht="37.5">
      <c r="A526" s="63" t="s">
        <v>598</v>
      </c>
      <c r="B526" s="33">
        <v>546</v>
      </c>
      <c r="C526" s="16" t="s">
        <v>129</v>
      </c>
      <c r="D526" s="16" t="s">
        <v>121</v>
      </c>
      <c r="E526" s="16" t="s">
        <v>27</v>
      </c>
      <c r="F526" s="16"/>
      <c r="G526" s="11">
        <f>G527</f>
        <v>0</v>
      </c>
      <c r="H526" s="11">
        <f t="shared" si="275"/>
        <v>0</v>
      </c>
      <c r="I526" s="11">
        <f aca="true" t="shared" si="276" ref="H526:R527">I527</f>
        <v>0</v>
      </c>
      <c r="J526" s="11">
        <f t="shared" si="275"/>
        <v>0</v>
      </c>
      <c r="K526" s="11">
        <f t="shared" si="275"/>
        <v>500</v>
      </c>
      <c r="L526" s="11">
        <f t="shared" si="275"/>
        <v>0</v>
      </c>
      <c r="M526" s="11">
        <f t="shared" si="275"/>
        <v>500</v>
      </c>
      <c r="N526" s="11">
        <f t="shared" si="275"/>
        <v>0</v>
      </c>
      <c r="O526" s="11">
        <f t="shared" si="275"/>
        <v>500</v>
      </c>
      <c r="P526" s="11">
        <f t="shared" si="275"/>
        <v>0</v>
      </c>
      <c r="Q526" s="11">
        <f t="shared" si="275"/>
        <v>500</v>
      </c>
      <c r="R526" s="11">
        <f t="shared" si="275"/>
        <v>0</v>
      </c>
    </row>
    <row r="527" spans="1:18" ht="18.75">
      <c r="A527" s="63" t="s">
        <v>230</v>
      </c>
      <c r="B527" s="33">
        <v>546</v>
      </c>
      <c r="C527" s="16" t="s">
        <v>129</v>
      </c>
      <c r="D527" s="16" t="s">
        <v>121</v>
      </c>
      <c r="E527" s="16" t="s">
        <v>28</v>
      </c>
      <c r="F527" s="16"/>
      <c r="G527" s="11">
        <f>G528</f>
        <v>0</v>
      </c>
      <c r="H527" s="11">
        <f t="shared" si="276"/>
        <v>0</v>
      </c>
      <c r="I527" s="11"/>
      <c r="J527" s="11">
        <f t="shared" si="276"/>
        <v>0</v>
      </c>
      <c r="K527" s="11">
        <f t="shared" si="276"/>
        <v>500</v>
      </c>
      <c r="L527" s="11">
        <f t="shared" si="276"/>
        <v>0</v>
      </c>
      <c r="M527" s="11">
        <f t="shared" si="276"/>
        <v>500</v>
      </c>
      <c r="N527" s="11">
        <f t="shared" si="276"/>
        <v>0</v>
      </c>
      <c r="O527" s="11">
        <f t="shared" si="276"/>
        <v>500</v>
      </c>
      <c r="P527" s="11">
        <f t="shared" si="276"/>
        <v>0</v>
      </c>
      <c r="Q527" s="11">
        <f t="shared" si="276"/>
        <v>500</v>
      </c>
      <c r="R527" s="11">
        <f t="shared" si="276"/>
        <v>0</v>
      </c>
    </row>
    <row r="528" spans="1:18" ht="18.75">
      <c r="A528" s="63" t="s">
        <v>359</v>
      </c>
      <c r="B528" s="33">
        <v>546</v>
      </c>
      <c r="C528" s="16" t="s">
        <v>129</v>
      </c>
      <c r="D528" s="16" t="s">
        <v>121</v>
      </c>
      <c r="E528" s="16" t="s">
        <v>28</v>
      </c>
      <c r="F528" s="16" t="s">
        <v>185</v>
      </c>
      <c r="G528" s="11">
        <f>H528+I527+J528</f>
        <v>0</v>
      </c>
      <c r="H528" s="11"/>
      <c r="I528" s="11">
        <f aca="true" t="shared" si="277" ref="H528:R530">I529</f>
        <v>66.5</v>
      </c>
      <c r="J528" s="11"/>
      <c r="K528" s="11">
        <f>L528+M528+N528</f>
        <v>500</v>
      </c>
      <c r="L528" s="11"/>
      <c r="M528" s="11">
        <v>500</v>
      </c>
      <c r="N528" s="11"/>
      <c r="O528" s="11">
        <f>P528+Q528+R528</f>
        <v>500</v>
      </c>
      <c r="P528" s="11"/>
      <c r="Q528" s="11">
        <v>500</v>
      </c>
      <c r="R528" s="11"/>
    </row>
    <row r="529" spans="1:18" ht="18.75">
      <c r="A529" s="63" t="s">
        <v>166</v>
      </c>
      <c r="B529" s="33">
        <v>546</v>
      </c>
      <c r="C529" s="16" t="s">
        <v>129</v>
      </c>
      <c r="D529" s="16" t="s">
        <v>121</v>
      </c>
      <c r="E529" s="33" t="s">
        <v>33</v>
      </c>
      <c r="F529" s="16"/>
      <c r="G529" s="11">
        <f>G530</f>
        <v>210.2</v>
      </c>
      <c r="H529" s="11">
        <f t="shared" si="277"/>
        <v>0</v>
      </c>
      <c r="I529" s="11">
        <f t="shared" si="277"/>
        <v>66.5</v>
      </c>
      <c r="J529" s="11">
        <f t="shared" si="277"/>
        <v>0</v>
      </c>
      <c r="K529" s="11">
        <f t="shared" si="277"/>
        <v>66.5</v>
      </c>
      <c r="L529" s="11">
        <f t="shared" si="277"/>
        <v>0</v>
      </c>
      <c r="M529" s="11">
        <f t="shared" si="277"/>
        <v>66.5</v>
      </c>
      <c r="N529" s="11">
        <f t="shared" si="277"/>
        <v>0</v>
      </c>
      <c r="O529" s="11">
        <f t="shared" si="277"/>
        <v>66.5</v>
      </c>
      <c r="P529" s="11">
        <f t="shared" si="277"/>
        <v>0</v>
      </c>
      <c r="Q529" s="11">
        <f t="shared" si="277"/>
        <v>66.5</v>
      </c>
      <c r="R529" s="11">
        <f t="shared" si="277"/>
        <v>0</v>
      </c>
    </row>
    <row r="530" spans="1:18" ht="18.75">
      <c r="A530" s="63" t="s">
        <v>310</v>
      </c>
      <c r="B530" s="33">
        <v>546</v>
      </c>
      <c r="C530" s="16" t="s">
        <v>129</v>
      </c>
      <c r="D530" s="16" t="s">
        <v>121</v>
      </c>
      <c r="E530" s="33" t="s">
        <v>34</v>
      </c>
      <c r="F530" s="16"/>
      <c r="G530" s="11">
        <f>G531</f>
        <v>210.2</v>
      </c>
      <c r="H530" s="11">
        <f t="shared" si="277"/>
        <v>0</v>
      </c>
      <c r="I530" s="11">
        <v>66.5</v>
      </c>
      <c r="J530" s="11">
        <f t="shared" si="277"/>
        <v>0</v>
      </c>
      <c r="K530" s="11">
        <f t="shared" si="277"/>
        <v>66.5</v>
      </c>
      <c r="L530" s="11">
        <f t="shared" si="277"/>
        <v>0</v>
      </c>
      <c r="M530" s="11">
        <f t="shared" si="277"/>
        <v>66.5</v>
      </c>
      <c r="N530" s="11">
        <f t="shared" si="277"/>
        <v>0</v>
      </c>
      <c r="O530" s="11">
        <f t="shared" si="277"/>
        <v>66.5</v>
      </c>
      <c r="P530" s="11">
        <f t="shared" si="277"/>
        <v>0</v>
      </c>
      <c r="Q530" s="11">
        <f t="shared" si="277"/>
        <v>66.5</v>
      </c>
      <c r="R530" s="11">
        <f t="shared" si="277"/>
        <v>0</v>
      </c>
    </row>
    <row r="531" spans="1:18" ht="37.5">
      <c r="A531" s="63" t="s">
        <v>92</v>
      </c>
      <c r="B531" s="33">
        <v>546</v>
      </c>
      <c r="C531" s="16" t="s">
        <v>129</v>
      </c>
      <c r="D531" s="16" t="s">
        <v>121</v>
      </c>
      <c r="E531" s="33" t="s">
        <v>34</v>
      </c>
      <c r="F531" s="16" t="s">
        <v>178</v>
      </c>
      <c r="G531" s="11">
        <v>210.2</v>
      </c>
      <c r="H531" s="11"/>
      <c r="I531" s="11">
        <v>210.2</v>
      </c>
      <c r="J531" s="11"/>
      <c r="K531" s="11">
        <f>L531+M531+N531</f>
        <v>66.5</v>
      </c>
      <c r="L531" s="11"/>
      <c r="M531" s="11">
        <v>66.5</v>
      </c>
      <c r="N531" s="11"/>
      <c r="O531" s="11">
        <f>P531+Q531+R531</f>
        <v>66.5</v>
      </c>
      <c r="P531" s="19"/>
      <c r="Q531" s="19">
        <v>66.5</v>
      </c>
      <c r="R531" s="19"/>
    </row>
    <row r="532" spans="1:18" ht="18.75">
      <c r="A532" s="63" t="s">
        <v>157</v>
      </c>
      <c r="B532" s="33">
        <v>546</v>
      </c>
      <c r="C532" s="16" t="s">
        <v>129</v>
      </c>
      <c r="D532" s="16" t="s">
        <v>125</v>
      </c>
      <c r="E532" s="33"/>
      <c r="F532" s="16"/>
      <c r="G532" s="11">
        <f>G533+G545</f>
        <v>3512.5</v>
      </c>
      <c r="H532" s="11">
        <f>H533+H545</f>
        <v>140</v>
      </c>
      <c r="I532" s="11">
        <f>I533+I537</f>
        <v>396</v>
      </c>
      <c r="J532" s="11">
        <f aca="true" t="shared" si="278" ref="J532:R532">J533+J545</f>
        <v>12</v>
      </c>
      <c r="K532" s="11">
        <f t="shared" si="278"/>
        <v>208</v>
      </c>
      <c r="L532" s="11">
        <f t="shared" si="278"/>
        <v>0</v>
      </c>
      <c r="M532" s="11">
        <f t="shared" si="278"/>
        <v>208</v>
      </c>
      <c r="N532" s="11">
        <f t="shared" si="278"/>
        <v>0</v>
      </c>
      <c r="O532" s="11">
        <f t="shared" si="278"/>
        <v>140</v>
      </c>
      <c r="P532" s="11">
        <f t="shared" si="278"/>
        <v>0</v>
      </c>
      <c r="Q532" s="11">
        <f t="shared" si="278"/>
        <v>140</v>
      </c>
      <c r="R532" s="11">
        <f t="shared" si="278"/>
        <v>0</v>
      </c>
    </row>
    <row r="533" spans="1:18" ht="56.25">
      <c r="A533" s="63" t="s">
        <v>487</v>
      </c>
      <c r="B533" s="33">
        <v>546</v>
      </c>
      <c r="C533" s="16" t="s">
        <v>129</v>
      </c>
      <c r="D533" s="16" t="s">
        <v>125</v>
      </c>
      <c r="E533" s="16" t="s">
        <v>256</v>
      </c>
      <c r="F533" s="16"/>
      <c r="G533" s="11">
        <f>G534+G539</f>
        <v>3489.5</v>
      </c>
      <c r="H533" s="11">
        <f>H534+H539</f>
        <v>140</v>
      </c>
      <c r="I533" s="11">
        <f aca="true" t="shared" si="279" ref="H533:R534">I534</f>
        <v>348</v>
      </c>
      <c r="J533" s="11">
        <f aca="true" t="shared" si="280" ref="J533:R533">J534+J539</f>
        <v>12</v>
      </c>
      <c r="K533" s="11">
        <f t="shared" si="280"/>
        <v>168</v>
      </c>
      <c r="L533" s="11">
        <f t="shared" si="280"/>
        <v>0</v>
      </c>
      <c r="M533" s="11">
        <f t="shared" si="280"/>
        <v>168</v>
      </c>
      <c r="N533" s="11">
        <f t="shared" si="280"/>
        <v>0</v>
      </c>
      <c r="O533" s="11">
        <f t="shared" si="280"/>
        <v>100</v>
      </c>
      <c r="P533" s="11">
        <f t="shared" si="280"/>
        <v>0</v>
      </c>
      <c r="Q533" s="11">
        <f t="shared" si="280"/>
        <v>100</v>
      </c>
      <c r="R533" s="11">
        <f t="shared" si="280"/>
        <v>0</v>
      </c>
    </row>
    <row r="534" spans="1:18" ht="37.5">
      <c r="A534" s="63" t="s">
        <v>488</v>
      </c>
      <c r="B534" s="33">
        <v>546</v>
      </c>
      <c r="C534" s="16" t="s">
        <v>129</v>
      </c>
      <c r="D534" s="16" t="s">
        <v>125</v>
      </c>
      <c r="E534" s="16" t="s">
        <v>257</v>
      </c>
      <c r="F534" s="16"/>
      <c r="G534" s="11">
        <f>G535</f>
        <v>3290.5</v>
      </c>
      <c r="H534" s="11">
        <f t="shared" si="279"/>
        <v>0</v>
      </c>
      <c r="I534" s="11">
        <f aca="true" t="shared" si="281" ref="H534:R535">I535</f>
        <v>348</v>
      </c>
      <c r="J534" s="11">
        <f t="shared" si="279"/>
        <v>0</v>
      </c>
      <c r="K534" s="11">
        <f t="shared" si="279"/>
        <v>168</v>
      </c>
      <c r="L534" s="11">
        <f t="shared" si="279"/>
        <v>0</v>
      </c>
      <c r="M534" s="11">
        <f t="shared" si="279"/>
        <v>168</v>
      </c>
      <c r="N534" s="11">
        <f t="shared" si="279"/>
        <v>0</v>
      </c>
      <c r="O534" s="11">
        <f t="shared" si="279"/>
        <v>0</v>
      </c>
      <c r="P534" s="11">
        <f t="shared" si="279"/>
        <v>0</v>
      </c>
      <c r="Q534" s="11">
        <f t="shared" si="279"/>
        <v>0</v>
      </c>
      <c r="R534" s="11">
        <f t="shared" si="279"/>
        <v>0</v>
      </c>
    </row>
    <row r="535" spans="1:18" ht="56.25">
      <c r="A535" s="63" t="s">
        <v>489</v>
      </c>
      <c r="B535" s="33">
        <v>546</v>
      </c>
      <c r="C535" s="16" t="s">
        <v>129</v>
      </c>
      <c r="D535" s="16" t="s">
        <v>125</v>
      </c>
      <c r="E535" s="16" t="s">
        <v>55</v>
      </c>
      <c r="F535" s="16"/>
      <c r="G535" s="11">
        <f>G536</f>
        <v>3290.5</v>
      </c>
      <c r="H535" s="11">
        <f t="shared" si="281"/>
        <v>0</v>
      </c>
      <c r="I535" s="11">
        <f>I536</f>
        <v>348</v>
      </c>
      <c r="J535" s="11">
        <f t="shared" si="281"/>
        <v>0</v>
      </c>
      <c r="K535" s="11">
        <f t="shared" si="281"/>
        <v>168</v>
      </c>
      <c r="L535" s="11">
        <f t="shared" si="281"/>
        <v>0</v>
      </c>
      <c r="M535" s="11">
        <f t="shared" si="281"/>
        <v>168</v>
      </c>
      <c r="N535" s="11">
        <f t="shared" si="281"/>
        <v>0</v>
      </c>
      <c r="O535" s="11">
        <f t="shared" si="281"/>
        <v>0</v>
      </c>
      <c r="P535" s="11">
        <f t="shared" si="281"/>
        <v>0</v>
      </c>
      <c r="Q535" s="11">
        <f t="shared" si="281"/>
        <v>0</v>
      </c>
      <c r="R535" s="11">
        <f t="shared" si="281"/>
        <v>0</v>
      </c>
    </row>
    <row r="536" spans="1:18" ht="18.75">
      <c r="A536" s="63" t="s">
        <v>225</v>
      </c>
      <c r="B536" s="33">
        <v>546</v>
      </c>
      <c r="C536" s="16" t="s">
        <v>129</v>
      </c>
      <c r="D536" s="16" t="s">
        <v>125</v>
      </c>
      <c r="E536" s="16" t="s">
        <v>395</v>
      </c>
      <c r="F536" s="16"/>
      <c r="G536" s="11">
        <f>G537+G538</f>
        <v>3290.5</v>
      </c>
      <c r="H536" s="11">
        <f aca="true" t="shared" si="282" ref="H536:O536">H537+H538</f>
        <v>0</v>
      </c>
      <c r="I536" s="11">
        <f t="shared" si="282"/>
        <v>348</v>
      </c>
      <c r="J536" s="11">
        <f t="shared" si="282"/>
        <v>0</v>
      </c>
      <c r="K536" s="11">
        <f t="shared" si="282"/>
        <v>168</v>
      </c>
      <c r="L536" s="11">
        <f t="shared" si="282"/>
        <v>0</v>
      </c>
      <c r="M536" s="11">
        <f t="shared" si="282"/>
        <v>168</v>
      </c>
      <c r="N536" s="11">
        <f t="shared" si="282"/>
        <v>0</v>
      </c>
      <c r="O536" s="11">
        <f t="shared" si="282"/>
        <v>0</v>
      </c>
      <c r="P536" s="11">
        <f>P537</f>
        <v>0</v>
      </c>
      <c r="Q536" s="11">
        <f>Q537</f>
        <v>0</v>
      </c>
      <c r="R536" s="11">
        <f>R537</f>
        <v>0</v>
      </c>
    </row>
    <row r="537" spans="1:18" ht="38.25" customHeight="1">
      <c r="A537" s="63" t="s">
        <v>92</v>
      </c>
      <c r="B537" s="33">
        <v>546</v>
      </c>
      <c r="C537" s="16" t="s">
        <v>129</v>
      </c>
      <c r="D537" s="16" t="s">
        <v>125</v>
      </c>
      <c r="E537" s="16" t="s">
        <v>395</v>
      </c>
      <c r="F537" s="16" t="s">
        <v>178</v>
      </c>
      <c r="G537" s="11">
        <v>2990.5</v>
      </c>
      <c r="H537" s="11"/>
      <c r="I537" s="11">
        <f>I539</f>
        <v>48</v>
      </c>
      <c r="J537" s="11"/>
      <c r="K537" s="11">
        <f>L537+M537+N537</f>
        <v>168</v>
      </c>
      <c r="L537" s="11"/>
      <c r="M537" s="11">
        <v>168</v>
      </c>
      <c r="N537" s="11"/>
      <c r="O537" s="11">
        <f>P537+Q537+R537</f>
        <v>0</v>
      </c>
      <c r="P537" s="11"/>
      <c r="Q537" s="11"/>
      <c r="R537" s="11"/>
    </row>
    <row r="538" spans="1:18" ht="38.25" customHeight="1">
      <c r="A538" s="63" t="s">
        <v>436</v>
      </c>
      <c r="B538" s="33">
        <v>546</v>
      </c>
      <c r="C538" s="16" t="s">
        <v>129</v>
      </c>
      <c r="D538" s="16" t="s">
        <v>125</v>
      </c>
      <c r="E538" s="16" t="s">
        <v>395</v>
      </c>
      <c r="F538" s="16" t="s">
        <v>435</v>
      </c>
      <c r="G538" s="11">
        <v>300</v>
      </c>
      <c r="H538" s="11"/>
      <c r="I538" s="11">
        <v>300</v>
      </c>
      <c r="J538" s="11"/>
      <c r="K538" s="11"/>
      <c r="L538" s="11"/>
      <c r="M538" s="11"/>
      <c r="N538" s="11"/>
      <c r="O538" s="11"/>
      <c r="P538" s="11"/>
      <c r="Q538" s="11"/>
      <c r="R538" s="11"/>
    </row>
    <row r="539" spans="1:18" ht="45" customHeight="1">
      <c r="A539" s="63" t="s">
        <v>490</v>
      </c>
      <c r="B539" s="33">
        <v>546</v>
      </c>
      <c r="C539" s="16" t="s">
        <v>129</v>
      </c>
      <c r="D539" s="16" t="s">
        <v>125</v>
      </c>
      <c r="E539" s="16" t="s">
        <v>12</v>
      </c>
      <c r="F539" s="16"/>
      <c r="G539" s="11">
        <f aca="true" t="shared" si="283" ref="G539:H541">G540</f>
        <v>199</v>
      </c>
      <c r="H539" s="11">
        <f t="shared" si="283"/>
        <v>140</v>
      </c>
      <c r="I539" s="11">
        <f>I540</f>
        <v>48</v>
      </c>
      <c r="J539" s="11">
        <f aca="true" t="shared" si="284" ref="J539:R541">J540</f>
        <v>12</v>
      </c>
      <c r="K539" s="11">
        <f t="shared" si="284"/>
        <v>0</v>
      </c>
      <c r="L539" s="11">
        <f t="shared" si="284"/>
        <v>0</v>
      </c>
      <c r="M539" s="11">
        <f t="shared" si="284"/>
        <v>0</v>
      </c>
      <c r="N539" s="11">
        <f t="shared" si="284"/>
        <v>0</v>
      </c>
      <c r="O539" s="11">
        <f t="shared" si="284"/>
        <v>100</v>
      </c>
      <c r="P539" s="11">
        <f t="shared" si="284"/>
        <v>0</v>
      </c>
      <c r="Q539" s="11">
        <f t="shared" si="284"/>
        <v>100</v>
      </c>
      <c r="R539" s="11">
        <f t="shared" si="284"/>
        <v>0</v>
      </c>
    </row>
    <row r="540" spans="1:18" ht="37.5">
      <c r="A540" s="63" t="s">
        <v>85</v>
      </c>
      <c r="B540" s="33">
        <v>546</v>
      </c>
      <c r="C540" s="16" t="s">
        <v>129</v>
      </c>
      <c r="D540" s="16" t="s">
        <v>125</v>
      </c>
      <c r="E540" s="16" t="s">
        <v>84</v>
      </c>
      <c r="F540" s="16"/>
      <c r="G540" s="11">
        <f>G541+G543</f>
        <v>199</v>
      </c>
      <c r="H540" s="11">
        <f>H541+H543</f>
        <v>140</v>
      </c>
      <c r="I540" s="11">
        <f>I541+I543</f>
        <v>48</v>
      </c>
      <c r="J540" s="11">
        <f>J541+J543</f>
        <v>12</v>
      </c>
      <c r="K540" s="11">
        <f t="shared" si="284"/>
        <v>0</v>
      </c>
      <c r="L540" s="11">
        <f t="shared" si="284"/>
        <v>0</v>
      </c>
      <c r="M540" s="11">
        <f t="shared" si="284"/>
        <v>0</v>
      </c>
      <c r="N540" s="11">
        <f t="shared" si="284"/>
        <v>0</v>
      </c>
      <c r="O540" s="11">
        <f t="shared" si="284"/>
        <v>100</v>
      </c>
      <c r="P540" s="11">
        <f t="shared" si="284"/>
        <v>0</v>
      </c>
      <c r="Q540" s="11">
        <f t="shared" si="284"/>
        <v>100</v>
      </c>
      <c r="R540" s="11">
        <f t="shared" si="284"/>
        <v>0</v>
      </c>
    </row>
    <row r="541" spans="1:18" ht="21.75" customHeight="1">
      <c r="A541" s="113" t="s">
        <v>439</v>
      </c>
      <c r="B541" s="33">
        <v>546</v>
      </c>
      <c r="C541" s="16" t="s">
        <v>129</v>
      </c>
      <c r="D541" s="16" t="s">
        <v>125</v>
      </c>
      <c r="E541" s="16" t="s">
        <v>438</v>
      </c>
      <c r="F541" s="16"/>
      <c r="G541" s="11">
        <f t="shared" si="283"/>
        <v>0</v>
      </c>
      <c r="H541" s="11">
        <f t="shared" si="283"/>
        <v>0</v>
      </c>
      <c r="I541" s="11"/>
      <c r="J541" s="11">
        <f t="shared" si="284"/>
        <v>0</v>
      </c>
      <c r="K541" s="11">
        <f t="shared" si="284"/>
        <v>0</v>
      </c>
      <c r="L541" s="11">
        <f t="shared" si="284"/>
        <v>0</v>
      </c>
      <c r="M541" s="11">
        <f t="shared" si="284"/>
        <v>0</v>
      </c>
      <c r="N541" s="11">
        <f t="shared" si="284"/>
        <v>0</v>
      </c>
      <c r="O541" s="11">
        <f t="shared" si="284"/>
        <v>100</v>
      </c>
      <c r="P541" s="11">
        <f t="shared" si="284"/>
        <v>0</v>
      </c>
      <c r="Q541" s="11">
        <f t="shared" si="284"/>
        <v>100</v>
      </c>
      <c r="R541" s="11">
        <f t="shared" si="284"/>
        <v>0</v>
      </c>
    </row>
    <row r="542" spans="1:18" ht="37.5">
      <c r="A542" s="63" t="s">
        <v>92</v>
      </c>
      <c r="B542" s="33">
        <v>546</v>
      </c>
      <c r="C542" s="16" t="s">
        <v>129</v>
      </c>
      <c r="D542" s="16" t="s">
        <v>125</v>
      </c>
      <c r="E542" s="16" t="s">
        <v>438</v>
      </c>
      <c r="F542" s="16" t="s">
        <v>178</v>
      </c>
      <c r="G542" s="11">
        <f>H542+I541+J542</f>
        <v>0</v>
      </c>
      <c r="H542" s="11"/>
      <c r="I542" s="11">
        <f>I545</f>
        <v>40</v>
      </c>
      <c r="J542" s="11"/>
      <c r="K542" s="11">
        <f>L542+M542+N542</f>
        <v>0</v>
      </c>
      <c r="L542" s="11"/>
      <c r="M542" s="11"/>
      <c r="N542" s="11"/>
      <c r="O542" s="11">
        <f>P542+Q542+R542</f>
        <v>100</v>
      </c>
      <c r="P542" s="11"/>
      <c r="Q542" s="11">
        <v>100</v>
      </c>
      <c r="R542" s="11"/>
    </row>
    <row r="543" spans="1:18" ht="18.75">
      <c r="A543" s="63" t="s">
        <v>680</v>
      </c>
      <c r="B543" s="33">
        <v>546</v>
      </c>
      <c r="C543" s="16" t="s">
        <v>129</v>
      </c>
      <c r="D543" s="16" t="s">
        <v>125</v>
      </c>
      <c r="E543" s="16" t="s">
        <v>681</v>
      </c>
      <c r="F543" s="16"/>
      <c r="G543" s="11">
        <f>G544</f>
        <v>199</v>
      </c>
      <c r="H543" s="11">
        <f>H544</f>
        <v>140</v>
      </c>
      <c r="I543" s="11">
        <f>I544</f>
        <v>48</v>
      </c>
      <c r="J543" s="11">
        <f>J544</f>
        <v>12</v>
      </c>
      <c r="K543" s="11"/>
      <c r="L543" s="11"/>
      <c r="M543" s="11"/>
      <c r="N543" s="11"/>
      <c r="O543" s="11"/>
      <c r="P543" s="11"/>
      <c r="Q543" s="11"/>
      <c r="R543" s="11"/>
    </row>
    <row r="544" spans="1:18" ht="37.5">
      <c r="A544" s="63" t="s">
        <v>92</v>
      </c>
      <c r="B544" s="33">
        <v>546</v>
      </c>
      <c r="C544" s="16" t="s">
        <v>129</v>
      </c>
      <c r="D544" s="16" t="s">
        <v>125</v>
      </c>
      <c r="E544" s="16" t="s">
        <v>681</v>
      </c>
      <c r="F544" s="16" t="s">
        <v>178</v>
      </c>
      <c r="G544" s="11">
        <v>199</v>
      </c>
      <c r="H544" s="11">
        <v>140</v>
      </c>
      <c r="I544" s="11">
        <v>48</v>
      </c>
      <c r="J544" s="11">
        <v>12</v>
      </c>
      <c r="K544" s="11"/>
      <c r="L544" s="11"/>
      <c r="M544" s="11"/>
      <c r="N544" s="11"/>
      <c r="O544" s="11"/>
      <c r="P544" s="11"/>
      <c r="Q544" s="11"/>
      <c r="R544" s="11"/>
    </row>
    <row r="545" spans="1:18" ht="18.75">
      <c r="A545" s="63" t="s">
        <v>166</v>
      </c>
      <c r="B545" s="33">
        <v>546</v>
      </c>
      <c r="C545" s="16" t="s">
        <v>129</v>
      </c>
      <c r="D545" s="16" t="s">
        <v>125</v>
      </c>
      <c r="E545" s="33" t="s">
        <v>33</v>
      </c>
      <c r="F545" s="16"/>
      <c r="G545" s="11">
        <f>G546</f>
        <v>23</v>
      </c>
      <c r="H545" s="11">
        <f>H546</f>
        <v>0</v>
      </c>
      <c r="I545" s="11">
        <f aca="true" t="shared" si="285" ref="H545:R546">I546</f>
        <v>40</v>
      </c>
      <c r="J545" s="11">
        <f aca="true" t="shared" si="286" ref="J545:R545">J546</f>
        <v>0</v>
      </c>
      <c r="K545" s="11">
        <f t="shared" si="286"/>
        <v>40</v>
      </c>
      <c r="L545" s="11">
        <f t="shared" si="286"/>
        <v>0</v>
      </c>
      <c r="M545" s="11">
        <f t="shared" si="286"/>
        <v>40</v>
      </c>
      <c r="N545" s="11">
        <f t="shared" si="286"/>
        <v>0</v>
      </c>
      <c r="O545" s="11">
        <f t="shared" si="286"/>
        <v>40</v>
      </c>
      <c r="P545" s="11">
        <f t="shared" si="286"/>
        <v>0</v>
      </c>
      <c r="Q545" s="11">
        <f t="shared" si="286"/>
        <v>40</v>
      </c>
      <c r="R545" s="11">
        <f t="shared" si="286"/>
        <v>0</v>
      </c>
    </row>
    <row r="546" spans="1:18" ht="18.75">
      <c r="A546" s="63" t="s">
        <v>310</v>
      </c>
      <c r="B546" s="33">
        <v>546</v>
      </c>
      <c r="C546" s="16" t="s">
        <v>129</v>
      </c>
      <c r="D546" s="16" t="s">
        <v>125</v>
      </c>
      <c r="E546" s="33" t="s">
        <v>348</v>
      </c>
      <c r="F546" s="16"/>
      <c r="G546" s="11">
        <f>G547</f>
        <v>23</v>
      </c>
      <c r="H546" s="11">
        <f t="shared" si="285"/>
        <v>0</v>
      </c>
      <c r="I546" s="11">
        <v>40</v>
      </c>
      <c r="J546" s="11">
        <f t="shared" si="285"/>
        <v>0</v>
      </c>
      <c r="K546" s="11">
        <f t="shared" si="285"/>
        <v>40</v>
      </c>
      <c r="L546" s="11">
        <f t="shared" si="285"/>
        <v>0</v>
      </c>
      <c r="M546" s="11">
        <f t="shared" si="285"/>
        <v>40</v>
      </c>
      <c r="N546" s="11">
        <f t="shared" si="285"/>
        <v>0</v>
      </c>
      <c r="O546" s="11">
        <f t="shared" si="285"/>
        <v>40</v>
      </c>
      <c r="P546" s="11">
        <f t="shared" si="285"/>
        <v>0</v>
      </c>
      <c r="Q546" s="11">
        <f t="shared" si="285"/>
        <v>40</v>
      </c>
      <c r="R546" s="11">
        <f t="shared" si="285"/>
        <v>0</v>
      </c>
    </row>
    <row r="547" spans="1:18" ht="37.5">
      <c r="A547" s="63" t="s">
        <v>92</v>
      </c>
      <c r="B547" s="33">
        <v>546</v>
      </c>
      <c r="C547" s="16" t="s">
        <v>129</v>
      </c>
      <c r="D547" s="16" t="s">
        <v>125</v>
      </c>
      <c r="E547" s="33" t="s">
        <v>34</v>
      </c>
      <c r="F547" s="16" t="s">
        <v>178</v>
      </c>
      <c r="G547" s="11">
        <v>23</v>
      </c>
      <c r="H547" s="11"/>
      <c r="I547" s="11">
        <f aca="true" t="shared" si="287" ref="H547:R549">I548</f>
        <v>0</v>
      </c>
      <c r="J547" s="11"/>
      <c r="K547" s="11">
        <f>L547+M547+N547</f>
        <v>40</v>
      </c>
      <c r="L547" s="11"/>
      <c r="M547" s="11">
        <v>40</v>
      </c>
      <c r="N547" s="11"/>
      <c r="O547" s="11">
        <f>P547+Q547+R547</f>
        <v>40</v>
      </c>
      <c r="P547" s="11"/>
      <c r="Q547" s="11">
        <v>40</v>
      </c>
      <c r="R547" s="11"/>
    </row>
    <row r="548" spans="1:18" ht="18.75">
      <c r="A548" s="63" t="s">
        <v>429</v>
      </c>
      <c r="B548" s="33">
        <v>546</v>
      </c>
      <c r="C548" s="16" t="s">
        <v>129</v>
      </c>
      <c r="D548" s="16" t="s">
        <v>124</v>
      </c>
      <c r="E548" s="33"/>
      <c r="F548" s="16"/>
      <c r="G548" s="11">
        <f>G549</f>
        <v>1775.3</v>
      </c>
      <c r="H548" s="11">
        <f t="shared" si="287"/>
        <v>1636.7</v>
      </c>
      <c r="I548" s="11">
        <f t="shared" si="287"/>
        <v>0</v>
      </c>
      <c r="J548" s="11">
        <f t="shared" si="287"/>
        <v>176.3</v>
      </c>
      <c r="K548" s="11">
        <f t="shared" si="287"/>
        <v>1760.6999999999998</v>
      </c>
      <c r="L548" s="11">
        <f t="shared" si="287"/>
        <v>1600.6</v>
      </c>
      <c r="M548" s="11">
        <f t="shared" si="287"/>
        <v>0</v>
      </c>
      <c r="N548" s="11">
        <f t="shared" si="287"/>
        <v>160.1</v>
      </c>
      <c r="O548" s="11">
        <f t="shared" si="287"/>
        <v>1398.5</v>
      </c>
      <c r="P548" s="11">
        <f t="shared" si="287"/>
        <v>1271.4</v>
      </c>
      <c r="Q548" s="11">
        <f t="shared" si="287"/>
        <v>0</v>
      </c>
      <c r="R548" s="11">
        <f t="shared" si="287"/>
        <v>127.1</v>
      </c>
    </row>
    <row r="549" spans="1:18" ht="56.25">
      <c r="A549" s="63" t="s">
        <v>625</v>
      </c>
      <c r="B549" s="33">
        <v>546</v>
      </c>
      <c r="C549" s="16" t="s">
        <v>129</v>
      </c>
      <c r="D549" s="16" t="s">
        <v>124</v>
      </c>
      <c r="E549" s="33" t="s">
        <v>430</v>
      </c>
      <c r="F549" s="16"/>
      <c r="G549" s="11">
        <f>G550</f>
        <v>1775.3</v>
      </c>
      <c r="H549" s="11">
        <f t="shared" si="287"/>
        <v>1636.7</v>
      </c>
      <c r="I549" s="11">
        <f aca="true" t="shared" si="288" ref="G549:R550">I550+I552</f>
        <v>0</v>
      </c>
      <c r="J549" s="11">
        <f t="shared" si="287"/>
        <v>176.3</v>
      </c>
      <c r="K549" s="11">
        <f t="shared" si="287"/>
        <v>1760.6999999999998</v>
      </c>
      <c r="L549" s="11">
        <f t="shared" si="287"/>
        <v>1600.6</v>
      </c>
      <c r="M549" s="11">
        <f t="shared" si="287"/>
        <v>0</v>
      </c>
      <c r="N549" s="11">
        <f t="shared" si="287"/>
        <v>160.1</v>
      </c>
      <c r="O549" s="11">
        <f t="shared" si="287"/>
        <v>1398.5</v>
      </c>
      <c r="P549" s="11">
        <f t="shared" si="287"/>
        <v>1271.4</v>
      </c>
      <c r="Q549" s="11">
        <f t="shared" si="287"/>
        <v>0</v>
      </c>
      <c r="R549" s="11">
        <f t="shared" si="287"/>
        <v>127.1</v>
      </c>
    </row>
    <row r="550" spans="1:18" ht="37.5">
      <c r="A550" s="67" t="s">
        <v>548</v>
      </c>
      <c r="B550" s="33">
        <v>546</v>
      </c>
      <c r="C550" s="16" t="s">
        <v>129</v>
      </c>
      <c r="D550" s="16" t="s">
        <v>124</v>
      </c>
      <c r="E550" s="33" t="s">
        <v>432</v>
      </c>
      <c r="F550" s="16"/>
      <c r="G550" s="11">
        <f t="shared" si="288"/>
        <v>1775.3</v>
      </c>
      <c r="H550" s="11">
        <f t="shared" si="288"/>
        <v>1636.7</v>
      </c>
      <c r="I550" s="11">
        <f aca="true" t="shared" si="289" ref="H550:O551">I551</f>
        <v>0</v>
      </c>
      <c r="J550" s="11">
        <f t="shared" si="288"/>
        <v>176.3</v>
      </c>
      <c r="K550" s="11">
        <f t="shared" si="288"/>
        <v>1760.6999999999998</v>
      </c>
      <c r="L550" s="11">
        <f t="shared" si="288"/>
        <v>1600.6</v>
      </c>
      <c r="M550" s="11">
        <f t="shared" si="288"/>
        <v>0</v>
      </c>
      <c r="N550" s="11">
        <f t="shared" si="288"/>
        <v>160.1</v>
      </c>
      <c r="O550" s="11">
        <f t="shared" si="288"/>
        <v>1398.5</v>
      </c>
      <c r="P550" s="11">
        <f t="shared" si="288"/>
        <v>1271.4</v>
      </c>
      <c r="Q550" s="11">
        <f t="shared" si="288"/>
        <v>0</v>
      </c>
      <c r="R550" s="11">
        <f t="shared" si="288"/>
        <v>127.1</v>
      </c>
    </row>
    <row r="551" spans="1:18" ht="18.75">
      <c r="A551" s="63" t="s">
        <v>519</v>
      </c>
      <c r="B551" s="33">
        <v>546</v>
      </c>
      <c r="C551" s="16" t="s">
        <v>129</v>
      </c>
      <c r="D551" s="16" t="s">
        <v>124</v>
      </c>
      <c r="E551" s="33" t="s">
        <v>518</v>
      </c>
      <c r="F551" s="16"/>
      <c r="G551" s="11">
        <f>G552</f>
        <v>0</v>
      </c>
      <c r="H551" s="11">
        <f t="shared" si="289"/>
        <v>0</v>
      </c>
      <c r="I551" s="11"/>
      <c r="J551" s="11">
        <f t="shared" si="289"/>
        <v>0</v>
      </c>
      <c r="K551" s="11">
        <f t="shared" si="289"/>
        <v>0</v>
      </c>
      <c r="L551" s="11">
        <f t="shared" si="289"/>
        <v>0</v>
      </c>
      <c r="M551" s="11">
        <f t="shared" si="289"/>
        <v>0</v>
      </c>
      <c r="N551" s="11">
        <f t="shared" si="289"/>
        <v>0</v>
      </c>
      <c r="O551" s="11">
        <f t="shared" si="289"/>
        <v>695.5</v>
      </c>
      <c r="P551" s="11">
        <f>P552</f>
        <v>632.3</v>
      </c>
      <c r="Q551" s="11">
        <f>Q552</f>
        <v>0</v>
      </c>
      <c r="R551" s="11">
        <f>R552</f>
        <v>63.2</v>
      </c>
    </row>
    <row r="552" spans="1:18" ht="37.5">
      <c r="A552" s="63" t="s">
        <v>92</v>
      </c>
      <c r="B552" s="33">
        <v>546</v>
      </c>
      <c r="C552" s="16" t="s">
        <v>129</v>
      </c>
      <c r="D552" s="16" t="s">
        <v>124</v>
      </c>
      <c r="E552" s="33" t="s">
        <v>518</v>
      </c>
      <c r="F552" s="16" t="s">
        <v>178</v>
      </c>
      <c r="G552" s="11">
        <f>H552+I551+J552</f>
        <v>0</v>
      </c>
      <c r="H552" s="11"/>
      <c r="I552" s="11">
        <f aca="true" t="shared" si="290" ref="H552:N553">I553</f>
        <v>0</v>
      </c>
      <c r="J552" s="11"/>
      <c r="K552" s="11">
        <f>L552+M552+N552</f>
        <v>0</v>
      </c>
      <c r="L552" s="11"/>
      <c r="M552" s="11"/>
      <c r="N552" s="11"/>
      <c r="O552" s="11">
        <f>P552+Q552+R552</f>
        <v>695.5</v>
      </c>
      <c r="P552" s="11">
        <v>632.3</v>
      </c>
      <c r="Q552" s="11"/>
      <c r="R552" s="11">
        <v>63.2</v>
      </c>
    </row>
    <row r="553" spans="1:18" ht="21.75" customHeight="1">
      <c r="A553" s="63" t="s">
        <v>431</v>
      </c>
      <c r="B553" s="33">
        <v>546</v>
      </c>
      <c r="C553" s="16" t="s">
        <v>129</v>
      </c>
      <c r="D553" s="16" t="s">
        <v>124</v>
      </c>
      <c r="E553" s="33" t="s">
        <v>433</v>
      </c>
      <c r="F553" s="16"/>
      <c r="G553" s="11">
        <f>G554</f>
        <v>1775.3</v>
      </c>
      <c r="H553" s="11">
        <f t="shared" si="290"/>
        <v>1636.7</v>
      </c>
      <c r="I553" s="11"/>
      <c r="J553" s="11">
        <f t="shared" si="290"/>
        <v>176.3</v>
      </c>
      <c r="K553" s="11">
        <f t="shared" si="290"/>
        <v>1760.6999999999998</v>
      </c>
      <c r="L553" s="11">
        <f t="shared" si="290"/>
        <v>1600.6</v>
      </c>
      <c r="M553" s="11">
        <f t="shared" si="290"/>
        <v>0</v>
      </c>
      <c r="N553" s="11">
        <f t="shared" si="290"/>
        <v>160.1</v>
      </c>
      <c r="O553" s="11">
        <f>O554</f>
        <v>703</v>
      </c>
      <c r="P553" s="11">
        <f>P554</f>
        <v>639.1</v>
      </c>
      <c r="Q553" s="11">
        <f>Q554</f>
        <v>0</v>
      </c>
      <c r="R553" s="11">
        <f>R554</f>
        <v>63.9</v>
      </c>
    </row>
    <row r="554" spans="1:18" ht="37.5">
      <c r="A554" s="63" t="s">
        <v>92</v>
      </c>
      <c r="B554" s="33">
        <v>546</v>
      </c>
      <c r="C554" s="16" t="s">
        <v>129</v>
      </c>
      <c r="D554" s="16" t="s">
        <v>124</v>
      </c>
      <c r="E554" s="33" t="s">
        <v>433</v>
      </c>
      <c r="F554" s="16" t="s">
        <v>178</v>
      </c>
      <c r="G554" s="11">
        <v>1775.3</v>
      </c>
      <c r="H554" s="144">
        <v>1636.7</v>
      </c>
      <c r="I554" s="144">
        <v>138.6</v>
      </c>
      <c r="J554" s="11">
        <v>176.3</v>
      </c>
      <c r="K554" s="11">
        <f>L554+N554+M554</f>
        <v>1760.6999999999998</v>
      </c>
      <c r="L554" s="11">
        <v>1600.6</v>
      </c>
      <c r="M554" s="11"/>
      <c r="N554" s="11">
        <v>160.1</v>
      </c>
      <c r="O554" s="11">
        <f>P554+R554+Q554</f>
        <v>703</v>
      </c>
      <c r="P554" s="19">
        <v>639.1</v>
      </c>
      <c r="Q554" s="19"/>
      <c r="R554" s="19">
        <v>63.9</v>
      </c>
    </row>
    <row r="555" spans="1:18" ht="18.75">
      <c r="A555" s="63" t="s">
        <v>141</v>
      </c>
      <c r="B555" s="33">
        <v>546</v>
      </c>
      <c r="C555" s="16" t="s">
        <v>137</v>
      </c>
      <c r="D555" s="16" t="s">
        <v>413</v>
      </c>
      <c r="E555" s="16"/>
      <c r="F555" s="16"/>
      <c r="G555" s="11">
        <f>G556</f>
        <v>575.8</v>
      </c>
      <c r="H555" s="11">
        <f aca="true" t="shared" si="291" ref="H555:R555">H556</f>
        <v>238.3</v>
      </c>
      <c r="I555" s="11">
        <f aca="true" t="shared" si="292" ref="H555:R557">I556</f>
        <v>422.5</v>
      </c>
      <c r="J555" s="11">
        <f t="shared" si="291"/>
        <v>0</v>
      </c>
      <c r="K555" s="11">
        <f t="shared" si="291"/>
        <v>457.8</v>
      </c>
      <c r="L555" s="11">
        <f t="shared" si="291"/>
        <v>197.8</v>
      </c>
      <c r="M555" s="11">
        <f t="shared" si="291"/>
        <v>260</v>
      </c>
      <c r="N555" s="11">
        <f t="shared" si="291"/>
        <v>0</v>
      </c>
      <c r="O555" s="11">
        <f t="shared" si="291"/>
        <v>747.6</v>
      </c>
      <c r="P555" s="11">
        <f t="shared" si="291"/>
        <v>197.60000000000002</v>
      </c>
      <c r="Q555" s="11">
        <f t="shared" si="291"/>
        <v>550</v>
      </c>
      <c r="R555" s="11">
        <f t="shared" si="291"/>
        <v>0</v>
      </c>
    </row>
    <row r="556" spans="1:18" ht="18.75">
      <c r="A556" s="63" t="s">
        <v>164</v>
      </c>
      <c r="B556" s="33">
        <v>546</v>
      </c>
      <c r="C556" s="16" t="s">
        <v>137</v>
      </c>
      <c r="D556" s="16" t="s">
        <v>129</v>
      </c>
      <c r="E556" s="16"/>
      <c r="F556" s="16"/>
      <c r="G556" s="11">
        <f>G557</f>
        <v>575.8</v>
      </c>
      <c r="H556" s="11">
        <f t="shared" si="292"/>
        <v>238.3</v>
      </c>
      <c r="I556" s="11">
        <f t="shared" si="292"/>
        <v>422.5</v>
      </c>
      <c r="J556" s="11">
        <f t="shared" si="292"/>
        <v>0</v>
      </c>
      <c r="K556" s="11">
        <f t="shared" si="292"/>
        <v>457.8</v>
      </c>
      <c r="L556" s="11">
        <f t="shared" si="292"/>
        <v>197.8</v>
      </c>
      <c r="M556" s="11">
        <f t="shared" si="292"/>
        <v>260</v>
      </c>
      <c r="N556" s="11">
        <f t="shared" si="292"/>
        <v>0</v>
      </c>
      <c r="O556" s="11">
        <f t="shared" si="292"/>
        <v>747.6</v>
      </c>
      <c r="P556" s="11">
        <f t="shared" si="292"/>
        <v>197.60000000000002</v>
      </c>
      <c r="Q556" s="11">
        <f t="shared" si="292"/>
        <v>550</v>
      </c>
      <c r="R556" s="11">
        <f t="shared" si="292"/>
        <v>0</v>
      </c>
    </row>
    <row r="557" spans="1:18" ht="56.25">
      <c r="A557" s="63" t="s">
        <v>487</v>
      </c>
      <c r="B557" s="33">
        <v>546</v>
      </c>
      <c r="C557" s="16" t="s">
        <v>137</v>
      </c>
      <c r="D557" s="16" t="s">
        <v>129</v>
      </c>
      <c r="E557" s="16" t="s">
        <v>256</v>
      </c>
      <c r="F557" s="16"/>
      <c r="G557" s="11">
        <f>G558</f>
        <v>575.8</v>
      </c>
      <c r="H557" s="11">
        <f t="shared" si="292"/>
        <v>238.3</v>
      </c>
      <c r="I557" s="11">
        <f aca="true" t="shared" si="293" ref="H557:R558">I558+I561+I564</f>
        <v>422.5</v>
      </c>
      <c r="J557" s="11">
        <f t="shared" si="292"/>
        <v>0</v>
      </c>
      <c r="K557" s="11">
        <f t="shared" si="292"/>
        <v>457.8</v>
      </c>
      <c r="L557" s="11">
        <f t="shared" si="292"/>
        <v>197.8</v>
      </c>
      <c r="M557" s="11">
        <f t="shared" si="292"/>
        <v>260</v>
      </c>
      <c r="N557" s="11">
        <f t="shared" si="292"/>
        <v>0</v>
      </c>
      <c r="O557" s="11">
        <f t="shared" si="292"/>
        <v>747.6</v>
      </c>
      <c r="P557" s="11">
        <f t="shared" si="292"/>
        <v>197.60000000000002</v>
      </c>
      <c r="Q557" s="11">
        <f t="shared" si="292"/>
        <v>550</v>
      </c>
      <c r="R557" s="11">
        <f t="shared" si="292"/>
        <v>0</v>
      </c>
    </row>
    <row r="558" spans="1:18" ht="56.25">
      <c r="A558" s="63" t="s">
        <v>371</v>
      </c>
      <c r="B558" s="33">
        <v>546</v>
      </c>
      <c r="C558" s="16" t="s">
        <v>137</v>
      </c>
      <c r="D558" s="16" t="s">
        <v>129</v>
      </c>
      <c r="E558" s="16" t="s">
        <v>12</v>
      </c>
      <c r="F558" s="16"/>
      <c r="G558" s="11">
        <f>G559+G562+G565</f>
        <v>575.8</v>
      </c>
      <c r="H558" s="11">
        <f t="shared" si="293"/>
        <v>238.3</v>
      </c>
      <c r="I558" s="11">
        <f aca="true" t="shared" si="294" ref="H558:R560">I559</f>
        <v>82.5</v>
      </c>
      <c r="J558" s="11">
        <f t="shared" si="293"/>
        <v>0</v>
      </c>
      <c r="K558" s="11">
        <f t="shared" si="293"/>
        <v>457.8</v>
      </c>
      <c r="L558" s="11">
        <f t="shared" si="293"/>
        <v>197.8</v>
      </c>
      <c r="M558" s="11">
        <f t="shared" si="293"/>
        <v>260</v>
      </c>
      <c r="N558" s="11">
        <f t="shared" si="293"/>
        <v>0</v>
      </c>
      <c r="O558" s="11">
        <f t="shared" si="293"/>
        <v>747.6</v>
      </c>
      <c r="P558" s="11">
        <f t="shared" si="293"/>
        <v>197.60000000000002</v>
      </c>
      <c r="Q558" s="11">
        <f t="shared" si="293"/>
        <v>550</v>
      </c>
      <c r="R558" s="11">
        <f t="shared" si="293"/>
        <v>0</v>
      </c>
    </row>
    <row r="559" spans="1:18" ht="37.5">
      <c r="A559" s="63" t="s">
        <v>85</v>
      </c>
      <c r="B559" s="33">
        <v>546</v>
      </c>
      <c r="C559" s="16" t="s">
        <v>137</v>
      </c>
      <c r="D559" s="16" t="s">
        <v>129</v>
      </c>
      <c r="E559" s="16" t="s">
        <v>84</v>
      </c>
      <c r="F559" s="16"/>
      <c r="G559" s="11">
        <f>G560</f>
        <v>0</v>
      </c>
      <c r="H559" s="11">
        <f t="shared" si="294"/>
        <v>0</v>
      </c>
      <c r="I559" s="11">
        <f t="shared" si="294"/>
        <v>82.5</v>
      </c>
      <c r="J559" s="11">
        <f t="shared" si="294"/>
        <v>0</v>
      </c>
      <c r="K559" s="11">
        <f t="shared" si="294"/>
        <v>100</v>
      </c>
      <c r="L559" s="11">
        <f t="shared" si="294"/>
        <v>0</v>
      </c>
      <c r="M559" s="11">
        <f t="shared" si="294"/>
        <v>100</v>
      </c>
      <c r="N559" s="11">
        <f t="shared" si="294"/>
        <v>0</v>
      </c>
      <c r="O559" s="11">
        <f t="shared" si="294"/>
        <v>150</v>
      </c>
      <c r="P559" s="11">
        <f t="shared" si="294"/>
        <v>0</v>
      </c>
      <c r="Q559" s="11">
        <f t="shared" si="294"/>
        <v>150</v>
      </c>
      <c r="R559" s="11">
        <f t="shared" si="294"/>
        <v>0</v>
      </c>
    </row>
    <row r="560" spans="1:18" ht="18.75">
      <c r="A560" s="63" t="s">
        <v>394</v>
      </c>
      <c r="B560" s="33">
        <v>546</v>
      </c>
      <c r="C560" s="16" t="s">
        <v>137</v>
      </c>
      <c r="D560" s="16" t="s">
        <v>129</v>
      </c>
      <c r="E560" s="16" t="s">
        <v>396</v>
      </c>
      <c r="F560" s="16"/>
      <c r="G560" s="11">
        <f>G561</f>
        <v>0</v>
      </c>
      <c r="H560" s="11">
        <f t="shared" si="294"/>
        <v>0</v>
      </c>
      <c r="I560" s="11">
        <f>I561</f>
        <v>82.5</v>
      </c>
      <c r="J560" s="11">
        <f t="shared" si="294"/>
        <v>0</v>
      </c>
      <c r="K560" s="11">
        <f t="shared" si="294"/>
        <v>100</v>
      </c>
      <c r="L560" s="11">
        <f t="shared" si="294"/>
        <v>0</v>
      </c>
      <c r="M560" s="11">
        <f>M561</f>
        <v>100</v>
      </c>
      <c r="N560" s="11">
        <f t="shared" si="294"/>
        <v>0</v>
      </c>
      <c r="O560" s="11">
        <f t="shared" si="294"/>
        <v>150</v>
      </c>
      <c r="P560" s="11">
        <f t="shared" si="294"/>
        <v>0</v>
      </c>
      <c r="Q560" s="11">
        <f t="shared" si="294"/>
        <v>150</v>
      </c>
      <c r="R560" s="11">
        <f t="shared" si="294"/>
        <v>0</v>
      </c>
    </row>
    <row r="561" spans="1:18" ht="18.75">
      <c r="A561" s="63" t="s">
        <v>359</v>
      </c>
      <c r="B561" s="33">
        <v>546</v>
      </c>
      <c r="C561" s="16" t="s">
        <v>137</v>
      </c>
      <c r="D561" s="16" t="s">
        <v>129</v>
      </c>
      <c r="E561" s="16" t="s">
        <v>396</v>
      </c>
      <c r="F561" s="16" t="s">
        <v>185</v>
      </c>
      <c r="G561" s="11"/>
      <c r="H561" s="11"/>
      <c r="I561" s="11">
        <v>82.5</v>
      </c>
      <c r="J561" s="11"/>
      <c r="K561" s="11">
        <f>L561+M561+N561</f>
        <v>100</v>
      </c>
      <c r="L561" s="11"/>
      <c r="M561" s="11">
        <v>100</v>
      </c>
      <c r="N561" s="11"/>
      <c r="O561" s="11">
        <f>P561+Q561+R561</f>
        <v>150</v>
      </c>
      <c r="P561" s="11"/>
      <c r="Q561" s="11">
        <v>150</v>
      </c>
      <c r="R561" s="11"/>
    </row>
    <row r="562" spans="1:18" ht="37.5">
      <c r="A562" s="63" t="s">
        <v>14</v>
      </c>
      <c r="B562" s="33">
        <v>546</v>
      </c>
      <c r="C562" s="16" t="s">
        <v>137</v>
      </c>
      <c r="D562" s="16" t="s">
        <v>129</v>
      </c>
      <c r="E562" s="16" t="s">
        <v>13</v>
      </c>
      <c r="F562" s="16"/>
      <c r="G562" s="11">
        <f>G563</f>
        <v>337.5</v>
      </c>
      <c r="H562" s="11">
        <f aca="true" t="shared" si="295" ref="H562:R562">H563</f>
        <v>0</v>
      </c>
      <c r="I562" s="11">
        <f aca="true" t="shared" si="296" ref="H562:R563">I563</f>
        <v>257.5</v>
      </c>
      <c r="J562" s="11">
        <f t="shared" si="295"/>
        <v>0</v>
      </c>
      <c r="K562" s="11">
        <f t="shared" si="295"/>
        <v>160</v>
      </c>
      <c r="L562" s="11">
        <f t="shared" si="295"/>
        <v>0</v>
      </c>
      <c r="M562" s="11">
        <f t="shared" si="295"/>
        <v>160</v>
      </c>
      <c r="N562" s="11">
        <f t="shared" si="295"/>
        <v>0</v>
      </c>
      <c r="O562" s="11">
        <f t="shared" si="295"/>
        <v>400</v>
      </c>
      <c r="P562" s="11">
        <f t="shared" si="295"/>
        <v>0</v>
      </c>
      <c r="Q562" s="11">
        <f t="shared" si="295"/>
        <v>400</v>
      </c>
      <c r="R562" s="11">
        <f t="shared" si="295"/>
        <v>0</v>
      </c>
    </row>
    <row r="563" spans="1:18" ht="37.5">
      <c r="A563" s="63" t="s">
        <v>218</v>
      </c>
      <c r="B563" s="33">
        <v>546</v>
      </c>
      <c r="C563" s="16" t="s">
        <v>137</v>
      </c>
      <c r="D563" s="16" t="s">
        <v>129</v>
      </c>
      <c r="E563" s="16" t="s">
        <v>30</v>
      </c>
      <c r="F563" s="16"/>
      <c r="G563" s="11">
        <f>G564</f>
        <v>337.5</v>
      </c>
      <c r="H563" s="11">
        <f t="shared" si="296"/>
        <v>0</v>
      </c>
      <c r="I563" s="11">
        <f>I564</f>
        <v>257.5</v>
      </c>
      <c r="J563" s="11">
        <f t="shared" si="296"/>
        <v>0</v>
      </c>
      <c r="K563" s="11">
        <f t="shared" si="296"/>
        <v>160</v>
      </c>
      <c r="L563" s="11">
        <f t="shared" si="296"/>
        <v>0</v>
      </c>
      <c r="M563" s="11">
        <f t="shared" si="296"/>
        <v>160</v>
      </c>
      <c r="N563" s="11">
        <f t="shared" si="296"/>
        <v>0</v>
      </c>
      <c r="O563" s="11">
        <f t="shared" si="296"/>
        <v>400</v>
      </c>
      <c r="P563" s="11">
        <f t="shared" si="296"/>
        <v>0</v>
      </c>
      <c r="Q563" s="11">
        <f t="shared" si="296"/>
        <v>400</v>
      </c>
      <c r="R563" s="11">
        <f t="shared" si="296"/>
        <v>0</v>
      </c>
    </row>
    <row r="564" spans="1:18" ht="37.5">
      <c r="A564" s="63" t="s">
        <v>92</v>
      </c>
      <c r="B564" s="33">
        <v>546</v>
      </c>
      <c r="C564" s="16" t="s">
        <v>137</v>
      </c>
      <c r="D564" s="16" t="s">
        <v>129</v>
      </c>
      <c r="E564" s="16" t="s">
        <v>30</v>
      </c>
      <c r="F564" s="16" t="s">
        <v>178</v>
      </c>
      <c r="G564" s="11">
        <v>337.5</v>
      </c>
      <c r="H564" s="11"/>
      <c r="I564" s="11">
        <v>257.5</v>
      </c>
      <c r="J564" s="11"/>
      <c r="K564" s="11">
        <f>L564+M564+N564</f>
        <v>160</v>
      </c>
      <c r="L564" s="11"/>
      <c r="M564" s="11">
        <v>160</v>
      </c>
      <c r="N564" s="11"/>
      <c r="O564" s="11">
        <f>P564+Q564+R564</f>
        <v>400</v>
      </c>
      <c r="P564" s="11"/>
      <c r="Q564" s="11">
        <v>400</v>
      </c>
      <c r="R564" s="11"/>
    </row>
    <row r="565" spans="1:18" ht="56.25">
      <c r="A565" s="63" t="s">
        <v>491</v>
      </c>
      <c r="B565" s="33">
        <v>546</v>
      </c>
      <c r="C565" s="16" t="s">
        <v>137</v>
      </c>
      <c r="D565" s="16" t="s">
        <v>129</v>
      </c>
      <c r="E565" s="16" t="s">
        <v>15</v>
      </c>
      <c r="F565" s="16"/>
      <c r="G565" s="11">
        <f>G566</f>
        <v>238.29999999999998</v>
      </c>
      <c r="H565" s="11">
        <f aca="true" t="shared" si="297" ref="H565:R565">H566</f>
        <v>238.3</v>
      </c>
      <c r="I565" s="11">
        <f aca="true" t="shared" si="298" ref="H565:R566">I566+I567</f>
        <v>0</v>
      </c>
      <c r="J565" s="11">
        <f t="shared" si="297"/>
        <v>0</v>
      </c>
      <c r="K565" s="11">
        <f t="shared" si="297"/>
        <v>197.8</v>
      </c>
      <c r="L565" s="11">
        <f t="shared" si="297"/>
        <v>197.8</v>
      </c>
      <c r="M565" s="11">
        <f t="shared" si="297"/>
        <v>0</v>
      </c>
      <c r="N565" s="11">
        <f t="shared" si="297"/>
        <v>0</v>
      </c>
      <c r="O565" s="11">
        <f t="shared" si="297"/>
        <v>197.60000000000002</v>
      </c>
      <c r="P565" s="11">
        <f t="shared" si="297"/>
        <v>197.60000000000002</v>
      </c>
      <c r="Q565" s="11">
        <f t="shared" si="297"/>
        <v>0</v>
      </c>
      <c r="R565" s="11">
        <f t="shared" si="297"/>
        <v>0</v>
      </c>
    </row>
    <row r="566" spans="1:18" ht="93.75">
      <c r="A566" s="63" t="s">
        <v>455</v>
      </c>
      <c r="B566" s="33">
        <v>546</v>
      </c>
      <c r="C566" s="16" t="s">
        <v>137</v>
      </c>
      <c r="D566" s="16" t="s">
        <v>129</v>
      </c>
      <c r="E566" s="16" t="s">
        <v>456</v>
      </c>
      <c r="F566" s="16"/>
      <c r="G566" s="11">
        <f>G567+G568</f>
        <v>238.29999999999998</v>
      </c>
      <c r="H566" s="11">
        <f t="shared" si="298"/>
        <v>238.3</v>
      </c>
      <c r="I566" s="11"/>
      <c r="J566" s="11">
        <f t="shared" si="298"/>
        <v>0</v>
      </c>
      <c r="K566" s="11">
        <f t="shared" si="298"/>
        <v>197.8</v>
      </c>
      <c r="L566" s="11">
        <f t="shared" si="298"/>
        <v>197.8</v>
      </c>
      <c r="M566" s="11">
        <f t="shared" si="298"/>
        <v>0</v>
      </c>
      <c r="N566" s="11">
        <f t="shared" si="298"/>
        <v>0</v>
      </c>
      <c r="O566" s="11">
        <f t="shared" si="298"/>
        <v>197.60000000000002</v>
      </c>
      <c r="P566" s="11">
        <f t="shared" si="298"/>
        <v>197.60000000000002</v>
      </c>
      <c r="Q566" s="11">
        <f t="shared" si="298"/>
        <v>0</v>
      </c>
      <c r="R566" s="11">
        <f t="shared" si="298"/>
        <v>0</v>
      </c>
    </row>
    <row r="567" spans="1:18" ht="37.5">
      <c r="A567" s="63" t="s">
        <v>174</v>
      </c>
      <c r="B567" s="33">
        <v>546</v>
      </c>
      <c r="C567" s="16" t="s">
        <v>137</v>
      </c>
      <c r="D567" s="16" t="s">
        <v>129</v>
      </c>
      <c r="E567" s="16" t="s">
        <v>457</v>
      </c>
      <c r="F567" s="16" t="s">
        <v>175</v>
      </c>
      <c r="G567" s="11">
        <v>179.2</v>
      </c>
      <c r="H567" s="11">
        <v>189</v>
      </c>
      <c r="I567" s="11"/>
      <c r="J567" s="11"/>
      <c r="K567" s="11">
        <f>L567+M567+N567</f>
        <v>149.3</v>
      </c>
      <c r="L567" s="11">
        <v>149.3</v>
      </c>
      <c r="M567" s="11"/>
      <c r="N567" s="11"/>
      <c r="O567" s="11">
        <f>P567+Q567+R567</f>
        <v>149.3</v>
      </c>
      <c r="P567" s="11">
        <v>149.3</v>
      </c>
      <c r="Q567" s="19"/>
      <c r="R567" s="19"/>
    </row>
    <row r="568" spans="1:18" ht="37.5">
      <c r="A568" s="63" t="s">
        <v>92</v>
      </c>
      <c r="B568" s="33">
        <v>546</v>
      </c>
      <c r="C568" s="16" t="s">
        <v>137</v>
      </c>
      <c r="D568" s="16" t="s">
        <v>129</v>
      </c>
      <c r="E568" s="16" t="s">
        <v>457</v>
      </c>
      <c r="F568" s="16" t="s">
        <v>178</v>
      </c>
      <c r="G568" s="11">
        <v>59.1</v>
      </c>
      <c r="H568" s="11">
        <v>49.3</v>
      </c>
      <c r="I568" s="11">
        <f aca="true" t="shared" si="299" ref="G568:R569">I569+I588</f>
        <v>2404.1000000000004</v>
      </c>
      <c r="J568" s="11"/>
      <c r="K568" s="11">
        <f>L568+M568+N568</f>
        <v>48.5</v>
      </c>
      <c r="L568" s="11">
        <v>48.5</v>
      </c>
      <c r="M568" s="11"/>
      <c r="N568" s="11"/>
      <c r="O568" s="11">
        <f>P568+Q568+R568</f>
        <v>48.3</v>
      </c>
      <c r="P568" s="11">
        <v>48.3</v>
      </c>
      <c r="Q568" s="19"/>
      <c r="R568" s="19"/>
    </row>
    <row r="569" spans="1:18" ht="18.75">
      <c r="A569" s="63" t="s">
        <v>131</v>
      </c>
      <c r="B569" s="33">
        <v>546</v>
      </c>
      <c r="C569" s="16" t="s">
        <v>130</v>
      </c>
      <c r="D569" s="16" t="s">
        <v>413</v>
      </c>
      <c r="E569" s="16"/>
      <c r="F569" s="16"/>
      <c r="G569" s="11">
        <f t="shared" si="299"/>
        <v>121409</v>
      </c>
      <c r="H569" s="11">
        <f t="shared" si="299"/>
        <v>65050</v>
      </c>
      <c r="I569" s="11">
        <f aca="true" t="shared" si="300" ref="I569:R570">I570+I584+I579</f>
        <v>2397.6000000000004</v>
      </c>
      <c r="J569" s="11">
        <f t="shared" si="299"/>
        <v>0</v>
      </c>
      <c r="K569" s="11">
        <f t="shared" si="299"/>
        <v>116238.64</v>
      </c>
      <c r="L569" s="11">
        <f t="shared" si="299"/>
        <v>50500</v>
      </c>
      <c r="M569" s="11">
        <f t="shared" si="299"/>
        <v>46670.84</v>
      </c>
      <c r="N569" s="11">
        <f t="shared" si="299"/>
        <v>0</v>
      </c>
      <c r="O569" s="11">
        <f t="shared" si="299"/>
        <v>47191.939999999995</v>
      </c>
      <c r="P569" s="11" t="e">
        <f t="shared" si="299"/>
        <v>#REF!</v>
      </c>
      <c r="Q569" s="11" t="e">
        <f t="shared" si="299"/>
        <v>#REF!</v>
      </c>
      <c r="R569" s="11" t="e">
        <f t="shared" si="299"/>
        <v>#REF!</v>
      </c>
    </row>
    <row r="570" spans="1:18" ht="18.75">
      <c r="A570" s="63" t="s">
        <v>109</v>
      </c>
      <c r="B570" s="33">
        <v>546</v>
      </c>
      <c r="C570" s="16" t="s">
        <v>130</v>
      </c>
      <c r="D570" s="16" t="s">
        <v>130</v>
      </c>
      <c r="E570" s="16"/>
      <c r="F570" s="16"/>
      <c r="G570" s="11">
        <f>G571+G580+G585</f>
        <v>4709.700000000001</v>
      </c>
      <c r="H570" s="11">
        <f>H571+H580+H585</f>
        <v>2000</v>
      </c>
      <c r="I570" s="11">
        <f>I571+I580+I585</f>
        <v>2335.7000000000003</v>
      </c>
      <c r="J570" s="11">
        <f t="shared" si="300"/>
        <v>0</v>
      </c>
      <c r="K570" s="11">
        <f t="shared" si="300"/>
        <v>4489.599999999999</v>
      </c>
      <c r="L570" s="11">
        <f t="shared" si="300"/>
        <v>2000</v>
      </c>
      <c r="M570" s="11">
        <f t="shared" si="300"/>
        <v>2468.5</v>
      </c>
      <c r="N570" s="11">
        <f t="shared" si="300"/>
        <v>0</v>
      </c>
      <c r="O570" s="11">
        <f t="shared" si="300"/>
        <v>4489.599999999999</v>
      </c>
      <c r="P570" s="11">
        <f t="shared" si="300"/>
        <v>2000</v>
      </c>
      <c r="Q570" s="11">
        <f t="shared" si="300"/>
        <v>2468.5</v>
      </c>
      <c r="R570" s="11">
        <f t="shared" si="300"/>
        <v>0</v>
      </c>
    </row>
    <row r="571" spans="1:18" ht="37.5">
      <c r="A571" s="63" t="s">
        <v>549</v>
      </c>
      <c r="B571" s="33">
        <v>546</v>
      </c>
      <c r="C571" s="16" t="s">
        <v>130</v>
      </c>
      <c r="D571" s="16" t="s">
        <v>130</v>
      </c>
      <c r="E571" s="16" t="s">
        <v>9</v>
      </c>
      <c r="F571" s="16"/>
      <c r="G571" s="11">
        <f>G572</f>
        <v>4703.200000000001</v>
      </c>
      <c r="H571" s="11">
        <f>H572</f>
        <v>2000</v>
      </c>
      <c r="I571" s="11">
        <f aca="true" t="shared" si="301" ref="H571:R572">I572</f>
        <v>2329.2000000000003</v>
      </c>
      <c r="J571" s="11">
        <f t="shared" si="301"/>
        <v>0</v>
      </c>
      <c r="K571" s="11">
        <f t="shared" si="301"/>
        <v>4473.099999999999</v>
      </c>
      <c r="L571" s="11">
        <f t="shared" si="301"/>
        <v>2000</v>
      </c>
      <c r="M571" s="11">
        <f t="shared" si="301"/>
        <v>2452</v>
      </c>
      <c r="N571" s="11">
        <f t="shared" si="301"/>
        <v>0</v>
      </c>
      <c r="O571" s="11">
        <f t="shared" si="301"/>
        <v>4473.099999999999</v>
      </c>
      <c r="P571" s="11">
        <f t="shared" si="301"/>
        <v>2000</v>
      </c>
      <c r="Q571" s="11">
        <f t="shared" si="301"/>
        <v>2452</v>
      </c>
      <c r="R571" s="11">
        <f t="shared" si="301"/>
        <v>0</v>
      </c>
    </row>
    <row r="572" spans="1:18" ht="37.5">
      <c r="A572" s="63" t="s">
        <v>555</v>
      </c>
      <c r="B572" s="33">
        <v>546</v>
      </c>
      <c r="C572" s="16" t="s">
        <v>130</v>
      </c>
      <c r="D572" s="16" t="s">
        <v>130</v>
      </c>
      <c r="E572" s="16" t="s">
        <v>10</v>
      </c>
      <c r="F572" s="16"/>
      <c r="G572" s="11">
        <f>G573</f>
        <v>4703.200000000001</v>
      </c>
      <c r="H572" s="11">
        <f t="shared" si="301"/>
        <v>2000</v>
      </c>
      <c r="I572" s="11">
        <f t="shared" si="301"/>
        <v>2329.2000000000003</v>
      </c>
      <c r="J572" s="11">
        <f t="shared" si="301"/>
        <v>0</v>
      </c>
      <c r="K572" s="11">
        <f t="shared" si="301"/>
        <v>4473.099999999999</v>
      </c>
      <c r="L572" s="11">
        <f t="shared" si="301"/>
        <v>2000</v>
      </c>
      <c r="M572" s="11">
        <f t="shared" si="301"/>
        <v>2452</v>
      </c>
      <c r="N572" s="11">
        <f t="shared" si="301"/>
        <v>0</v>
      </c>
      <c r="O572" s="11">
        <f t="shared" si="301"/>
        <v>4473.099999999999</v>
      </c>
      <c r="P572" s="11">
        <f t="shared" si="301"/>
        <v>2000</v>
      </c>
      <c r="Q572" s="11">
        <f t="shared" si="301"/>
        <v>2452</v>
      </c>
      <c r="R572" s="11">
        <f t="shared" si="301"/>
        <v>0</v>
      </c>
    </row>
    <row r="573" spans="1:18" ht="37.5">
      <c r="A573" s="63" t="s">
        <v>368</v>
      </c>
      <c r="B573" s="33">
        <v>546</v>
      </c>
      <c r="C573" s="16" t="s">
        <v>130</v>
      </c>
      <c r="D573" s="16" t="s">
        <v>130</v>
      </c>
      <c r="E573" s="16" t="s">
        <v>11</v>
      </c>
      <c r="F573" s="16"/>
      <c r="G573" s="11">
        <f>G574+G576+G578</f>
        <v>4703.200000000001</v>
      </c>
      <c r="H573" s="11">
        <f>H574+H576+H578</f>
        <v>2000</v>
      </c>
      <c r="I573" s="11">
        <f>I574+I576+I578</f>
        <v>2329.2000000000003</v>
      </c>
      <c r="J573" s="11">
        <f>J574+J576+J578</f>
        <v>0</v>
      </c>
      <c r="K573" s="11">
        <f aca="true" t="shared" si="302" ref="K573:R573">K574+K578+K576</f>
        <v>4473.099999999999</v>
      </c>
      <c r="L573" s="11">
        <f t="shared" si="302"/>
        <v>2000</v>
      </c>
      <c r="M573" s="11">
        <f t="shared" si="302"/>
        <v>2452</v>
      </c>
      <c r="N573" s="11">
        <f t="shared" si="302"/>
        <v>0</v>
      </c>
      <c r="O573" s="11">
        <f t="shared" si="302"/>
        <v>4473.099999999999</v>
      </c>
      <c r="P573" s="11">
        <f t="shared" si="302"/>
        <v>2000</v>
      </c>
      <c r="Q573" s="11">
        <f t="shared" si="302"/>
        <v>2452</v>
      </c>
      <c r="R573" s="11">
        <f t="shared" si="302"/>
        <v>0</v>
      </c>
    </row>
    <row r="574" spans="1:18" ht="37.5">
      <c r="A574" s="63" t="s">
        <v>365</v>
      </c>
      <c r="B574" s="33">
        <v>546</v>
      </c>
      <c r="C574" s="16" t="s">
        <v>130</v>
      </c>
      <c r="D574" s="16" t="s">
        <v>130</v>
      </c>
      <c r="E574" s="16" t="s">
        <v>89</v>
      </c>
      <c r="F574" s="16"/>
      <c r="G574" s="11">
        <f>G575</f>
        <v>1637.4</v>
      </c>
      <c r="H574" s="11">
        <f aca="true" t="shared" si="303" ref="H574:R574">H575</f>
        <v>0</v>
      </c>
      <c r="I574" s="11">
        <f>I575</f>
        <v>1637.4</v>
      </c>
      <c r="J574" s="11">
        <f t="shared" si="303"/>
        <v>0</v>
      </c>
      <c r="K574" s="11">
        <f t="shared" si="303"/>
        <v>1781.3</v>
      </c>
      <c r="L574" s="11">
        <f t="shared" si="303"/>
        <v>0</v>
      </c>
      <c r="M574" s="11">
        <f t="shared" si="303"/>
        <v>1781.3</v>
      </c>
      <c r="N574" s="11">
        <f t="shared" si="303"/>
        <v>0</v>
      </c>
      <c r="O574" s="11">
        <f t="shared" si="303"/>
        <v>1781.3</v>
      </c>
      <c r="P574" s="11">
        <f t="shared" si="303"/>
        <v>0</v>
      </c>
      <c r="Q574" s="11">
        <f t="shared" si="303"/>
        <v>1781.3</v>
      </c>
      <c r="R574" s="11">
        <f t="shared" si="303"/>
        <v>0</v>
      </c>
    </row>
    <row r="575" spans="1:18" ht="18.75">
      <c r="A575" s="63" t="s">
        <v>192</v>
      </c>
      <c r="B575" s="33">
        <v>546</v>
      </c>
      <c r="C575" s="16" t="s">
        <v>130</v>
      </c>
      <c r="D575" s="16" t="s">
        <v>130</v>
      </c>
      <c r="E575" s="16" t="s">
        <v>89</v>
      </c>
      <c r="F575" s="16" t="s">
        <v>191</v>
      </c>
      <c r="G575" s="11">
        <f>H575+I575+J575</f>
        <v>1637.4</v>
      </c>
      <c r="H575" s="11"/>
      <c r="I575" s="11">
        <v>1637.4</v>
      </c>
      <c r="J575" s="11"/>
      <c r="K575" s="11">
        <f>L575+M575+N575</f>
        <v>1781.3</v>
      </c>
      <c r="L575" s="11"/>
      <c r="M575" s="11">
        <v>1781.3</v>
      </c>
      <c r="N575" s="11"/>
      <c r="O575" s="11">
        <f>P575+Q575+R575</f>
        <v>1781.3</v>
      </c>
      <c r="P575" s="19"/>
      <c r="Q575" s="19">
        <v>1781.3</v>
      </c>
      <c r="R575" s="19"/>
    </row>
    <row r="576" spans="1:18" ht="56.25">
      <c r="A576" s="63" t="s">
        <v>473</v>
      </c>
      <c r="B576" s="33">
        <v>546</v>
      </c>
      <c r="C576" s="16" t="s">
        <v>130</v>
      </c>
      <c r="D576" s="16" t="s">
        <v>130</v>
      </c>
      <c r="E576" s="16" t="s">
        <v>475</v>
      </c>
      <c r="F576" s="16"/>
      <c r="G576" s="11">
        <f>G577</f>
        <v>1003.9</v>
      </c>
      <c r="H576" s="11">
        <f aca="true" t="shared" si="304" ref="H576:R576">H577</f>
        <v>0</v>
      </c>
      <c r="I576" s="11">
        <v>629.9</v>
      </c>
      <c r="J576" s="11">
        <f t="shared" si="304"/>
        <v>0</v>
      </c>
      <c r="K576" s="11">
        <f t="shared" si="304"/>
        <v>629.9</v>
      </c>
      <c r="L576" s="11">
        <f t="shared" si="304"/>
        <v>0</v>
      </c>
      <c r="M576" s="11">
        <f t="shared" si="304"/>
        <v>629.9</v>
      </c>
      <c r="N576" s="11">
        <f t="shared" si="304"/>
        <v>0</v>
      </c>
      <c r="O576" s="11">
        <f t="shared" si="304"/>
        <v>629.9</v>
      </c>
      <c r="P576" s="11">
        <f t="shared" si="304"/>
        <v>0</v>
      </c>
      <c r="Q576" s="11">
        <f t="shared" si="304"/>
        <v>629.9</v>
      </c>
      <c r="R576" s="11">
        <f t="shared" si="304"/>
        <v>0</v>
      </c>
    </row>
    <row r="577" spans="1:18" ht="18.75">
      <c r="A577" s="63" t="s">
        <v>192</v>
      </c>
      <c r="B577" s="33">
        <v>546</v>
      </c>
      <c r="C577" s="16" t="s">
        <v>130</v>
      </c>
      <c r="D577" s="16" t="s">
        <v>130</v>
      </c>
      <c r="E577" s="16" t="s">
        <v>475</v>
      </c>
      <c r="F577" s="16" t="s">
        <v>191</v>
      </c>
      <c r="G577" s="11">
        <f>H577+I577+J577</f>
        <v>1003.9</v>
      </c>
      <c r="H577" s="11"/>
      <c r="I577" s="11">
        <v>1003.9</v>
      </c>
      <c r="J577" s="11"/>
      <c r="K577" s="11">
        <f>L577+M577+N577</f>
        <v>629.9</v>
      </c>
      <c r="L577" s="11"/>
      <c r="M577" s="11">
        <v>629.9</v>
      </c>
      <c r="N577" s="11"/>
      <c r="O577" s="11">
        <f>P577+Q577+R577</f>
        <v>629.9</v>
      </c>
      <c r="P577" s="19"/>
      <c r="Q577" s="19">
        <v>629.9</v>
      </c>
      <c r="R577" s="19"/>
    </row>
    <row r="578" spans="1:18" ht="114.75" customHeight="1">
      <c r="A578" s="63" t="s">
        <v>525</v>
      </c>
      <c r="B578" s="33">
        <v>546</v>
      </c>
      <c r="C578" s="16" t="s">
        <v>130</v>
      </c>
      <c r="D578" s="16" t="s">
        <v>130</v>
      </c>
      <c r="E578" s="16" t="s">
        <v>68</v>
      </c>
      <c r="F578" s="16"/>
      <c r="G578" s="11">
        <f>G579</f>
        <v>2061.9</v>
      </c>
      <c r="H578" s="11">
        <f aca="true" t="shared" si="305" ref="H578:R578">H579</f>
        <v>2000</v>
      </c>
      <c r="I578" s="11">
        <f>I579</f>
        <v>61.9</v>
      </c>
      <c r="J578" s="11">
        <f t="shared" si="305"/>
        <v>0</v>
      </c>
      <c r="K578" s="11">
        <f t="shared" si="305"/>
        <v>2061.9</v>
      </c>
      <c r="L578" s="11">
        <f t="shared" si="305"/>
        <v>2000</v>
      </c>
      <c r="M578" s="11">
        <f t="shared" si="305"/>
        <v>40.8</v>
      </c>
      <c r="N578" s="11">
        <f t="shared" si="305"/>
        <v>0</v>
      </c>
      <c r="O578" s="11">
        <f t="shared" si="305"/>
        <v>2061.9</v>
      </c>
      <c r="P578" s="11">
        <f t="shared" si="305"/>
        <v>2000</v>
      </c>
      <c r="Q578" s="11">
        <f t="shared" si="305"/>
        <v>40.8</v>
      </c>
      <c r="R578" s="11">
        <f t="shared" si="305"/>
        <v>0</v>
      </c>
    </row>
    <row r="579" spans="1:18" ht="18.75">
      <c r="A579" s="63" t="s">
        <v>192</v>
      </c>
      <c r="B579" s="33">
        <v>546</v>
      </c>
      <c r="C579" s="16" t="s">
        <v>130</v>
      </c>
      <c r="D579" s="16" t="s">
        <v>130</v>
      </c>
      <c r="E579" s="16" t="s">
        <v>68</v>
      </c>
      <c r="F579" s="16" t="s">
        <v>191</v>
      </c>
      <c r="G579" s="11">
        <v>2061.9</v>
      </c>
      <c r="H579" s="11">
        <v>2000</v>
      </c>
      <c r="I579" s="11">
        <v>61.9</v>
      </c>
      <c r="J579" s="11"/>
      <c r="K579" s="11">
        <v>2061.9</v>
      </c>
      <c r="L579" s="11">
        <v>2000</v>
      </c>
      <c r="M579" s="11">
        <v>40.8</v>
      </c>
      <c r="N579" s="11"/>
      <c r="O579" s="11">
        <v>2061.9</v>
      </c>
      <c r="P579" s="19">
        <v>2000</v>
      </c>
      <c r="Q579" s="19">
        <v>40.8</v>
      </c>
      <c r="R579" s="19"/>
    </row>
    <row r="580" spans="1:18" ht="37.5">
      <c r="A580" s="63" t="s">
        <v>522</v>
      </c>
      <c r="B580" s="33">
        <v>546</v>
      </c>
      <c r="C580" s="16" t="s">
        <v>130</v>
      </c>
      <c r="D580" s="16" t="s">
        <v>130</v>
      </c>
      <c r="E580" s="16" t="s">
        <v>251</v>
      </c>
      <c r="F580" s="16"/>
      <c r="G580" s="11">
        <f>G581</f>
        <v>0</v>
      </c>
      <c r="H580" s="11">
        <f aca="true" t="shared" si="306" ref="H580:R583">H581</f>
        <v>0</v>
      </c>
      <c r="I580" s="11">
        <f t="shared" si="306"/>
        <v>0</v>
      </c>
      <c r="J580" s="11">
        <f t="shared" si="306"/>
        <v>0</v>
      </c>
      <c r="K580" s="11">
        <f t="shared" si="306"/>
        <v>10</v>
      </c>
      <c r="L580" s="11">
        <f t="shared" si="306"/>
        <v>0</v>
      </c>
      <c r="M580" s="11">
        <f t="shared" si="306"/>
        <v>10</v>
      </c>
      <c r="N580" s="11">
        <f t="shared" si="306"/>
        <v>0</v>
      </c>
      <c r="O580" s="11">
        <f t="shared" si="306"/>
        <v>10</v>
      </c>
      <c r="P580" s="11">
        <f t="shared" si="306"/>
        <v>0</v>
      </c>
      <c r="Q580" s="11">
        <f t="shared" si="306"/>
        <v>10</v>
      </c>
      <c r="R580" s="11">
        <f>R581</f>
        <v>0</v>
      </c>
    </row>
    <row r="581" spans="1:18" ht="56.25">
      <c r="A581" s="63" t="s">
        <v>523</v>
      </c>
      <c r="B581" s="33">
        <v>546</v>
      </c>
      <c r="C581" s="16" t="s">
        <v>130</v>
      </c>
      <c r="D581" s="16" t="s">
        <v>130</v>
      </c>
      <c r="E581" s="16" t="s">
        <v>316</v>
      </c>
      <c r="F581" s="16"/>
      <c r="G581" s="11">
        <f>G582</f>
        <v>0</v>
      </c>
      <c r="H581" s="11">
        <f t="shared" si="306"/>
        <v>0</v>
      </c>
      <c r="I581" s="11">
        <f t="shared" si="306"/>
        <v>0</v>
      </c>
      <c r="J581" s="11">
        <f t="shared" si="306"/>
        <v>0</v>
      </c>
      <c r="K581" s="11">
        <f t="shared" si="306"/>
        <v>10</v>
      </c>
      <c r="L581" s="11">
        <f t="shared" si="306"/>
        <v>0</v>
      </c>
      <c r="M581" s="11">
        <f t="shared" si="306"/>
        <v>10</v>
      </c>
      <c r="N581" s="11">
        <f t="shared" si="306"/>
        <v>0</v>
      </c>
      <c r="O581" s="11">
        <f t="shared" si="306"/>
        <v>10</v>
      </c>
      <c r="P581" s="11">
        <f t="shared" si="306"/>
        <v>0</v>
      </c>
      <c r="Q581" s="11">
        <f t="shared" si="306"/>
        <v>10</v>
      </c>
      <c r="R581" s="11">
        <f t="shared" si="306"/>
        <v>0</v>
      </c>
    </row>
    <row r="582" spans="1:18" ht="37.5">
      <c r="A582" s="63" t="s">
        <v>32</v>
      </c>
      <c r="B582" s="33">
        <v>546</v>
      </c>
      <c r="C582" s="16" t="s">
        <v>130</v>
      </c>
      <c r="D582" s="16" t="s">
        <v>130</v>
      </c>
      <c r="E582" s="16" t="s">
        <v>319</v>
      </c>
      <c r="F582" s="16"/>
      <c r="G582" s="11">
        <f>G583</f>
        <v>0</v>
      </c>
      <c r="H582" s="11">
        <f t="shared" si="306"/>
        <v>0</v>
      </c>
      <c r="I582" s="11">
        <f t="shared" si="306"/>
        <v>0</v>
      </c>
      <c r="J582" s="11">
        <f t="shared" si="306"/>
        <v>0</v>
      </c>
      <c r="K582" s="11">
        <f t="shared" si="306"/>
        <v>10</v>
      </c>
      <c r="L582" s="11">
        <f t="shared" si="306"/>
        <v>0</v>
      </c>
      <c r="M582" s="11">
        <f t="shared" si="306"/>
        <v>10</v>
      </c>
      <c r="N582" s="11">
        <f t="shared" si="306"/>
        <v>0</v>
      </c>
      <c r="O582" s="11">
        <f t="shared" si="306"/>
        <v>10</v>
      </c>
      <c r="P582" s="11">
        <f t="shared" si="306"/>
        <v>0</v>
      </c>
      <c r="Q582" s="11">
        <f t="shared" si="306"/>
        <v>10</v>
      </c>
      <c r="R582" s="11">
        <f t="shared" si="306"/>
        <v>0</v>
      </c>
    </row>
    <row r="583" spans="1:18" ht="42" customHeight="1">
      <c r="A583" s="63" t="s">
        <v>210</v>
      </c>
      <c r="B583" s="33">
        <v>546</v>
      </c>
      <c r="C583" s="16" t="s">
        <v>130</v>
      </c>
      <c r="D583" s="16" t="s">
        <v>130</v>
      </c>
      <c r="E583" s="16" t="s">
        <v>364</v>
      </c>
      <c r="F583" s="16"/>
      <c r="G583" s="11">
        <f>G584</f>
        <v>0</v>
      </c>
      <c r="H583" s="11">
        <f t="shared" si="306"/>
        <v>0</v>
      </c>
      <c r="I583" s="11"/>
      <c r="J583" s="11">
        <f t="shared" si="306"/>
        <v>0</v>
      </c>
      <c r="K583" s="11">
        <f t="shared" si="306"/>
        <v>10</v>
      </c>
      <c r="L583" s="11">
        <f t="shared" si="306"/>
        <v>0</v>
      </c>
      <c r="M583" s="11">
        <f t="shared" si="306"/>
        <v>10</v>
      </c>
      <c r="N583" s="11">
        <f t="shared" si="306"/>
        <v>0</v>
      </c>
      <c r="O583" s="11">
        <f t="shared" si="306"/>
        <v>10</v>
      </c>
      <c r="P583" s="11">
        <f t="shared" si="306"/>
        <v>0</v>
      </c>
      <c r="Q583" s="11">
        <f t="shared" si="306"/>
        <v>10</v>
      </c>
      <c r="R583" s="11">
        <f>R584</f>
        <v>0</v>
      </c>
    </row>
    <row r="584" spans="1:18" ht="37.5">
      <c r="A584" s="63" t="s">
        <v>92</v>
      </c>
      <c r="B584" s="33">
        <v>546</v>
      </c>
      <c r="C584" s="16" t="s">
        <v>130</v>
      </c>
      <c r="D584" s="16" t="s">
        <v>130</v>
      </c>
      <c r="E584" s="16" t="s">
        <v>364</v>
      </c>
      <c r="F584" s="16" t="s">
        <v>178</v>
      </c>
      <c r="G584" s="11">
        <f>H584+I583+J584</f>
        <v>0</v>
      </c>
      <c r="H584" s="11"/>
      <c r="I584" s="11"/>
      <c r="J584" s="11"/>
      <c r="K584" s="11">
        <f>L584+M584+N584</f>
        <v>10</v>
      </c>
      <c r="L584" s="11"/>
      <c r="M584" s="11">
        <v>10</v>
      </c>
      <c r="N584" s="11"/>
      <c r="O584" s="11">
        <f>P584+Q584+R584</f>
        <v>10</v>
      </c>
      <c r="P584" s="11"/>
      <c r="Q584" s="11">
        <v>10</v>
      </c>
      <c r="R584" s="11"/>
    </row>
    <row r="585" spans="1:18" ht="39.75" customHeight="1">
      <c r="A585" s="63" t="s">
        <v>513</v>
      </c>
      <c r="B585" s="33">
        <v>546</v>
      </c>
      <c r="C585" s="16" t="s">
        <v>130</v>
      </c>
      <c r="D585" s="16" t="s">
        <v>130</v>
      </c>
      <c r="E585" s="16" t="s">
        <v>258</v>
      </c>
      <c r="F585" s="16"/>
      <c r="G585" s="11">
        <f>G586</f>
        <v>6.5</v>
      </c>
      <c r="H585" s="11">
        <f>H586</f>
        <v>0</v>
      </c>
      <c r="I585" s="11">
        <f aca="true" t="shared" si="307" ref="H585:R587">I586</f>
        <v>6.5</v>
      </c>
      <c r="J585" s="11">
        <f aca="true" t="shared" si="308" ref="J585:R585">J586</f>
        <v>0</v>
      </c>
      <c r="K585" s="11">
        <f t="shared" si="308"/>
        <v>6.5</v>
      </c>
      <c r="L585" s="11">
        <f t="shared" si="308"/>
        <v>0</v>
      </c>
      <c r="M585" s="11">
        <f t="shared" si="308"/>
        <v>6.5</v>
      </c>
      <c r="N585" s="11">
        <f t="shared" si="308"/>
        <v>0</v>
      </c>
      <c r="O585" s="11">
        <f t="shared" si="308"/>
        <v>6.5</v>
      </c>
      <c r="P585" s="11">
        <f t="shared" si="308"/>
        <v>0</v>
      </c>
      <c r="Q585" s="11">
        <f t="shared" si="308"/>
        <v>6.5</v>
      </c>
      <c r="R585" s="11">
        <f t="shared" si="308"/>
        <v>0</v>
      </c>
    </row>
    <row r="586" spans="1:18" ht="37.5">
      <c r="A586" s="63" t="s">
        <v>259</v>
      </c>
      <c r="B586" s="33">
        <v>546</v>
      </c>
      <c r="C586" s="16" t="s">
        <v>130</v>
      </c>
      <c r="D586" s="16" t="s">
        <v>130</v>
      </c>
      <c r="E586" s="16" t="s">
        <v>515</v>
      </c>
      <c r="F586" s="16"/>
      <c r="G586" s="11">
        <f>G587</f>
        <v>6.5</v>
      </c>
      <c r="H586" s="11">
        <f t="shared" si="307"/>
        <v>0</v>
      </c>
      <c r="I586" s="11">
        <f t="shared" si="307"/>
        <v>6.5</v>
      </c>
      <c r="J586" s="11">
        <f t="shared" si="307"/>
        <v>0</v>
      </c>
      <c r="K586" s="11">
        <f t="shared" si="307"/>
        <v>6.5</v>
      </c>
      <c r="L586" s="11">
        <f t="shared" si="307"/>
        <v>0</v>
      </c>
      <c r="M586" s="11">
        <f t="shared" si="307"/>
        <v>6.5</v>
      </c>
      <c r="N586" s="11">
        <f t="shared" si="307"/>
        <v>0</v>
      </c>
      <c r="O586" s="11">
        <f t="shared" si="307"/>
        <v>6.5</v>
      </c>
      <c r="P586" s="11">
        <f t="shared" si="307"/>
        <v>0</v>
      </c>
      <c r="Q586" s="11">
        <f t="shared" si="307"/>
        <v>6.5</v>
      </c>
      <c r="R586" s="11">
        <f t="shared" si="307"/>
        <v>0</v>
      </c>
    </row>
    <row r="587" spans="1:18" ht="18.75">
      <c r="A587" s="63" t="s">
        <v>181</v>
      </c>
      <c r="B587" s="33">
        <v>546</v>
      </c>
      <c r="C587" s="16" t="s">
        <v>130</v>
      </c>
      <c r="D587" s="16" t="s">
        <v>130</v>
      </c>
      <c r="E587" s="16" t="s">
        <v>516</v>
      </c>
      <c r="F587" s="16"/>
      <c r="G587" s="11">
        <f>G588</f>
        <v>6.5</v>
      </c>
      <c r="H587" s="11">
        <f t="shared" si="307"/>
        <v>0</v>
      </c>
      <c r="I587" s="11">
        <v>6.5</v>
      </c>
      <c r="J587" s="11">
        <f t="shared" si="307"/>
        <v>0</v>
      </c>
      <c r="K587" s="11">
        <f t="shared" si="307"/>
        <v>6.5</v>
      </c>
      <c r="L587" s="11">
        <f t="shared" si="307"/>
        <v>0</v>
      </c>
      <c r="M587" s="11">
        <f t="shared" si="307"/>
        <v>6.5</v>
      </c>
      <c r="N587" s="11">
        <f t="shared" si="307"/>
        <v>0</v>
      </c>
      <c r="O587" s="11">
        <f t="shared" si="307"/>
        <v>6.5</v>
      </c>
      <c r="P587" s="11">
        <f t="shared" si="307"/>
        <v>0</v>
      </c>
      <c r="Q587" s="11">
        <f t="shared" si="307"/>
        <v>6.5</v>
      </c>
      <c r="R587" s="11">
        <f t="shared" si="307"/>
        <v>0</v>
      </c>
    </row>
    <row r="588" spans="1:18" ht="37.5">
      <c r="A588" s="63" t="s">
        <v>92</v>
      </c>
      <c r="B588" s="33">
        <v>546</v>
      </c>
      <c r="C588" s="16" t="s">
        <v>130</v>
      </c>
      <c r="D588" s="16" t="s">
        <v>130</v>
      </c>
      <c r="E588" s="16" t="s">
        <v>516</v>
      </c>
      <c r="F588" s="16" t="s">
        <v>178</v>
      </c>
      <c r="G588" s="11">
        <f>H588+I587+J588</f>
        <v>6.5</v>
      </c>
      <c r="H588" s="11"/>
      <c r="I588" s="11">
        <v>6.5</v>
      </c>
      <c r="J588" s="11"/>
      <c r="K588" s="11">
        <f>L588+M588+N588</f>
        <v>6.5</v>
      </c>
      <c r="L588" s="11"/>
      <c r="M588" s="11">
        <v>6.5</v>
      </c>
      <c r="N588" s="11"/>
      <c r="O588" s="11">
        <f>P588+Q588+R588</f>
        <v>6.5</v>
      </c>
      <c r="P588" s="11"/>
      <c r="Q588" s="11">
        <v>6.5</v>
      </c>
      <c r="R588" s="11"/>
    </row>
    <row r="589" spans="1:18" ht="18.75">
      <c r="A589" s="63" t="s">
        <v>154</v>
      </c>
      <c r="B589" s="33">
        <v>546</v>
      </c>
      <c r="C589" s="16" t="s">
        <v>130</v>
      </c>
      <c r="D589" s="16" t="s">
        <v>126</v>
      </c>
      <c r="E589" s="16"/>
      <c r="F589" s="16"/>
      <c r="G589" s="11">
        <f>G590</f>
        <v>116699.3</v>
      </c>
      <c r="H589" s="11">
        <f aca="true" t="shared" si="309" ref="H589:R589">H590</f>
        <v>63050</v>
      </c>
      <c r="I589" s="11">
        <f t="shared" si="309"/>
        <v>47254.2</v>
      </c>
      <c r="J589" s="11">
        <f t="shared" si="309"/>
        <v>0</v>
      </c>
      <c r="K589" s="11">
        <f t="shared" si="309"/>
        <v>111749.04</v>
      </c>
      <c r="L589" s="11">
        <f t="shared" si="309"/>
        <v>48500</v>
      </c>
      <c r="M589" s="11">
        <f t="shared" si="309"/>
        <v>44202.34</v>
      </c>
      <c r="N589" s="11">
        <f t="shared" si="309"/>
        <v>0</v>
      </c>
      <c r="O589" s="11">
        <f t="shared" si="309"/>
        <v>42702.34</v>
      </c>
      <c r="P589" s="11" t="e">
        <f t="shared" si="309"/>
        <v>#REF!</v>
      </c>
      <c r="Q589" s="11" t="e">
        <f t="shared" si="309"/>
        <v>#REF!</v>
      </c>
      <c r="R589" s="11" t="e">
        <f t="shared" si="309"/>
        <v>#REF!</v>
      </c>
    </row>
    <row r="590" spans="1:18" ht="37.5">
      <c r="A590" s="63" t="s">
        <v>520</v>
      </c>
      <c r="B590" s="33">
        <v>546</v>
      </c>
      <c r="C590" s="16" t="s">
        <v>130</v>
      </c>
      <c r="D590" s="16" t="s">
        <v>126</v>
      </c>
      <c r="E590" s="33" t="s">
        <v>287</v>
      </c>
      <c r="F590" s="16"/>
      <c r="G590" s="11">
        <f aca="true" t="shared" si="310" ref="G590:R590">G591+G603</f>
        <v>116699.3</v>
      </c>
      <c r="H590" s="11">
        <f t="shared" si="310"/>
        <v>63050</v>
      </c>
      <c r="I590" s="11">
        <f t="shared" si="310"/>
        <v>47254.2</v>
      </c>
      <c r="J590" s="11">
        <f t="shared" si="310"/>
        <v>0</v>
      </c>
      <c r="K590" s="11">
        <f t="shared" si="310"/>
        <v>111749.04</v>
      </c>
      <c r="L590" s="11">
        <f t="shared" si="310"/>
        <v>48500</v>
      </c>
      <c r="M590" s="11">
        <f t="shared" si="310"/>
        <v>44202.34</v>
      </c>
      <c r="N590" s="11">
        <f t="shared" si="310"/>
        <v>0</v>
      </c>
      <c r="O590" s="11">
        <f t="shared" si="310"/>
        <v>42702.34</v>
      </c>
      <c r="P590" s="11" t="e">
        <f t="shared" si="310"/>
        <v>#REF!</v>
      </c>
      <c r="Q590" s="11" t="e">
        <f t="shared" si="310"/>
        <v>#REF!</v>
      </c>
      <c r="R590" s="11" t="e">
        <f t="shared" si="310"/>
        <v>#REF!</v>
      </c>
    </row>
    <row r="591" spans="1:18" ht="22.5" customHeight="1">
      <c r="A591" s="43" t="s">
        <v>18</v>
      </c>
      <c r="B591" s="33">
        <v>546</v>
      </c>
      <c r="C591" s="16" t="s">
        <v>130</v>
      </c>
      <c r="D591" s="16" t="s">
        <v>126</v>
      </c>
      <c r="E591" s="33" t="s">
        <v>288</v>
      </c>
      <c r="F591" s="16"/>
      <c r="G591" s="11">
        <f>G595+G592</f>
        <v>73081.1</v>
      </c>
      <c r="H591" s="11">
        <f aca="true" t="shared" si="311" ref="H591:R591">H595+H592</f>
        <v>63050</v>
      </c>
      <c r="I591" s="11">
        <f t="shared" si="311"/>
        <v>3636</v>
      </c>
      <c r="J591" s="11">
        <f t="shared" si="311"/>
        <v>0</v>
      </c>
      <c r="K591" s="11">
        <f t="shared" si="311"/>
        <v>79082.7</v>
      </c>
      <c r="L591" s="11">
        <f t="shared" si="311"/>
        <v>48500</v>
      </c>
      <c r="M591" s="11">
        <f t="shared" si="311"/>
        <v>1536</v>
      </c>
      <c r="N591" s="11">
        <f t="shared" si="311"/>
        <v>0</v>
      </c>
      <c r="O591" s="11">
        <f t="shared" si="311"/>
        <v>36</v>
      </c>
      <c r="P591" s="11" t="e">
        <f t="shared" si="311"/>
        <v>#REF!</v>
      </c>
      <c r="Q591" s="11" t="e">
        <f t="shared" si="311"/>
        <v>#REF!</v>
      </c>
      <c r="R591" s="11" t="e">
        <f t="shared" si="311"/>
        <v>#REF!</v>
      </c>
    </row>
    <row r="592" spans="1:18" ht="57" customHeight="1">
      <c r="A592" s="63" t="s">
        <v>362</v>
      </c>
      <c r="B592" s="33">
        <v>546</v>
      </c>
      <c r="C592" s="16" t="s">
        <v>130</v>
      </c>
      <c r="D592" s="16" t="s">
        <v>126</v>
      </c>
      <c r="E592" s="33" t="s">
        <v>292</v>
      </c>
      <c r="F592" s="16"/>
      <c r="G592" s="11">
        <f>G593</f>
        <v>36</v>
      </c>
      <c r="H592" s="11">
        <f aca="true" t="shared" si="312" ref="H592:R592">H593</f>
        <v>0</v>
      </c>
      <c r="I592" s="11">
        <f t="shared" si="312"/>
        <v>36</v>
      </c>
      <c r="J592" s="11">
        <f t="shared" si="312"/>
        <v>0</v>
      </c>
      <c r="K592" s="11">
        <f t="shared" si="312"/>
        <v>36</v>
      </c>
      <c r="L592" s="11">
        <f t="shared" si="312"/>
        <v>0</v>
      </c>
      <c r="M592" s="11">
        <f t="shared" si="312"/>
        <v>36</v>
      </c>
      <c r="N592" s="11">
        <f t="shared" si="312"/>
        <v>0</v>
      </c>
      <c r="O592" s="11">
        <f t="shared" si="312"/>
        <v>36</v>
      </c>
      <c r="P592" s="11">
        <f t="shared" si="312"/>
        <v>0</v>
      </c>
      <c r="Q592" s="11">
        <f t="shared" si="312"/>
        <v>36</v>
      </c>
      <c r="R592" s="11">
        <f t="shared" si="312"/>
        <v>0</v>
      </c>
    </row>
    <row r="593" spans="1:18" ht="45" customHeight="1">
      <c r="A593" s="63" t="s">
        <v>461</v>
      </c>
      <c r="B593" s="33">
        <v>546</v>
      </c>
      <c r="C593" s="16" t="s">
        <v>130</v>
      </c>
      <c r="D593" s="16" t="s">
        <v>126</v>
      </c>
      <c r="E593" s="33" t="s">
        <v>460</v>
      </c>
      <c r="F593" s="16"/>
      <c r="G593" s="11">
        <f>G594</f>
        <v>36</v>
      </c>
      <c r="H593" s="11">
        <f aca="true" t="shared" si="313" ref="H593:R593">H594</f>
        <v>0</v>
      </c>
      <c r="I593" s="11">
        <f t="shared" si="313"/>
        <v>36</v>
      </c>
      <c r="J593" s="11">
        <f t="shared" si="313"/>
        <v>0</v>
      </c>
      <c r="K593" s="11">
        <f t="shared" si="313"/>
        <v>36</v>
      </c>
      <c r="L593" s="11">
        <f t="shared" si="313"/>
        <v>0</v>
      </c>
      <c r="M593" s="11">
        <f t="shared" si="313"/>
        <v>36</v>
      </c>
      <c r="N593" s="11">
        <f t="shared" si="313"/>
        <v>0</v>
      </c>
      <c r="O593" s="11">
        <f t="shared" si="313"/>
        <v>36</v>
      </c>
      <c r="P593" s="11">
        <f t="shared" si="313"/>
        <v>0</v>
      </c>
      <c r="Q593" s="11">
        <f t="shared" si="313"/>
        <v>36</v>
      </c>
      <c r="R593" s="11">
        <f t="shared" si="313"/>
        <v>0</v>
      </c>
    </row>
    <row r="594" spans="1:18" ht="36.75" customHeight="1">
      <c r="A594" s="63" t="s">
        <v>222</v>
      </c>
      <c r="B594" s="33">
        <v>546</v>
      </c>
      <c r="C594" s="16" t="s">
        <v>130</v>
      </c>
      <c r="D594" s="16" t="s">
        <v>126</v>
      </c>
      <c r="E594" s="33" t="s">
        <v>459</v>
      </c>
      <c r="F594" s="16" t="s">
        <v>221</v>
      </c>
      <c r="G594" s="11">
        <f>H594+I593+J594</f>
        <v>36</v>
      </c>
      <c r="H594" s="11"/>
      <c r="I594" s="11">
        <v>36</v>
      </c>
      <c r="J594" s="11"/>
      <c r="K594" s="11">
        <f>L594+M594+N594</f>
        <v>36</v>
      </c>
      <c r="L594" s="11"/>
      <c r="M594" s="11">
        <v>36</v>
      </c>
      <c r="N594" s="11"/>
      <c r="O594" s="11">
        <f>P594+Q594+R594</f>
        <v>36</v>
      </c>
      <c r="P594" s="11"/>
      <c r="Q594" s="11">
        <v>36</v>
      </c>
      <c r="R594" s="11"/>
    </row>
    <row r="595" spans="1:18" ht="56.25">
      <c r="A595" s="63" t="s">
        <v>442</v>
      </c>
      <c r="B595" s="33">
        <v>546</v>
      </c>
      <c r="C595" s="16" t="s">
        <v>130</v>
      </c>
      <c r="D595" s="16" t="s">
        <v>126</v>
      </c>
      <c r="E595" s="33" t="s">
        <v>440</v>
      </c>
      <c r="F595" s="16"/>
      <c r="G595" s="11">
        <f>G596+G599+G601</f>
        <v>73045.1</v>
      </c>
      <c r="H595" s="11">
        <f aca="true" t="shared" si="314" ref="H595:O595">H596+H599+H601</f>
        <v>63050</v>
      </c>
      <c r="I595" s="11">
        <f t="shared" si="314"/>
        <v>3600</v>
      </c>
      <c r="J595" s="11">
        <f t="shared" si="314"/>
        <v>0</v>
      </c>
      <c r="K595" s="11">
        <f t="shared" si="314"/>
        <v>79046.7</v>
      </c>
      <c r="L595" s="11">
        <f t="shared" si="314"/>
        <v>48500</v>
      </c>
      <c r="M595" s="11">
        <f t="shared" si="314"/>
        <v>1500</v>
      </c>
      <c r="N595" s="11">
        <f t="shared" si="314"/>
        <v>0</v>
      </c>
      <c r="O595" s="11">
        <f t="shared" si="314"/>
        <v>0</v>
      </c>
      <c r="P595" s="11" t="e">
        <f>P596+P599+#REF!</f>
        <v>#REF!</v>
      </c>
      <c r="Q595" s="11" t="e">
        <f>Q596+Q599+#REF!</f>
        <v>#REF!</v>
      </c>
      <c r="R595" s="11" t="e">
        <f>R596+R599+#REF!</f>
        <v>#REF!</v>
      </c>
    </row>
    <row r="596" spans="1:18" ht="81" customHeight="1">
      <c r="A596" s="122" t="s">
        <v>710</v>
      </c>
      <c r="B596" s="33">
        <v>546</v>
      </c>
      <c r="C596" s="16" t="s">
        <v>130</v>
      </c>
      <c r="D596" s="16" t="s">
        <v>126</v>
      </c>
      <c r="E596" s="33" t="s">
        <v>582</v>
      </c>
      <c r="F596" s="16"/>
      <c r="G596" s="11">
        <f>G597+G598</f>
        <v>8045.099999999999</v>
      </c>
      <c r="H596" s="11">
        <f aca="true" t="shared" si="315" ref="H596:R596">H597</f>
        <v>0</v>
      </c>
      <c r="I596" s="11">
        <v>3150</v>
      </c>
      <c r="J596" s="11">
        <f t="shared" si="315"/>
        <v>0</v>
      </c>
      <c r="K596" s="11">
        <f t="shared" si="315"/>
        <v>0</v>
      </c>
      <c r="L596" s="11">
        <f t="shared" si="315"/>
        <v>0</v>
      </c>
      <c r="M596" s="11">
        <f t="shared" si="315"/>
        <v>0</v>
      </c>
      <c r="N596" s="11">
        <f t="shared" si="315"/>
        <v>0</v>
      </c>
      <c r="O596" s="11">
        <f t="shared" si="315"/>
        <v>0</v>
      </c>
      <c r="P596" s="11">
        <f t="shared" si="315"/>
        <v>0</v>
      </c>
      <c r="Q596" s="11">
        <f t="shared" si="315"/>
        <v>0</v>
      </c>
      <c r="R596" s="11">
        <f t="shared" si="315"/>
        <v>0</v>
      </c>
    </row>
    <row r="597" spans="1:18" ht="37.5">
      <c r="A597" s="63" t="s">
        <v>92</v>
      </c>
      <c r="B597" s="33">
        <v>546</v>
      </c>
      <c r="C597" s="16" t="s">
        <v>130</v>
      </c>
      <c r="D597" s="16" t="s">
        <v>126</v>
      </c>
      <c r="E597" s="33" t="s">
        <v>582</v>
      </c>
      <c r="F597" s="16" t="s">
        <v>178</v>
      </c>
      <c r="G597" s="11">
        <v>7897.4</v>
      </c>
      <c r="H597" s="11"/>
      <c r="I597" s="141">
        <v>9155.1</v>
      </c>
      <c r="J597" s="11"/>
      <c r="K597" s="11">
        <f>L597+M597+N597</f>
        <v>0</v>
      </c>
      <c r="L597" s="11"/>
      <c r="M597" s="11"/>
      <c r="N597" s="11"/>
      <c r="O597" s="11">
        <f>P597+Q597+R597</f>
        <v>0</v>
      </c>
      <c r="P597" s="11"/>
      <c r="Q597" s="11"/>
      <c r="R597" s="11"/>
    </row>
    <row r="598" spans="1:18" ht="20.25">
      <c r="A598" s="63" t="s">
        <v>156</v>
      </c>
      <c r="B598" s="33">
        <v>546</v>
      </c>
      <c r="C598" s="16" t="s">
        <v>130</v>
      </c>
      <c r="D598" s="16" t="s">
        <v>126</v>
      </c>
      <c r="E598" s="33" t="s">
        <v>582</v>
      </c>
      <c r="F598" s="16" t="s">
        <v>185</v>
      </c>
      <c r="G598" s="11">
        <v>147.7</v>
      </c>
      <c r="H598" s="11"/>
      <c r="I598" s="141"/>
      <c r="J598" s="11"/>
      <c r="K598" s="11"/>
      <c r="L598" s="11"/>
      <c r="M598" s="11"/>
      <c r="N598" s="11"/>
      <c r="O598" s="11"/>
      <c r="P598" s="11"/>
      <c r="Q598" s="11"/>
      <c r="R598" s="11"/>
    </row>
    <row r="599" spans="1:18" ht="43.5" customHeight="1">
      <c r="A599" s="63" t="s">
        <v>540</v>
      </c>
      <c r="B599" s="33">
        <v>546</v>
      </c>
      <c r="C599" s="16" t="s">
        <v>130</v>
      </c>
      <c r="D599" s="16" t="s">
        <v>126</v>
      </c>
      <c r="E599" s="16" t="s">
        <v>562</v>
      </c>
      <c r="F599" s="16"/>
      <c r="G599" s="11">
        <f>G600</f>
        <v>65000</v>
      </c>
      <c r="H599" s="11">
        <f>H600</f>
        <v>63050</v>
      </c>
      <c r="I599" s="11">
        <v>450</v>
      </c>
      <c r="J599" s="11">
        <f aca="true" t="shared" si="316" ref="J599:R599">J600</f>
        <v>0</v>
      </c>
      <c r="K599" s="11">
        <f t="shared" si="316"/>
        <v>29046.7</v>
      </c>
      <c r="L599" s="11">
        <f t="shared" si="316"/>
        <v>0</v>
      </c>
      <c r="M599" s="11">
        <f t="shared" si="316"/>
        <v>0</v>
      </c>
      <c r="N599" s="11">
        <f t="shared" si="316"/>
        <v>0</v>
      </c>
      <c r="O599" s="11">
        <f t="shared" si="316"/>
        <v>0</v>
      </c>
      <c r="P599" s="11">
        <f t="shared" si="316"/>
        <v>0</v>
      </c>
      <c r="Q599" s="11">
        <f t="shared" si="316"/>
        <v>0</v>
      </c>
      <c r="R599" s="11">
        <f t="shared" si="316"/>
        <v>0</v>
      </c>
    </row>
    <row r="600" spans="1:18" ht="18.75">
      <c r="A600" s="63" t="s">
        <v>156</v>
      </c>
      <c r="B600" s="33">
        <v>546</v>
      </c>
      <c r="C600" s="16" t="s">
        <v>130</v>
      </c>
      <c r="D600" s="16" t="s">
        <v>126</v>
      </c>
      <c r="E600" s="16" t="s">
        <v>562</v>
      </c>
      <c r="F600" s="16" t="s">
        <v>185</v>
      </c>
      <c r="G600" s="11">
        <f>H600+I600+J600</f>
        <v>65000</v>
      </c>
      <c r="H600" s="11">
        <v>63050</v>
      </c>
      <c r="I600" s="143">
        <v>1950</v>
      </c>
      <c r="J600" s="11"/>
      <c r="K600" s="11">
        <v>29046.7</v>
      </c>
      <c r="L600" s="11"/>
      <c r="M600" s="11"/>
      <c r="N600" s="11"/>
      <c r="O600" s="11">
        <f>P600+Q600+R600</f>
        <v>0</v>
      </c>
      <c r="P600" s="11"/>
      <c r="Q600" s="11"/>
      <c r="R600" s="11"/>
    </row>
    <row r="601" spans="1:18" ht="37.5">
      <c r="A601" s="63" t="s">
        <v>542</v>
      </c>
      <c r="B601" s="33">
        <v>546</v>
      </c>
      <c r="C601" s="16" t="s">
        <v>130</v>
      </c>
      <c r="D601" s="16" t="s">
        <v>126</v>
      </c>
      <c r="E601" s="33" t="s">
        <v>541</v>
      </c>
      <c r="F601" s="16"/>
      <c r="G601" s="11">
        <f>G602</f>
        <v>0</v>
      </c>
      <c r="H601" s="11">
        <f aca="true" t="shared" si="317" ref="H601:M601">H602</f>
        <v>0</v>
      </c>
      <c r="I601" s="11">
        <f t="shared" si="317"/>
        <v>0</v>
      </c>
      <c r="J601" s="11">
        <f t="shared" si="317"/>
        <v>0</v>
      </c>
      <c r="K601" s="11">
        <f t="shared" si="317"/>
        <v>50000</v>
      </c>
      <c r="L601" s="11">
        <f t="shared" si="317"/>
        <v>48500</v>
      </c>
      <c r="M601" s="11">
        <f t="shared" si="317"/>
        <v>1500</v>
      </c>
      <c r="N601" s="11"/>
      <c r="O601" s="11"/>
      <c r="P601" s="11"/>
      <c r="Q601" s="11"/>
      <c r="R601" s="11"/>
    </row>
    <row r="602" spans="1:18" ht="18.75">
      <c r="A602" s="63" t="s">
        <v>156</v>
      </c>
      <c r="B602" s="33">
        <v>546</v>
      </c>
      <c r="C602" s="16" t="s">
        <v>130</v>
      </c>
      <c r="D602" s="16" t="s">
        <v>126</v>
      </c>
      <c r="E602" s="33" t="s">
        <v>541</v>
      </c>
      <c r="F602" s="16" t="s">
        <v>185</v>
      </c>
      <c r="G602" s="11">
        <f>H602+I602+J602</f>
        <v>0</v>
      </c>
      <c r="H602" s="11"/>
      <c r="I602" s="11"/>
      <c r="J602" s="11"/>
      <c r="K602" s="11">
        <f>L602+M602+N602</f>
        <v>50000</v>
      </c>
      <c r="L602" s="11">
        <v>48500</v>
      </c>
      <c r="M602" s="11">
        <v>1500</v>
      </c>
      <c r="N602" s="11"/>
      <c r="O602" s="11"/>
      <c r="P602" s="11"/>
      <c r="Q602" s="11"/>
      <c r="R602" s="11"/>
    </row>
    <row r="603" spans="1:18" ht="18.75">
      <c r="A603" s="69" t="s">
        <v>29</v>
      </c>
      <c r="B603" s="33">
        <v>546</v>
      </c>
      <c r="C603" s="16" t="s">
        <v>130</v>
      </c>
      <c r="D603" s="16" t="s">
        <v>126</v>
      </c>
      <c r="E603" s="16" t="s">
        <v>76</v>
      </c>
      <c r="F603" s="16"/>
      <c r="G603" s="11">
        <f>G604</f>
        <v>43618.2</v>
      </c>
      <c r="H603" s="11">
        <f aca="true" t="shared" si="318" ref="H603:R603">H604</f>
        <v>0</v>
      </c>
      <c r="I603" s="11">
        <f t="shared" si="318"/>
        <v>43618.2</v>
      </c>
      <c r="J603" s="11">
        <f t="shared" si="318"/>
        <v>0</v>
      </c>
      <c r="K603" s="11">
        <f t="shared" si="318"/>
        <v>32666.34</v>
      </c>
      <c r="L603" s="11">
        <f t="shared" si="318"/>
        <v>0</v>
      </c>
      <c r="M603" s="11">
        <f t="shared" si="318"/>
        <v>42666.34</v>
      </c>
      <c r="N603" s="11">
        <f t="shared" si="318"/>
        <v>0</v>
      </c>
      <c r="O603" s="11">
        <f t="shared" si="318"/>
        <v>42666.34</v>
      </c>
      <c r="P603" s="11">
        <f t="shared" si="318"/>
        <v>0</v>
      </c>
      <c r="Q603" s="11">
        <f t="shared" si="318"/>
        <v>42666.34</v>
      </c>
      <c r="R603" s="11">
        <f t="shared" si="318"/>
        <v>0</v>
      </c>
    </row>
    <row r="604" spans="1:18" ht="117" customHeight="1">
      <c r="A604" s="63" t="s">
        <v>521</v>
      </c>
      <c r="B604" s="33">
        <v>546</v>
      </c>
      <c r="C604" s="16" t="s">
        <v>130</v>
      </c>
      <c r="D604" s="16" t="s">
        <v>126</v>
      </c>
      <c r="E604" s="16" t="s">
        <v>111</v>
      </c>
      <c r="F604" s="16"/>
      <c r="G604" s="11">
        <f>G605+G609</f>
        <v>43618.2</v>
      </c>
      <c r="H604" s="11">
        <f aca="true" t="shared" si="319" ref="H604:R604">H605+H609</f>
        <v>0</v>
      </c>
      <c r="I604" s="11">
        <f t="shared" si="319"/>
        <v>43618.2</v>
      </c>
      <c r="J604" s="11">
        <f t="shared" si="319"/>
        <v>0</v>
      </c>
      <c r="K604" s="11">
        <f t="shared" si="319"/>
        <v>32666.34</v>
      </c>
      <c r="L604" s="11">
        <f t="shared" si="319"/>
        <v>0</v>
      </c>
      <c r="M604" s="11">
        <f t="shared" si="319"/>
        <v>42666.34</v>
      </c>
      <c r="N604" s="11">
        <f t="shared" si="319"/>
        <v>0</v>
      </c>
      <c r="O604" s="11">
        <f t="shared" si="319"/>
        <v>42666.34</v>
      </c>
      <c r="P604" s="11">
        <f t="shared" si="319"/>
        <v>0</v>
      </c>
      <c r="Q604" s="11">
        <f t="shared" si="319"/>
        <v>42666.34</v>
      </c>
      <c r="R604" s="11">
        <f t="shared" si="319"/>
        <v>0</v>
      </c>
    </row>
    <row r="605" spans="1:18" ht="18.75">
      <c r="A605" s="63" t="s">
        <v>405</v>
      </c>
      <c r="B605" s="33">
        <v>546</v>
      </c>
      <c r="C605" s="16" t="s">
        <v>130</v>
      </c>
      <c r="D605" s="16" t="s">
        <v>126</v>
      </c>
      <c r="E605" s="16" t="s">
        <v>406</v>
      </c>
      <c r="F605" s="16"/>
      <c r="G605" s="11">
        <f>G606+G607+G608</f>
        <v>24168.899999999998</v>
      </c>
      <c r="H605" s="11">
        <f aca="true" t="shared" si="320" ref="H605:R605">H606+H607+H608</f>
        <v>0</v>
      </c>
      <c r="I605" s="11">
        <f t="shared" si="320"/>
        <v>24168.899999999998</v>
      </c>
      <c r="J605" s="11">
        <f t="shared" si="320"/>
        <v>0</v>
      </c>
      <c r="K605" s="11">
        <f t="shared" si="320"/>
        <v>17608.84</v>
      </c>
      <c r="L605" s="11">
        <f t="shared" si="320"/>
        <v>0</v>
      </c>
      <c r="M605" s="11">
        <f t="shared" si="320"/>
        <v>27608.84</v>
      </c>
      <c r="N605" s="11">
        <f t="shared" si="320"/>
        <v>0</v>
      </c>
      <c r="O605" s="11">
        <f t="shared" si="320"/>
        <v>27608.84</v>
      </c>
      <c r="P605" s="11">
        <f t="shared" si="320"/>
        <v>0</v>
      </c>
      <c r="Q605" s="11">
        <f t="shared" si="320"/>
        <v>27608.84</v>
      </c>
      <c r="R605" s="11">
        <f t="shared" si="320"/>
        <v>0</v>
      </c>
    </row>
    <row r="606" spans="1:18" ht="18.75">
      <c r="A606" s="63" t="s">
        <v>180</v>
      </c>
      <c r="B606" s="33">
        <v>546</v>
      </c>
      <c r="C606" s="16" t="s">
        <v>130</v>
      </c>
      <c r="D606" s="16" t="s">
        <v>126</v>
      </c>
      <c r="E606" s="16" t="s">
        <v>406</v>
      </c>
      <c r="F606" s="16" t="s">
        <v>153</v>
      </c>
      <c r="G606" s="11">
        <v>21776.1</v>
      </c>
      <c r="H606" s="11"/>
      <c r="I606" s="11">
        <v>22396.1</v>
      </c>
      <c r="J606" s="11"/>
      <c r="K606" s="11">
        <v>15936</v>
      </c>
      <c r="L606" s="11"/>
      <c r="M606" s="11">
        <v>25936</v>
      </c>
      <c r="N606" s="11"/>
      <c r="O606" s="11">
        <f>P606+Q606+R606</f>
        <v>25936</v>
      </c>
      <c r="P606" s="49"/>
      <c r="Q606" s="11">
        <v>25936</v>
      </c>
      <c r="R606" s="49"/>
    </row>
    <row r="607" spans="1:18" ht="37.5">
      <c r="A607" s="63" t="s">
        <v>92</v>
      </c>
      <c r="B607" s="33">
        <v>546</v>
      </c>
      <c r="C607" s="16" t="s">
        <v>130</v>
      </c>
      <c r="D607" s="16" t="s">
        <v>126</v>
      </c>
      <c r="E607" s="16" t="s">
        <v>406</v>
      </c>
      <c r="F607" s="16" t="s">
        <v>178</v>
      </c>
      <c r="G607" s="11">
        <v>2379</v>
      </c>
      <c r="H607" s="11"/>
      <c r="I607" s="139">
        <v>1759</v>
      </c>
      <c r="J607" s="11"/>
      <c r="K607" s="11">
        <f>L607+M607+N607</f>
        <v>1659.74</v>
      </c>
      <c r="L607" s="11"/>
      <c r="M607" s="11">
        <v>1659.74</v>
      </c>
      <c r="N607" s="11"/>
      <c r="O607" s="11">
        <f>P607+Q607+R607</f>
        <v>1659.74</v>
      </c>
      <c r="P607" s="19"/>
      <c r="Q607" s="11">
        <v>1659.74</v>
      </c>
      <c r="R607" s="19"/>
    </row>
    <row r="608" spans="1:18" ht="20.25">
      <c r="A608" s="63" t="s">
        <v>176</v>
      </c>
      <c r="B608" s="33">
        <v>546</v>
      </c>
      <c r="C608" s="16" t="s">
        <v>130</v>
      </c>
      <c r="D608" s="16" t="s">
        <v>126</v>
      </c>
      <c r="E608" s="16" t="s">
        <v>406</v>
      </c>
      <c r="F608" s="16" t="s">
        <v>177</v>
      </c>
      <c r="G608" s="11">
        <f>H608+I608+J608</f>
        <v>13.8</v>
      </c>
      <c r="H608" s="11"/>
      <c r="I608" s="139">
        <v>13.8</v>
      </c>
      <c r="J608" s="11"/>
      <c r="K608" s="11">
        <f>L608+M608+N608</f>
        <v>13.1</v>
      </c>
      <c r="L608" s="11"/>
      <c r="M608" s="11">
        <v>13.1</v>
      </c>
      <c r="N608" s="11"/>
      <c r="O608" s="11">
        <f>P608+Q608+R608</f>
        <v>13.1</v>
      </c>
      <c r="P608" s="19"/>
      <c r="Q608" s="11">
        <v>13.1</v>
      </c>
      <c r="R608" s="19"/>
    </row>
    <row r="609" spans="1:18" ht="56.25">
      <c r="A609" s="63" t="s">
        <v>473</v>
      </c>
      <c r="B609" s="33">
        <v>546</v>
      </c>
      <c r="C609" s="16" t="s">
        <v>130</v>
      </c>
      <c r="D609" s="16" t="s">
        <v>126</v>
      </c>
      <c r="E609" s="16" t="s">
        <v>476</v>
      </c>
      <c r="F609" s="16"/>
      <c r="G609" s="11">
        <f aca="true" t="shared" si="321" ref="G609:R609">G610</f>
        <v>19449.3</v>
      </c>
      <c r="H609" s="11">
        <f t="shared" si="321"/>
        <v>0</v>
      </c>
      <c r="I609" s="11">
        <f t="shared" si="321"/>
        <v>19449.3</v>
      </c>
      <c r="J609" s="11">
        <f t="shared" si="321"/>
        <v>0</v>
      </c>
      <c r="K609" s="11">
        <f t="shared" si="321"/>
        <v>15057.5</v>
      </c>
      <c r="L609" s="11">
        <f t="shared" si="321"/>
        <v>0</v>
      </c>
      <c r="M609" s="11">
        <f t="shared" si="321"/>
        <v>15057.5</v>
      </c>
      <c r="N609" s="11">
        <f t="shared" si="321"/>
        <v>0</v>
      </c>
      <c r="O609" s="11">
        <f t="shared" si="321"/>
        <v>15057.5</v>
      </c>
      <c r="P609" s="11">
        <f t="shared" si="321"/>
        <v>0</v>
      </c>
      <c r="Q609" s="11">
        <f t="shared" si="321"/>
        <v>15057.5</v>
      </c>
      <c r="R609" s="11">
        <f t="shared" si="321"/>
        <v>0</v>
      </c>
    </row>
    <row r="610" spans="1:18" ht="18.75">
      <c r="A610" s="63" t="s">
        <v>180</v>
      </c>
      <c r="B610" s="33">
        <v>546</v>
      </c>
      <c r="C610" s="16" t="s">
        <v>130</v>
      </c>
      <c r="D610" s="16" t="s">
        <v>126</v>
      </c>
      <c r="E610" s="16" t="s">
        <v>476</v>
      </c>
      <c r="F610" s="16" t="s">
        <v>153</v>
      </c>
      <c r="G610" s="11">
        <f>H610+I610+J610</f>
        <v>19449.3</v>
      </c>
      <c r="H610" s="11"/>
      <c r="I610" s="11">
        <v>19449.3</v>
      </c>
      <c r="J610" s="11"/>
      <c r="K610" s="11">
        <f>L610+M610+N610</f>
        <v>15057.5</v>
      </c>
      <c r="L610" s="11"/>
      <c r="M610" s="11">
        <v>15057.5</v>
      </c>
      <c r="N610" s="11"/>
      <c r="O610" s="11">
        <f>P610+Q610+R610</f>
        <v>15057.5</v>
      </c>
      <c r="P610" s="49"/>
      <c r="Q610" s="49">
        <v>15057.5</v>
      </c>
      <c r="R610" s="49"/>
    </row>
    <row r="611" spans="1:18" ht="18.75">
      <c r="A611" s="63" t="s">
        <v>412</v>
      </c>
      <c r="B611" s="33">
        <v>546</v>
      </c>
      <c r="C611" s="16" t="s">
        <v>134</v>
      </c>
      <c r="D611" s="16" t="s">
        <v>413</v>
      </c>
      <c r="E611" s="16"/>
      <c r="F611" s="16"/>
      <c r="G611" s="11">
        <f>G612</f>
        <v>2909.8999999999996</v>
      </c>
      <c r="H611" s="11">
        <f>H612</f>
        <v>0</v>
      </c>
      <c r="I611" s="11">
        <f>I612</f>
        <v>2909.8999999999996</v>
      </c>
      <c r="J611" s="11">
        <f aca="true" t="shared" si="322" ref="J611:R611">J612</f>
        <v>0</v>
      </c>
      <c r="K611" s="11">
        <f t="shared" si="322"/>
        <v>2267</v>
      </c>
      <c r="L611" s="11">
        <f t="shared" si="322"/>
        <v>0</v>
      </c>
      <c r="M611" s="11">
        <f t="shared" si="322"/>
        <v>2267</v>
      </c>
      <c r="N611" s="11">
        <f t="shared" si="322"/>
        <v>0</v>
      </c>
      <c r="O611" s="11">
        <f t="shared" si="322"/>
        <v>2267</v>
      </c>
      <c r="P611" s="11">
        <f t="shared" si="322"/>
        <v>0</v>
      </c>
      <c r="Q611" s="11">
        <f t="shared" si="322"/>
        <v>2267</v>
      </c>
      <c r="R611" s="11">
        <f t="shared" si="322"/>
        <v>0</v>
      </c>
    </row>
    <row r="612" spans="1:18" ht="18.75">
      <c r="A612" s="63" t="s">
        <v>162</v>
      </c>
      <c r="B612" s="33">
        <v>546</v>
      </c>
      <c r="C612" s="16" t="s">
        <v>134</v>
      </c>
      <c r="D612" s="16" t="s">
        <v>122</v>
      </c>
      <c r="E612" s="16"/>
      <c r="F612" s="16"/>
      <c r="G612" s="11">
        <f>G613</f>
        <v>2909.8999999999996</v>
      </c>
      <c r="H612" s="11">
        <f>H613</f>
        <v>0</v>
      </c>
      <c r="I612" s="11">
        <f aca="true" t="shared" si="323" ref="H612:R614">I613</f>
        <v>2909.8999999999996</v>
      </c>
      <c r="J612" s="11">
        <f aca="true" t="shared" si="324" ref="J612:R612">J613</f>
        <v>0</v>
      </c>
      <c r="K612" s="11">
        <f t="shared" si="324"/>
        <v>2267</v>
      </c>
      <c r="L612" s="11">
        <f t="shared" si="324"/>
        <v>0</v>
      </c>
      <c r="M612" s="11">
        <f t="shared" si="324"/>
        <v>2267</v>
      </c>
      <c r="N612" s="11">
        <f t="shared" si="324"/>
        <v>0</v>
      </c>
      <c r="O612" s="11">
        <f t="shared" si="324"/>
        <v>2267</v>
      </c>
      <c r="P612" s="11">
        <f t="shared" si="324"/>
        <v>0</v>
      </c>
      <c r="Q612" s="11">
        <f t="shared" si="324"/>
        <v>2267</v>
      </c>
      <c r="R612" s="11">
        <f t="shared" si="324"/>
        <v>0</v>
      </c>
    </row>
    <row r="613" spans="1:18" ht="37.5">
      <c r="A613" s="63" t="s">
        <v>517</v>
      </c>
      <c r="B613" s="33">
        <v>546</v>
      </c>
      <c r="C613" s="16" t="s">
        <v>134</v>
      </c>
      <c r="D613" s="16" t="s">
        <v>122</v>
      </c>
      <c r="E613" s="16" t="s">
        <v>267</v>
      </c>
      <c r="F613" s="16"/>
      <c r="G613" s="11">
        <f>G614</f>
        <v>2909.8999999999996</v>
      </c>
      <c r="H613" s="11">
        <f>H614</f>
        <v>0</v>
      </c>
      <c r="I613" s="11">
        <f t="shared" si="323"/>
        <v>2909.8999999999996</v>
      </c>
      <c r="J613" s="11">
        <f>J614</f>
        <v>0</v>
      </c>
      <c r="K613" s="11">
        <f t="shared" si="323"/>
        <v>2267</v>
      </c>
      <c r="L613" s="11">
        <f t="shared" si="323"/>
        <v>0</v>
      </c>
      <c r="M613" s="11">
        <f t="shared" si="323"/>
        <v>2267</v>
      </c>
      <c r="N613" s="11">
        <f t="shared" si="323"/>
        <v>0</v>
      </c>
      <c r="O613" s="11">
        <f t="shared" si="323"/>
        <v>2267</v>
      </c>
      <c r="P613" s="11">
        <f>P614</f>
        <v>0</v>
      </c>
      <c r="Q613" s="11">
        <f t="shared" si="323"/>
        <v>2267</v>
      </c>
      <c r="R613" s="11">
        <f t="shared" si="323"/>
        <v>0</v>
      </c>
    </row>
    <row r="614" spans="1:18" ht="37.5">
      <c r="A614" s="63" t="s">
        <v>226</v>
      </c>
      <c r="B614" s="33">
        <v>546</v>
      </c>
      <c r="C614" s="16" t="s">
        <v>134</v>
      </c>
      <c r="D614" s="16" t="s">
        <v>122</v>
      </c>
      <c r="E614" s="16" t="s">
        <v>378</v>
      </c>
      <c r="F614" s="16"/>
      <c r="G614" s="11">
        <f>G615</f>
        <v>2909.8999999999996</v>
      </c>
      <c r="H614" s="11">
        <f t="shared" si="323"/>
        <v>0</v>
      </c>
      <c r="I614" s="11">
        <f t="shared" si="323"/>
        <v>2909.8999999999996</v>
      </c>
      <c r="J614" s="11">
        <f t="shared" si="323"/>
        <v>0</v>
      </c>
      <c r="K614" s="11">
        <f t="shared" si="323"/>
        <v>2267</v>
      </c>
      <c r="L614" s="11">
        <f t="shared" si="323"/>
        <v>0</v>
      </c>
      <c r="M614" s="11">
        <f t="shared" si="323"/>
        <v>2267</v>
      </c>
      <c r="N614" s="11">
        <f t="shared" si="323"/>
        <v>0</v>
      </c>
      <c r="O614" s="11">
        <f t="shared" si="323"/>
        <v>2267</v>
      </c>
      <c r="P614" s="11">
        <f>P615</f>
        <v>0</v>
      </c>
      <c r="Q614" s="11">
        <f t="shared" si="323"/>
        <v>2267</v>
      </c>
      <c r="R614" s="11">
        <f t="shared" si="323"/>
        <v>0</v>
      </c>
    </row>
    <row r="615" spans="1:18" ht="44.25" customHeight="1">
      <c r="A615" s="63" t="s">
        <v>408</v>
      </c>
      <c r="B615" s="33">
        <v>546</v>
      </c>
      <c r="C615" s="16" t="s">
        <v>134</v>
      </c>
      <c r="D615" s="16" t="s">
        <v>122</v>
      </c>
      <c r="E615" s="16" t="s">
        <v>407</v>
      </c>
      <c r="F615" s="16"/>
      <c r="G615" s="11">
        <f>G616+G618</f>
        <v>2909.8999999999996</v>
      </c>
      <c r="H615" s="11">
        <f>H616+H618</f>
        <v>0</v>
      </c>
      <c r="I615" s="11">
        <f>I616+I618</f>
        <v>2909.8999999999996</v>
      </c>
      <c r="J615" s="11">
        <f>J616+J618</f>
        <v>0</v>
      </c>
      <c r="K615" s="11">
        <f aca="true" t="shared" si="325" ref="K615:R615">K616+K618</f>
        <v>2267</v>
      </c>
      <c r="L615" s="11">
        <f t="shared" si="325"/>
        <v>0</v>
      </c>
      <c r="M615" s="11">
        <f t="shared" si="325"/>
        <v>2267</v>
      </c>
      <c r="N615" s="11">
        <f t="shared" si="325"/>
        <v>0</v>
      </c>
      <c r="O615" s="11">
        <f t="shared" si="325"/>
        <v>2267</v>
      </c>
      <c r="P615" s="11">
        <f t="shared" si="325"/>
        <v>0</v>
      </c>
      <c r="Q615" s="11">
        <f t="shared" si="325"/>
        <v>2267</v>
      </c>
      <c r="R615" s="11">
        <f t="shared" si="325"/>
        <v>0</v>
      </c>
    </row>
    <row r="616" spans="1:18" ht="18.75">
      <c r="A616" s="63" t="s">
        <v>405</v>
      </c>
      <c r="B616" s="33">
        <v>546</v>
      </c>
      <c r="C616" s="16" t="s">
        <v>134</v>
      </c>
      <c r="D616" s="16" t="s">
        <v>122</v>
      </c>
      <c r="E616" s="16" t="s">
        <v>409</v>
      </c>
      <c r="F616" s="16"/>
      <c r="G616" s="11">
        <f>G617</f>
        <v>1729.6</v>
      </c>
      <c r="H616" s="11">
        <f aca="true" t="shared" si="326" ref="H616:R616">H617</f>
        <v>0</v>
      </c>
      <c r="I616" s="11">
        <f>I617</f>
        <v>1729.6</v>
      </c>
      <c r="J616" s="11">
        <f t="shared" si="326"/>
        <v>0</v>
      </c>
      <c r="K616" s="11">
        <f t="shared" si="326"/>
        <v>1306.2</v>
      </c>
      <c r="L616" s="11">
        <f t="shared" si="326"/>
        <v>0</v>
      </c>
      <c r="M616" s="11">
        <f t="shared" si="326"/>
        <v>1306.2</v>
      </c>
      <c r="N616" s="11">
        <f t="shared" si="326"/>
        <v>0</v>
      </c>
      <c r="O616" s="11">
        <f t="shared" si="326"/>
        <v>1306.2</v>
      </c>
      <c r="P616" s="11">
        <f t="shared" si="326"/>
        <v>0</v>
      </c>
      <c r="Q616" s="11">
        <f t="shared" si="326"/>
        <v>1306.2</v>
      </c>
      <c r="R616" s="11">
        <f t="shared" si="326"/>
        <v>0</v>
      </c>
    </row>
    <row r="617" spans="1:18" ht="18.75">
      <c r="A617" s="63" t="s">
        <v>180</v>
      </c>
      <c r="B617" s="33">
        <v>546</v>
      </c>
      <c r="C617" s="16" t="s">
        <v>134</v>
      </c>
      <c r="D617" s="16" t="s">
        <v>122</v>
      </c>
      <c r="E617" s="16" t="s">
        <v>409</v>
      </c>
      <c r="F617" s="16" t="s">
        <v>153</v>
      </c>
      <c r="G617" s="11">
        <f>H617+I617+J617</f>
        <v>1729.6</v>
      </c>
      <c r="H617" s="11"/>
      <c r="I617" s="11">
        <v>1729.6</v>
      </c>
      <c r="J617" s="11"/>
      <c r="K617" s="11">
        <f>L617+M617+N617</f>
        <v>1306.2</v>
      </c>
      <c r="L617" s="11"/>
      <c r="M617" s="11">
        <v>1306.2</v>
      </c>
      <c r="N617" s="11"/>
      <c r="O617" s="11">
        <f>P617+Q617+R617</f>
        <v>1306.2</v>
      </c>
      <c r="P617" s="19"/>
      <c r="Q617" s="19">
        <v>1306.2</v>
      </c>
      <c r="R617" s="19"/>
    </row>
    <row r="618" spans="1:18" ht="56.25">
      <c r="A618" s="63" t="s">
        <v>473</v>
      </c>
      <c r="B618" s="33">
        <v>546</v>
      </c>
      <c r="C618" s="16" t="s">
        <v>134</v>
      </c>
      <c r="D618" s="16" t="s">
        <v>122</v>
      </c>
      <c r="E618" s="16" t="s">
        <v>482</v>
      </c>
      <c r="F618" s="16"/>
      <c r="G618" s="11">
        <f>G619</f>
        <v>1180.3</v>
      </c>
      <c r="H618" s="11">
        <f>H619</f>
        <v>0</v>
      </c>
      <c r="I618" s="11">
        <f>I619</f>
        <v>1180.3</v>
      </c>
      <c r="J618" s="11">
        <f>J619</f>
        <v>0</v>
      </c>
      <c r="K618" s="11">
        <f>L618+M618+N618</f>
        <v>960.8</v>
      </c>
      <c r="L618" s="11">
        <f>L619</f>
        <v>0</v>
      </c>
      <c r="M618" s="11">
        <f>M619</f>
        <v>960.8</v>
      </c>
      <c r="N618" s="11">
        <f>N619</f>
        <v>0</v>
      </c>
      <c r="O618" s="11">
        <f>P618+Q618+R618</f>
        <v>960.8</v>
      </c>
      <c r="P618" s="11">
        <f>P619</f>
        <v>0</v>
      </c>
      <c r="Q618" s="11">
        <f>Q619</f>
        <v>960.8</v>
      </c>
      <c r="R618" s="11">
        <f>R619</f>
        <v>0</v>
      </c>
    </row>
    <row r="619" spans="1:18" ht="18.75">
      <c r="A619" s="63" t="s">
        <v>180</v>
      </c>
      <c r="B619" s="33">
        <v>546</v>
      </c>
      <c r="C619" s="16" t="s">
        <v>134</v>
      </c>
      <c r="D619" s="16" t="s">
        <v>122</v>
      </c>
      <c r="E619" s="16" t="s">
        <v>482</v>
      </c>
      <c r="F619" s="16" t="s">
        <v>153</v>
      </c>
      <c r="G619" s="11">
        <f>H619+I619+J619</f>
        <v>1180.3</v>
      </c>
      <c r="H619" s="11"/>
      <c r="I619" s="11">
        <v>1180.3</v>
      </c>
      <c r="J619" s="11"/>
      <c r="K619" s="11">
        <f>L619+M619+N619</f>
        <v>960.8</v>
      </c>
      <c r="L619" s="11"/>
      <c r="M619" s="11">
        <v>960.8</v>
      </c>
      <c r="N619" s="11"/>
      <c r="O619" s="11">
        <f>P619+Q619+R619</f>
        <v>960.8</v>
      </c>
      <c r="P619" s="19"/>
      <c r="Q619" s="19">
        <v>960.8</v>
      </c>
      <c r="R619" s="19"/>
    </row>
    <row r="620" spans="1:18" ht="18.75">
      <c r="A620" s="63" t="s">
        <v>152</v>
      </c>
      <c r="B620" s="33">
        <v>546</v>
      </c>
      <c r="C620" s="16" t="s">
        <v>126</v>
      </c>
      <c r="D620" s="16" t="s">
        <v>413</v>
      </c>
      <c r="E620" s="16"/>
      <c r="F620" s="16"/>
      <c r="G620" s="11">
        <f>G621+G627</f>
        <v>528</v>
      </c>
      <c r="H620" s="11">
        <f aca="true" t="shared" si="327" ref="H620:R620">H621+H627</f>
        <v>294</v>
      </c>
      <c r="I620" s="11">
        <f>I621</f>
        <v>0</v>
      </c>
      <c r="J620" s="11">
        <f t="shared" si="327"/>
        <v>0</v>
      </c>
      <c r="K620" s="11">
        <f t="shared" si="327"/>
        <v>696</v>
      </c>
      <c r="L620" s="11">
        <f t="shared" si="327"/>
        <v>294</v>
      </c>
      <c r="M620" s="11">
        <f t="shared" si="327"/>
        <v>402</v>
      </c>
      <c r="N620" s="11">
        <f t="shared" si="327"/>
        <v>0</v>
      </c>
      <c r="O620" s="11">
        <f t="shared" si="327"/>
        <v>696</v>
      </c>
      <c r="P620" s="11">
        <f t="shared" si="327"/>
        <v>294</v>
      </c>
      <c r="Q620" s="11">
        <f t="shared" si="327"/>
        <v>402</v>
      </c>
      <c r="R620" s="11">
        <f t="shared" si="327"/>
        <v>0</v>
      </c>
    </row>
    <row r="621" spans="1:18" ht="18.75">
      <c r="A621" s="63" t="s">
        <v>188</v>
      </c>
      <c r="B621" s="33">
        <v>546</v>
      </c>
      <c r="C621" s="16" t="s">
        <v>126</v>
      </c>
      <c r="D621" s="16" t="s">
        <v>130</v>
      </c>
      <c r="E621" s="16"/>
      <c r="F621" s="16"/>
      <c r="G621" s="11">
        <f>G622</f>
        <v>294</v>
      </c>
      <c r="H621" s="11">
        <f>H622</f>
        <v>294</v>
      </c>
      <c r="I621" s="11">
        <f>I622</f>
        <v>0</v>
      </c>
      <c r="J621" s="11">
        <f aca="true" t="shared" si="328" ref="J621:R622">J622</f>
        <v>0</v>
      </c>
      <c r="K621" s="11">
        <f t="shared" si="328"/>
        <v>294</v>
      </c>
      <c r="L621" s="11">
        <f t="shared" si="328"/>
        <v>294</v>
      </c>
      <c r="M621" s="11">
        <f t="shared" si="328"/>
        <v>0</v>
      </c>
      <c r="N621" s="11">
        <f t="shared" si="328"/>
        <v>0</v>
      </c>
      <c r="O621" s="11">
        <f t="shared" si="328"/>
        <v>294</v>
      </c>
      <c r="P621" s="11">
        <f t="shared" si="328"/>
        <v>294</v>
      </c>
      <c r="Q621" s="11">
        <f t="shared" si="328"/>
        <v>0</v>
      </c>
      <c r="R621" s="11">
        <f t="shared" si="328"/>
        <v>0</v>
      </c>
    </row>
    <row r="622" spans="1:18" ht="56.25">
      <c r="A622" s="63" t="s">
        <v>487</v>
      </c>
      <c r="B622" s="33">
        <v>546</v>
      </c>
      <c r="C622" s="16" t="s">
        <v>126</v>
      </c>
      <c r="D622" s="16" t="s">
        <v>130</v>
      </c>
      <c r="E622" s="16" t="s">
        <v>256</v>
      </c>
      <c r="F622" s="16"/>
      <c r="G622" s="11">
        <f>G623</f>
        <v>294</v>
      </c>
      <c r="H622" s="11">
        <f>H623</f>
        <v>294</v>
      </c>
      <c r="I622" s="11">
        <f aca="true" t="shared" si="329" ref="H622:R623">I623</f>
        <v>0</v>
      </c>
      <c r="J622" s="11">
        <f t="shared" si="328"/>
        <v>0</v>
      </c>
      <c r="K622" s="11">
        <f t="shared" si="328"/>
        <v>294</v>
      </c>
      <c r="L622" s="11">
        <f t="shared" si="328"/>
        <v>294</v>
      </c>
      <c r="M622" s="11">
        <f t="shared" si="328"/>
        <v>0</v>
      </c>
      <c r="N622" s="11">
        <f t="shared" si="328"/>
        <v>0</v>
      </c>
      <c r="O622" s="11">
        <f t="shared" si="328"/>
        <v>294</v>
      </c>
      <c r="P622" s="11">
        <f t="shared" si="328"/>
        <v>294</v>
      </c>
      <c r="Q622" s="11">
        <f t="shared" si="328"/>
        <v>0</v>
      </c>
      <c r="R622" s="11">
        <f t="shared" si="328"/>
        <v>0</v>
      </c>
    </row>
    <row r="623" spans="1:18" ht="55.5" customHeight="1">
      <c r="A623" s="63" t="s">
        <v>490</v>
      </c>
      <c r="B623" s="33">
        <v>546</v>
      </c>
      <c r="C623" s="16" t="s">
        <v>126</v>
      </c>
      <c r="D623" s="16" t="s">
        <v>130</v>
      </c>
      <c r="E623" s="16" t="s">
        <v>12</v>
      </c>
      <c r="F623" s="16"/>
      <c r="G623" s="11">
        <f>G624</f>
        <v>294</v>
      </c>
      <c r="H623" s="11">
        <f t="shared" si="329"/>
        <v>294</v>
      </c>
      <c r="I623" s="11">
        <f aca="true" t="shared" si="330" ref="H623:R624">I624</f>
        <v>0</v>
      </c>
      <c r="J623" s="11">
        <f t="shared" si="329"/>
        <v>0</v>
      </c>
      <c r="K623" s="11">
        <f t="shared" si="329"/>
        <v>294</v>
      </c>
      <c r="L623" s="11">
        <f t="shared" si="329"/>
        <v>294</v>
      </c>
      <c r="M623" s="11">
        <f t="shared" si="329"/>
        <v>0</v>
      </c>
      <c r="N623" s="11">
        <f t="shared" si="329"/>
        <v>0</v>
      </c>
      <c r="O623" s="11">
        <f t="shared" si="329"/>
        <v>294</v>
      </c>
      <c r="P623" s="11">
        <f t="shared" si="329"/>
        <v>294</v>
      </c>
      <c r="Q623" s="11">
        <f t="shared" si="329"/>
        <v>0</v>
      </c>
      <c r="R623" s="11">
        <f t="shared" si="329"/>
        <v>0</v>
      </c>
    </row>
    <row r="624" spans="1:18" ht="37.5">
      <c r="A624" s="63" t="s">
        <v>390</v>
      </c>
      <c r="B624" s="33">
        <v>546</v>
      </c>
      <c r="C624" s="16" t="s">
        <v>126</v>
      </c>
      <c r="D624" s="16" t="s">
        <v>130</v>
      </c>
      <c r="E624" s="16" t="s">
        <v>391</v>
      </c>
      <c r="F624" s="16"/>
      <c r="G624" s="11">
        <f>G625</f>
        <v>294</v>
      </c>
      <c r="H624" s="11">
        <f t="shared" si="330"/>
        <v>294</v>
      </c>
      <c r="I624" s="11">
        <f>I625</f>
        <v>0</v>
      </c>
      <c r="J624" s="11">
        <f t="shared" si="330"/>
        <v>0</v>
      </c>
      <c r="K624" s="11">
        <f t="shared" si="330"/>
        <v>294</v>
      </c>
      <c r="L624" s="11">
        <f t="shared" si="330"/>
        <v>294</v>
      </c>
      <c r="M624" s="11">
        <f t="shared" si="330"/>
        <v>0</v>
      </c>
      <c r="N624" s="11">
        <f t="shared" si="330"/>
        <v>0</v>
      </c>
      <c r="O624" s="11">
        <f t="shared" si="330"/>
        <v>294</v>
      </c>
      <c r="P624" s="11">
        <f t="shared" si="330"/>
        <v>294</v>
      </c>
      <c r="Q624" s="11">
        <f t="shared" si="330"/>
        <v>0</v>
      </c>
      <c r="R624" s="11">
        <f t="shared" si="330"/>
        <v>0</v>
      </c>
    </row>
    <row r="625" spans="1:18" ht="98.25" customHeight="1">
      <c r="A625" s="70" t="s">
        <v>434</v>
      </c>
      <c r="B625" s="33">
        <v>546</v>
      </c>
      <c r="C625" s="16" t="s">
        <v>126</v>
      </c>
      <c r="D625" s="16" t="s">
        <v>130</v>
      </c>
      <c r="E625" s="16" t="s">
        <v>392</v>
      </c>
      <c r="F625" s="16"/>
      <c r="G625" s="11">
        <f>G626</f>
        <v>294</v>
      </c>
      <c r="H625" s="11">
        <f>H626</f>
        <v>294</v>
      </c>
      <c r="I625" s="11"/>
      <c r="J625" s="11">
        <f aca="true" t="shared" si="331" ref="J625:R625">J626</f>
        <v>0</v>
      </c>
      <c r="K625" s="11">
        <f t="shared" si="331"/>
        <v>294</v>
      </c>
      <c r="L625" s="11">
        <f t="shared" si="331"/>
        <v>294</v>
      </c>
      <c r="M625" s="11">
        <f t="shared" si="331"/>
        <v>0</v>
      </c>
      <c r="N625" s="11">
        <f t="shared" si="331"/>
        <v>0</v>
      </c>
      <c r="O625" s="11">
        <f t="shared" si="331"/>
        <v>294</v>
      </c>
      <c r="P625" s="11">
        <f t="shared" si="331"/>
        <v>294</v>
      </c>
      <c r="Q625" s="11">
        <f t="shared" si="331"/>
        <v>0</v>
      </c>
      <c r="R625" s="11">
        <f t="shared" si="331"/>
        <v>0</v>
      </c>
    </row>
    <row r="626" spans="1:18" ht="37.5">
      <c r="A626" s="63" t="s">
        <v>92</v>
      </c>
      <c r="B626" s="33">
        <v>546</v>
      </c>
      <c r="C626" s="16" t="s">
        <v>126</v>
      </c>
      <c r="D626" s="16" t="s">
        <v>130</v>
      </c>
      <c r="E626" s="16" t="s">
        <v>392</v>
      </c>
      <c r="F626" s="16" t="s">
        <v>178</v>
      </c>
      <c r="G626" s="11">
        <f>H626+I625+J626</f>
        <v>294</v>
      </c>
      <c r="H626" s="11">
        <v>294</v>
      </c>
      <c r="I626" s="11">
        <f aca="true" t="shared" si="332" ref="H626:R627">I627</f>
        <v>234</v>
      </c>
      <c r="J626" s="11"/>
      <c r="K626" s="11">
        <f>L626+M626+N626</f>
        <v>294</v>
      </c>
      <c r="L626" s="11">
        <v>294</v>
      </c>
      <c r="M626" s="11"/>
      <c r="N626" s="11"/>
      <c r="O626" s="11">
        <f>P626+Q626+R626</f>
        <v>294</v>
      </c>
      <c r="P626" s="19">
        <v>294</v>
      </c>
      <c r="Q626" s="19"/>
      <c r="R626" s="19"/>
    </row>
    <row r="627" spans="1:18" ht="18.75">
      <c r="A627" s="63" t="s">
        <v>231</v>
      </c>
      <c r="B627" s="33">
        <v>546</v>
      </c>
      <c r="C627" s="16" t="s">
        <v>126</v>
      </c>
      <c r="D627" s="16" t="s">
        <v>126</v>
      </c>
      <c r="E627" s="16"/>
      <c r="F627" s="16"/>
      <c r="G627" s="11">
        <f>G628</f>
        <v>234</v>
      </c>
      <c r="H627" s="11">
        <f t="shared" si="332"/>
        <v>0</v>
      </c>
      <c r="I627" s="11">
        <f>I628</f>
        <v>234</v>
      </c>
      <c r="J627" s="11">
        <f t="shared" si="332"/>
        <v>0</v>
      </c>
      <c r="K627" s="11">
        <f t="shared" si="332"/>
        <v>402</v>
      </c>
      <c r="L627" s="11">
        <f t="shared" si="332"/>
        <v>0</v>
      </c>
      <c r="M627" s="11">
        <f t="shared" si="332"/>
        <v>402</v>
      </c>
      <c r="N627" s="11">
        <f t="shared" si="332"/>
        <v>0</v>
      </c>
      <c r="O627" s="11">
        <f t="shared" si="332"/>
        <v>402</v>
      </c>
      <c r="P627" s="11">
        <f t="shared" si="332"/>
        <v>0</v>
      </c>
      <c r="Q627" s="11">
        <f t="shared" si="332"/>
        <v>402</v>
      </c>
      <c r="R627" s="11">
        <f t="shared" si="332"/>
        <v>0</v>
      </c>
    </row>
    <row r="628" spans="1:18" ht="56.25">
      <c r="A628" s="63" t="s">
        <v>529</v>
      </c>
      <c r="B628" s="33">
        <v>546</v>
      </c>
      <c r="C628" s="16" t="s">
        <v>126</v>
      </c>
      <c r="D628" s="16" t="s">
        <v>126</v>
      </c>
      <c r="E628" s="16" t="s">
        <v>279</v>
      </c>
      <c r="F628" s="16"/>
      <c r="G628" s="11">
        <f>G629</f>
        <v>234</v>
      </c>
      <c r="H628" s="11">
        <f>H629</f>
        <v>0</v>
      </c>
      <c r="I628" s="11">
        <f>I629</f>
        <v>234</v>
      </c>
      <c r="J628" s="11">
        <f aca="true" t="shared" si="333" ref="J628:R629">J629</f>
        <v>0</v>
      </c>
      <c r="K628" s="11">
        <f t="shared" si="333"/>
        <v>402</v>
      </c>
      <c r="L628" s="11">
        <f t="shared" si="333"/>
        <v>0</v>
      </c>
      <c r="M628" s="11">
        <f t="shared" si="333"/>
        <v>402</v>
      </c>
      <c r="N628" s="11">
        <f t="shared" si="333"/>
        <v>0</v>
      </c>
      <c r="O628" s="11">
        <f t="shared" si="333"/>
        <v>402</v>
      </c>
      <c r="P628" s="11">
        <f t="shared" si="333"/>
        <v>0</v>
      </c>
      <c r="Q628" s="11">
        <f t="shared" si="333"/>
        <v>402</v>
      </c>
      <c r="R628" s="11">
        <f t="shared" si="333"/>
        <v>0</v>
      </c>
    </row>
    <row r="629" spans="1:18" ht="37.5">
      <c r="A629" s="63" t="s">
        <v>599</v>
      </c>
      <c r="B629" s="33">
        <v>546</v>
      </c>
      <c r="C629" s="16" t="s">
        <v>126</v>
      </c>
      <c r="D629" s="16" t="s">
        <v>126</v>
      </c>
      <c r="E629" s="16" t="s">
        <v>314</v>
      </c>
      <c r="F629" s="16"/>
      <c r="G629" s="11">
        <f>G630</f>
        <v>234</v>
      </c>
      <c r="H629" s="11">
        <f>H630</f>
        <v>0</v>
      </c>
      <c r="I629" s="11">
        <f aca="true" t="shared" si="334" ref="H629:R630">I630+I632+I633+I631</f>
        <v>234</v>
      </c>
      <c r="J629" s="11">
        <f t="shared" si="333"/>
        <v>0</v>
      </c>
      <c r="K629" s="11">
        <f t="shared" si="333"/>
        <v>402</v>
      </c>
      <c r="L629" s="11">
        <f t="shared" si="333"/>
        <v>0</v>
      </c>
      <c r="M629" s="11">
        <f t="shared" si="333"/>
        <v>402</v>
      </c>
      <c r="N629" s="11">
        <f t="shared" si="333"/>
        <v>0</v>
      </c>
      <c r="O629" s="11">
        <f t="shared" si="333"/>
        <v>402</v>
      </c>
      <c r="P629" s="11">
        <f t="shared" si="333"/>
        <v>0</v>
      </c>
      <c r="Q629" s="11">
        <f t="shared" si="333"/>
        <v>402</v>
      </c>
      <c r="R629" s="11">
        <f t="shared" si="333"/>
        <v>0</v>
      </c>
    </row>
    <row r="630" spans="1:18" ht="18.75">
      <c r="A630" s="63" t="s">
        <v>230</v>
      </c>
      <c r="B630" s="33">
        <v>546</v>
      </c>
      <c r="C630" s="16" t="s">
        <v>126</v>
      </c>
      <c r="D630" s="16" t="s">
        <v>126</v>
      </c>
      <c r="E630" s="33" t="s">
        <v>315</v>
      </c>
      <c r="F630" s="16"/>
      <c r="G630" s="11">
        <f>G631+G632+G633+G634</f>
        <v>234</v>
      </c>
      <c r="H630" s="11">
        <f t="shared" si="334"/>
        <v>0</v>
      </c>
      <c r="I630" s="11">
        <v>0</v>
      </c>
      <c r="J630" s="11">
        <f t="shared" si="334"/>
        <v>0</v>
      </c>
      <c r="K630" s="11">
        <f t="shared" si="334"/>
        <v>402</v>
      </c>
      <c r="L630" s="11">
        <f t="shared" si="334"/>
        <v>0</v>
      </c>
      <c r="M630" s="11">
        <f t="shared" si="334"/>
        <v>402</v>
      </c>
      <c r="N630" s="11">
        <f t="shared" si="334"/>
        <v>0</v>
      </c>
      <c r="O630" s="11">
        <f t="shared" si="334"/>
        <v>402</v>
      </c>
      <c r="P630" s="11">
        <f t="shared" si="334"/>
        <v>0</v>
      </c>
      <c r="Q630" s="11">
        <f t="shared" si="334"/>
        <v>402</v>
      </c>
      <c r="R630" s="11">
        <f t="shared" si="334"/>
        <v>0</v>
      </c>
    </row>
    <row r="631" spans="1:18" ht="37.5">
      <c r="A631" s="63" t="s">
        <v>92</v>
      </c>
      <c r="B631" s="33">
        <v>546</v>
      </c>
      <c r="C631" s="16" t="s">
        <v>126</v>
      </c>
      <c r="D631" s="16" t="s">
        <v>126</v>
      </c>
      <c r="E631" s="33" t="s">
        <v>315</v>
      </c>
      <c r="F631" s="16" t="s">
        <v>178</v>
      </c>
      <c r="G631" s="11">
        <f>H631+I630+J631</f>
        <v>0</v>
      </c>
      <c r="H631" s="11"/>
      <c r="I631" s="11">
        <v>108</v>
      </c>
      <c r="J631" s="11"/>
      <c r="K631" s="11">
        <f>L631+M631+N631</f>
        <v>120</v>
      </c>
      <c r="L631" s="11"/>
      <c r="M631" s="11">
        <v>120</v>
      </c>
      <c r="N631" s="11"/>
      <c r="O631" s="11">
        <f>P631+Q631+R631</f>
        <v>120</v>
      </c>
      <c r="P631" s="19"/>
      <c r="Q631" s="19">
        <v>120</v>
      </c>
      <c r="R631" s="19"/>
    </row>
    <row r="632" spans="1:18" ht="37.5">
      <c r="A632" s="63" t="s">
        <v>222</v>
      </c>
      <c r="B632" s="33">
        <v>546</v>
      </c>
      <c r="C632" s="16" t="s">
        <v>126</v>
      </c>
      <c r="D632" s="16" t="s">
        <v>126</v>
      </c>
      <c r="E632" s="33" t="s">
        <v>315</v>
      </c>
      <c r="F632" s="16" t="s">
        <v>221</v>
      </c>
      <c r="G632" s="11">
        <v>129</v>
      </c>
      <c r="H632" s="11"/>
      <c r="I632" s="11">
        <v>96</v>
      </c>
      <c r="J632" s="11"/>
      <c r="K632" s="11">
        <f>L632+M632+N632</f>
        <v>108</v>
      </c>
      <c r="L632" s="11"/>
      <c r="M632" s="11">
        <v>108</v>
      </c>
      <c r="N632" s="11"/>
      <c r="O632" s="11">
        <f>P632+Q632+R632</f>
        <v>108</v>
      </c>
      <c r="P632" s="19"/>
      <c r="Q632" s="19">
        <v>108</v>
      </c>
      <c r="R632" s="19"/>
    </row>
    <row r="633" spans="1:18" ht="18.75">
      <c r="A633" s="63" t="s">
        <v>318</v>
      </c>
      <c r="B633" s="33">
        <v>546</v>
      </c>
      <c r="C633" s="16" t="s">
        <v>126</v>
      </c>
      <c r="D633" s="16" t="s">
        <v>126</v>
      </c>
      <c r="E633" s="33" t="s">
        <v>315</v>
      </c>
      <c r="F633" s="16" t="s">
        <v>317</v>
      </c>
      <c r="G633" s="11">
        <v>75</v>
      </c>
      <c r="H633" s="11"/>
      <c r="I633" s="11">
        <v>30</v>
      </c>
      <c r="J633" s="11"/>
      <c r="K633" s="11">
        <f>L633+M633+N633</f>
        <v>144</v>
      </c>
      <c r="L633" s="11"/>
      <c r="M633" s="11">
        <v>144</v>
      </c>
      <c r="N633" s="11"/>
      <c r="O633" s="11">
        <f>P633+Q633+R633</f>
        <v>144</v>
      </c>
      <c r="P633" s="19"/>
      <c r="Q633" s="19">
        <v>144</v>
      </c>
      <c r="R633" s="19"/>
    </row>
    <row r="634" spans="1:18" ht="18.75">
      <c r="A634" s="63" t="s">
        <v>186</v>
      </c>
      <c r="B634" s="33">
        <v>546</v>
      </c>
      <c r="C634" s="16" t="s">
        <v>126</v>
      </c>
      <c r="D634" s="16" t="s">
        <v>126</v>
      </c>
      <c r="E634" s="33" t="s">
        <v>315</v>
      </c>
      <c r="F634" s="16" t="s">
        <v>182</v>
      </c>
      <c r="G634" s="11">
        <f>H634+I633+J634</f>
        <v>30</v>
      </c>
      <c r="H634" s="11"/>
      <c r="I634" s="11">
        <f>I635+I642+I663</f>
        <v>3533.7000000000003</v>
      </c>
      <c r="J634" s="11"/>
      <c r="K634" s="11">
        <f>L634+M634+N634</f>
        <v>30</v>
      </c>
      <c r="L634" s="11"/>
      <c r="M634" s="11">
        <v>30</v>
      </c>
      <c r="N634" s="11"/>
      <c r="O634" s="11">
        <f>P634+Q634+R634</f>
        <v>30</v>
      </c>
      <c r="P634" s="19"/>
      <c r="Q634" s="19">
        <v>30</v>
      </c>
      <c r="R634" s="19"/>
    </row>
    <row r="635" spans="1:18" ht="18.75">
      <c r="A635" s="63" t="s">
        <v>138</v>
      </c>
      <c r="B635" s="33">
        <v>546</v>
      </c>
      <c r="C635" s="16" t="s">
        <v>127</v>
      </c>
      <c r="D635" s="16" t="s">
        <v>413</v>
      </c>
      <c r="E635" s="16"/>
      <c r="F635" s="16"/>
      <c r="G635" s="11">
        <f>G636+G643+G667</f>
        <v>23349</v>
      </c>
      <c r="H635" s="11">
        <f>H636+H643+H667</f>
        <v>20075.899999999998</v>
      </c>
      <c r="I635" s="11">
        <f aca="true" t="shared" si="335" ref="H635:R636">I637</f>
        <v>1689.6000000000001</v>
      </c>
      <c r="J635" s="11">
        <f aca="true" t="shared" si="336" ref="J635:R635">J636+J643+J667</f>
        <v>0</v>
      </c>
      <c r="K635" s="11">
        <f t="shared" si="336"/>
        <v>18693.1</v>
      </c>
      <c r="L635" s="11">
        <f t="shared" si="336"/>
        <v>15735.199999999999</v>
      </c>
      <c r="M635" s="11">
        <f t="shared" si="336"/>
        <v>2957.9</v>
      </c>
      <c r="N635" s="11">
        <f t="shared" si="336"/>
        <v>0</v>
      </c>
      <c r="O635" s="11">
        <f t="shared" si="336"/>
        <v>18693.199999999997</v>
      </c>
      <c r="P635" s="11">
        <f t="shared" si="336"/>
        <v>15729.099999999999</v>
      </c>
      <c r="Q635" s="11">
        <f t="shared" si="336"/>
        <v>2964.1</v>
      </c>
      <c r="R635" s="11">
        <f t="shared" si="336"/>
        <v>0</v>
      </c>
    </row>
    <row r="636" spans="1:18" ht="18.75">
      <c r="A636" s="63" t="s">
        <v>142</v>
      </c>
      <c r="B636" s="33">
        <v>546</v>
      </c>
      <c r="C636" s="16" t="s">
        <v>127</v>
      </c>
      <c r="D636" s="16" t="s">
        <v>121</v>
      </c>
      <c r="E636" s="16"/>
      <c r="F636" s="16"/>
      <c r="G636" s="11">
        <f>G638</f>
        <v>1681.2</v>
      </c>
      <c r="H636" s="11">
        <f t="shared" si="335"/>
        <v>0</v>
      </c>
      <c r="I636" s="11">
        <f aca="true" t="shared" si="337" ref="H636:R637">I637</f>
        <v>1689.6000000000001</v>
      </c>
      <c r="J636" s="11">
        <f t="shared" si="335"/>
        <v>0</v>
      </c>
      <c r="K636" s="11">
        <f t="shared" si="335"/>
        <v>1665</v>
      </c>
      <c r="L636" s="11">
        <f t="shared" si="335"/>
        <v>0</v>
      </c>
      <c r="M636" s="11">
        <f t="shared" si="335"/>
        <v>1665</v>
      </c>
      <c r="N636" s="11">
        <f t="shared" si="335"/>
        <v>0</v>
      </c>
      <c r="O636" s="11">
        <f t="shared" si="335"/>
        <v>1665</v>
      </c>
      <c r="P636" s="11">
        <f t="shared" si="335"/>
        <v>0</v>
      </c>
      <c r="Q636" s="11">
        <f t="shared" si="335"/>
        <v>1665</v>
      </c>
      <c r="R636" s="11">
        <f t="shared" si="335"/>
        <v>0</v>
      </c>
    </row>
    <row r="637" spans="1:18" ht="37.5">
      <c r="A637" s="63" t="s">
        <v>549</v>
      </c>
      <c r="B637" s="33">
        <v>546</v>
      </c>
      <c r="C637" s="16" t="s">
        <v>127</v>
      </c>
      <c r="D637" s="16" t="s">
        <v>121</v>
      </c>
      <c r="E637" s="16" t="s">
        <v>9</v>
      </c>
      <c r="F637" s="16"/>
      <c r="G637" s="11">
        <f>G638</f>
        <v>1681.2</v>
      </c>
      <c r="H637" s="11">
        <f t="shared" si="337"/>
        <v>0</v>
      </c>
      <c r="I637" s="11">
        <f aca="true" t="shared" si="338" ref="H637:R638">I639</f>
        <v>1689.6000000000001</v>
      </c>
      <c r="J637" s="11">
        <f t="shared" si="337"/>
        <v>0</v>
      </c>
      <c r="K637" s="11">
        <f t="shared" si="337"/>
        <v>1665</v>
      </c>
      <c r="L637" s="11">
        <f t="shared" si="337"/>
        <v>0</v>
      </c>
      <c r="M637" s="11">
        <f t="shared" si="337"/>
        <v>1665</v>
      </c>
      <c r="N637" s="11">
        <f t="shared" si="337"/>
        <v>0</v>
      </c>
      <c r="O637" s="11">
        <f t="shared" si="337"/>
        <v>1665</v>
      </c>
      <c r="P637" s="11">
        <f t="shared" si="337"/>
        <v>0</v>
      </c>
      <c r="Q637" s="11">
        <f t="shared" si="337"/>
        <v>1665</v>
      </c>
      <c r="R637" s="11">
        <f t="shared" si="337"/>
        <v>0</v>
      </c>
    </row>
    <row r="638" spans="1:18" ht="37.5">
      <c r="A638" s="63" t="s">
        <v>40</v>
      </c>
      <c r="B638" s="33">
        <v>546</v>
      </c>
      <c r="C638" s="16" t="s">
        <v>127</v>
      </c>
      <c r="D638" s="16" t="s">
        <v>121</v>
      </c>
      <c r="E638" s="16" t="s">
        <v>41</v>
      </c>
      <c r="F638" s="16"/>
      <c r="G638" s="11">
        <f>G640</f>
        <v>1681.2</v>
      </c>
      <c r="H638" s="11">
        <f t="shared" si="338"/>
        <v>0</v>
      </c>
      <c r="I638" s="11">
        <f aca="true" t="shared" si="339" ref="H638:R639">I639</f>
        <v>1689.6000000000001</v>
      </c>
      <c r="J638" s="11">
        <f t="shared" si="338"/>
        <v>0</v>
      </c>
      <c r="K638" s="11">
        <f t="shared" si="338"/>
        <v>1665</v>
      </c>
      <c r="L638" s="11">
        <f t="shared" si="338"/>
        <v>0</v>
      </c>
      <c r="M638" s="11">
        <f t="shared" si="338"/>
        <v>1665</v>
      </c>
      <c r="N638" s="11">
        <f t="shared" si="338"/>
        <v>0</v>
      </c>
      <c r="O638" s="11">
        <f t="shared" si="338"/>
        <v>1665</v>
      </c>
      <c r="P638" s="11">
        <f t="shared" si="338"/>
        <v>0</v>
      </c>
      <c r="Q638" s="11">
        <f t="shared" si="338"/>
        <v>1665</v>
      </c>
      <c r="R638" s="11">
        <f t="shared" si="338"/>
        <v>0</v>
      </c>
    </row>
    <row r="639" spans="1:18" ht="18.75">
      <c r="A639" s="63" t="s">
        <v>93</v>
      </c>
      <c r="B639" s="33">
        <v>546</v>
      </c>
      <c r="C639" s="16" t="s">
        <v>127</v>
      </c>
      <c r="D639" s="16" t="s">
        <v>121</v>
      </c>
      <c r="E639" s="16" t="s">
        <v>44</v>
      </c>
      <c r="F639" s="16"/>
      <c r="G639" s="11">
        <f>G640</f>
        <v>1681.2</v>
      </c>
      <c r="H639" s="11">
        <f t="shared" si="339"/>
        <v>0</v>
      </c>
      <c r="I639" s="11">
        <f>I641+I640</f>
        <v>1689.6000000000001</v>
      </c>
      <c r="J639" s="11">
        <f t="shared" si="339"/>
        <v>0</v>
      </c>
      <c r="K639" s="11">
        <f t="shared" si="339"/>
        <v>1665</v>
      </c>
      <c r="L639" s="11">
        <f t="shared" si="339"/>
        <v>0</v>
      </c>
      <c r="M639" s="11">
        <f t="shared" si="339"/>
        <v>1665</v>
      </c>
      <c r="N639" s="11">
        <f t="shared" si="339"/>
        <v>0</v>
      </c>
      <c r="O639" s="11">
        <f t="shared" si="339"/>
        <v>1665</v>
      </c>
      <c r="P639" s="11">
        <f t="shared" si="339"/>
        <v>0</v>
      </c>
      <c r="Q639" s="11">
        <f t="shared" si="339"/>
        <v>1665</v>
      </c>
      <c r="R639" s="11">
        <f t="shared" si="339"/>
        <v>0</v>
      </c>
    </row>
    <row r="640" spans="1:18" ht="56.25">
      <c r="A640" s="63" t="s">
        <v>302</v>
      </c>
      <c r="B640" s="33">
        <v>546</v>
      </c>
      <c r="C640" s="16" t="s">
        <v>127</v>
      </c>
      <c r="D640" s="16" t="s">
        <v>121</v>
      </c>
      <c r="E640" s="16" t="s">
        <v>551</v>
      </c>
      <c r="F640" s="16"/>
      <c r="G640" s="11">
        <f>G642+G641</f>
        <v>1681.2</v>
      </c>
      <c r="H640" s="11">
        <f aca="true" t="shared" si="340" ref="H640:O640">H642+H641</f>
        <v>0</v>
      </c>
      <c r="I640" s="11">
        <f t="shared" si="340"/>
        <v>1681.2</v>
      </c>
      <c r="J640" s="11">
        <f t="shared" si="340"/>
        <v>0</v>
      </c>
      <c r="K640" s="11">
        <f t="shared" si="340"/>
        <v>1665</v>
      </c>
      <c r="L640" s="11">
        <f t="shared" si="340"/>
        <v>0</v>
      </c>
      <c r="M640" s="11">
        <f t="shared" si="340"/>
        <v>1665</v>
      </c>
      <c r="N640" s="11">
        <f t="shared" si="340"/>
        <v>0</v>
      </c>
      <c r="O640" s="11">
        <f t="shared" si="340"/>
        <v>1665</v>
      </c>
      <c r="P640" s="11">
        <f>P642+P641</f>
        <v>0</v>
      </c>
      <c r="Q640" s="11">
        <f>Q642+Q641</f>
        <v>1665</v>
      </c>
      <c r="R640" s="11">
        <f>R642+R641</f>
        <v>0</v>
      </c>
    </row>
    <row r="641" spans="1:18" ht="37.5">
      <c r="A641" s="63" t="s">
        <v>92</v>
      </c>
      <c r="B641" s="33">
        <v>546</v>
      </c>
      <c r="C641" s="16" t="s">
        <v>127</v>
      </c>
      <c r="D641" s="16" t="s">
        <v>121</v>
      </c>
      <c r="E641" s="16" t="s">
        <v>551</v>
      </c>
      <c r="F641" s="16" t="s">
        <v>178</v>
      </c>
      <c r="G641" s="11">
        <v>8.4</v>
      </c>
      <c r="H641" s="11"/>
      <c r="I641" s="11">
        <v>8.4</v>
      </c>
      <c r="J641" s="11"/>
      <c r="K641" s="11">
        <f>L641+M641+N641</f>
        <v>8.4</v>
      </c>
      <c r="L641" s="11"/>
      <c r="M641" s="11">
        <v>8.4</v>
      </c>
      <c r="N641" s="11"/>
      <c r="O641" s="11">
        <v>8.4</v>
      </c>
      <c r="P641" s="19"/>
      <c r="Q641" s="11">
        <v>8.4</v>
      </c>
      <c r="R641" s="19"/>
    </row>
    <row r="642" spans="1:18" ht="18.75">
      <c r="A642" s="63" t="s">
        <v>90</v>
      </c>
      <c r="B642" s="33">
        <v>546</v>
      </c>
      <c r="C642" s="16" t="s">
        <v>127</v>
      </c>
      <c r="D642" s="16" t="s">
        <v>121</v>
      </c>
      <c r="E642" s="16" t="s">
        <v>551</v>
      </c>
      <c r="F642" s="16" t="s">
        <v>209</v>
      </c>
      <c r="G642" s="11">
        <v>1672.8</v>
      </c>
      <c r="H642" s="11"/>
      <c r="I642" s="11">
        <v>1672.8</v>
      </c>
      <c r="J642" s="11"/>
      <c r="K642" s="11">
        <f>L642+M642+N642</f>
        <v>1656.6</v>
      </c>
      <c r="L642" s="11"/>
      <c r="M642" s="11">
        <v>1656.6</v>
      </c>
      <c r="N642" s="11"/>
      <c r="O642" s="11">
        <v>1656.6</v>
      </c>
      <c r="P642" s="19"/>
      <c r="Q642" s="11">
        <v>1656.6</v>
      </c>
      <c r="R642" s="19"/>
    </row>
    <row r="643" spans="1:18" ht="18.75">
      <c r="A643" s="63" t="s">
        <v>139</v>
      </c>
      <c r="B643" s="33">
        <v>546</v>
      </c>
      <c r="C643" s="16" t="s">
        <v>127</v>
      </c>
      <c r="D643" s="16" t="s">
        <v>124</v>
      </c>
      <c r="E643" s="16"/>
      <c r="F643" s="16"/>
      <c r="G643" s="11">
        <f>G644+G660+G664</f>
        <v>21325.5</v>
      </c>
      <c r="H643" s="11">
        <f aca="true" t="shared" si="341" ref="H643:R643">H644+H660</f>
        <v>20075.899999999998</v>
      </c>
      <c r="I643" s="11">
        <f aca="true" t="shared" si="342" ref="H643:R644">I644</f>
        <v>1606</v>
      </c>
      <c r="J643" s="11">
        <f t="shared" si="341"/>
        <v>0</v>
      </c>
      <c r="K643" s="11">
        <f t="shared" si="341"/>
        <v>16726.6</v>
      </c>
      <c r="L643" s="11">
        <f t="shared" si="341"/>
        <v>15735.199999999999</v>
      </c>
      <c r="M643" s="11">
        <f t="shared" si="341"/>
        <v>991.4000000000001</v>
      </c>
      <c r="N643" s="11">
        <f t="shared" si="341"/>
        <v>0</v>
      </c>
      <c r="O643" s="11">
        <f t="shared" si="341"/>
        <v>16726.699999999997</v>
      </c>
      <c r="P643" s="11">
        <f t="shared" si="341"/>
        <v>15729.099999999999</v>
      </c>
      <c r="Q643" s="11">
        <f t="shared" si="341"/>
        <v>997.6</v>
      </c>
      <c r="R643" s="11">
        <f t="shared" si="341"/>
        <v>0</v>
      </c>
    </row>
    <row r="644" spans="1:18" ht="37.5">
      <c r="A644" s="63" t="s">
        <v>549</v>
      </c>
      <c r="B644" s="33">
        <v>546</v>
      </c>
      <c r="C644" s="16" t="s">
        <v>127</v>
      </c>
      <c r="D644" s="16" t="s">
        <v>124</v>
      </c>
      <c r="E644" s="16" t="s">
        <v>9</v>
      </c>
      <c r="F644" s="16"/>
      <c r="G644" s="11">
        <f>G645</f>
        <v>17818.6</v>
      </c>
      <c r="H644" s="11">
        <f t="shared" si="342"/>
        <v>16820.3</v>
      </c>
      <c r="I644" s="11">
        <f>I645+I649+I654</f>
        <v>1606</v>
      </c>
      <c r="J644" s="11">
        <f t="shared" si="342"/>
        <v>0</v>
      </c>
      <c r="K644" s="11">
        <f t="shared" si="342"/>
        <v>16726.6</v>
      </c>
      <c r="L644" s="11">
        <f t="shared" si="342"/>
        <v>15735.199999999999</v>
      </c>
      <c r="M644" s="11">
        <f t="shared" si="342"/>
        <v>991.4000000000001</v>
      </c>
      <c r="N644" s="11">
        <f t="shared" si="342"/>
        <v>0</v>
      </c>
      <c r="O644" s="11">
        <f t="shared" si="342"/>
        <v>16726.699999999997</v>
      </c>
      <c r="P644" s="11">
        <f t="shared" si="342"/>
        <v>15729.099999999999</v>
      </c>
      <c r="Q644" s="11">
        <f t="shared" si="342"/>
        <v>997.6</v>
      </c>
      <c r="R644" s="11">
        <f t="shared" si="342"/>
        <v>0</v>
      </c>
    </row>
    <row r="645" spans="1:18" ht="37.5">
      <c r="A645" s="63" t="s">
        <v>40</v>
      </c>
      <c r="B645" s="33">
        <v>546</v>
      </c>
      <c r="C645" s="16" t="s">
        <v>127</v>
      </c>
      <c r="D645" s="16" t="s">
        <v>124</v>
      </c>
      <c r="E645" s="16" t="s">
        <v>41</v>
      </c>
      <c r="F645" s="16"/>
      <c r="G645" s="11">
        <f>G646+G650+G657</f>
        <v>17818.6</v>
      </c>
      <c r="H645" s="11">
        <f>H646+H650+H657</f>
        <v>16820.3</v>
      </c>
      <c r="I645" s="11">
        <f aca="true" t="shared" si="343" ref="H645:R646">I646</f>
        <v>256.1</v>
      </c>
      <c r="J645" s="11">
        <f aca="true" t="shared" si="344" ref="J645:R645">J646+J650+J657</f>
        <v>0</v>
      </c>
      <c r="K645" s="11">
        <f t="shared" si="344"/>
        <v>16726.6</v>
      </c>
      <c r="L645" s="11">
        <f t="shared" si="344"/>
        <v>15735.199999999999</v>
      </c>
      <c r="M645" s="11">
        <f t="shared" si="344"/>
        <v>991.4000000000001</v>
      </c>
      <c r="N645" s="11">
        <f t="shared" si="344"/>
        <v>0</v>
      </c>
      <c r="O645" s="11">
        <f t="shared" si="344"/>
        <v>16726.699999999997</v>
      </c>
      <c r="P645" s="11">
        <f t="shared" si="344"/>
        <v>15729.099999999999</v>
      </c>
      <c r="Q645" s="11">
        <f t="shared" si="344"/>
        <v>997.6</v>
      </c>
      <c r="R645" s="11">
        <f t="shared" si="344"/>
        <v>0</v>
      </c>
    </row>
    <row r="646" spans="1:18" ht="38.25" customHeight="1">
      <c r="A646" s="63" t="s">
        <v>24</v>
      </c>
      <c r="B646" s="33">
        <v>546</v>
      </c>
      <c r="C646" s="16" t="s">
        <v>127</v>
      </c>
      <c r="D646" s="16" t="s">
        <v>124</v>
      </c>
      <c r="E646" s="16" t="s">
        <v>43</v>
      </c>
      <c r="F646" s="16"/>
      <c r="G646" s="11">
        <f>G647</f>
        <v>349.8</v>
      </c>
      <c r="H646" s="11">
        <f t="shared" si="343"/>
        <v>0</v>
      </c>
      <c r="I646" s="11">
        <f aca="true" t="shared" si="345" ref="H646:R647">I647+I648</f>
        <v>256.1</v>
      </c>
      <c r="J646" s="11">
        <f t="shared" si="343"/>
        <v>0</v>
      </c>
      <c r="K646" s="11">
        <f t="shared" si="343"/>
        <v>256.1</v>
      </c>
      <c r="L646" s="11">
        <f t="shared" si="343"/>
        <v>0</v>
      </c>
      <c r="M646" s="11">
        <f t="shared" si="343"/>
        <v>256.1</v>
      </c>
      <c r="N646" s="11">
        <f t="shared" si="343"/>
        <v>0</v>
      </c>
      <c r="O646" s="11">
        <f t="shared" si="343"/>
        <v>256.1</v>
      </c>
      <c r="P646" s="11">
        <f t="shared" si="343"/>
        <v>0</v>
      </c>
      <c r="Q646" s="11">
        <f t="shared" si="343"/>
        <v>256.1</v>
      </c>
      <c r="R646" s="11">
        <f t="shared" si="343"/>
        <v>0</v>
      </c>
    </row>
    <row r="647" spans="1:18" ht="56.25">
      <c r="A647" s="63" t="s">
        <v>346</v>
      </c>
      <c r="B647" s="33">
        <v>546</v>
      </c>
      <c r="C647" s="16" t="s">
        <v>127</v>
      </c>
      <c r="D647" s="16" t="s">
        <v>124</v>
      </c>
      <c r="E647" s="16" t="s">
        <v>42</v>
      </c>
      <c r="F647" s="16"/>
      <c r="G647" s="11">
        <f>G648+G649</f>
        <v>349.8</v>
      </c>
      <c r="H647" s="11">
        <f t="shared" si="345"/>
        <v>0</v>
      </c>
      <c r="I647" s="11">
        <v>10</v>
      </c>
      <c r="J647" s="11">
        <f t="shared" si="345"/>
        <v>0</v>
      </c>
      <c r="K647" s="11">
        <f t="shared" si="345"/>
        <v>256.1</v>
      </c>
      <c r="L647" s="11">
        <f t="shared" si="345"/>
        <v>0</v>
      </c>
      <c r="M647" s="11">
        <f t="shared" si="345"/>
        <v>256.1</v>
      </c>
      <c r="N647" s="11">
        <f t="shared" si="345"/>
        <v>0</v>
      </c>
      <c r="O647" s="11">
        <f t="shared" si="345"/>
        <v>256.1</v>
      </c>
      <c r="P647" s="11">
        <f t="shared" si="345"/>
        <v>0</v>
      </c>
      <c r="Q647" s="11">
        <f t="shared" si="345"/>
        <v>256.1</v>
      </c>
      <c r="R647" s="11">
        <f t="shared" si="345"/>
        <v>0</v>
      </c>
    </row>
    <row r="648" spans="1:18" ht="37.5">
      <c r="A648" s="63" t="s">
        <v>92</v>
      </c>
      <c r="B648" s="33">
        <v>546</v>
      </c>
      <c r="C648" s="33">
        <v>10</v>
      </c>
      <c r="D648" s="16" t="s">
        <v>124</v>
      </c>
      <c r="E648" s="16" t="s">
        <v>42</v>
      </c>
      <c r="F648" s="16" t="s">
        <v>178</v>
      </c>
      <c r="G648" s="11">
        <f>H648+I647+J648</f>
        <v>10</v>
      </c>
      <c r="H648" s="11"/>
      <c r="I648" s="11">
        <v>246.1</v>
      </c>
      <c r="J648" s="11"/>
      <c r="K648" s="11">
        <f>L648+M648+N648</f>
        <v>10</v>
      </c>
      <c r="L648" s="11"/>
      <c r="M648" s="11">
        <v>10</v>
      </c>
      <c r="N648" s="11"/>
      <c r="O648" s="11">
        <f>P648+Q648+R648</f>
        <v>10</v>
      </c>
      <c r="P648" s="11"/>
      <c r="Q648" s="11">
        <v>10</v>
      </c>
      <c r="R648" s="11"/>
    </row>
    <row r="649" spans="1:18" ht="37.5">
      <c r="A649" s="63" t="s">
        <v>222</v>
      </c>
      <c r="B649" s="33">
        <v>546</v>
      </c>
      <c r="C649" s="33">
        <v>10</v>
      </c>
      <c r="D649" s="16" t="s">
        <v>124</v>
      </c>
      <c r="E649" s="16" t="s">
        <v>42</v>
      </c>
      <c r="F649" s="16" t="s">
        <v>221</v>
      </c>
      <c r="G649" s="11">
        <v>339.8</v>
      </c>
      <c r="H649" s="11"/>
      <c r="I649" s="11">
        <f>I650+I652</f>
        <v>814.1</v>
      </c>
      <c r="J649" s="11"/>
      <c r="K649" s="11">
        <f>L649+M649+N649</f>
        <v>246.1</v>
      </c>
      <c r="L649" s="11"/>
      <c r="M649" s="11">
        <v>246.1</v>
      </c>
      <c r="N649" s="11"/>
      <c r="O649" s="11">
        <f>P649+Q649+R649</f>
        <v>246.1</v>
      </c>
      <c r="P649" s="11"/>
      <c r="Q649" s="11">
        <v>246.1</v>
      </c>
      <c r="R649" s="11"/>
    </row>
    <row r="650" spans="1:18" ht="18.75">
      <c r="A650" s="63" t="s">
        <v>93</v>
      </c>
      <c r="B650" s="33">
        <v>546</v>
      </c>
      <c r="C650" s="33">
        <v>10</v>
      </c>
      <c r="D650" s="16" t="s">
        <v>124</v>
      </c>
      <c r="E650" s="16" t="s">
        <v>550</v>
      </c>
      <c r="F650" s="16"/>
      <c r="G650" s="11">
        <f>G651+G653+G655</f>
        <v>2501</v>
      </c>
      <c r="H650" s="11">
        <f aca="true" t="shared" si="346" ref="H650:O650">H651+H653+H655</f>
        <v>1852.5</v>
      </c>
      <c r="I650" s="11">
        <f t="shared" si="346"/>
        <v>701.4</v>
      </c>
      <c r="J650" s="11">
        <f t="shared" si="346"/>
        <v>0</v>
      </c>
      <c r="K650" s="11">
        <f t="shared" si="346"/>
        <v>1502.6999999999998</v>
      </c>
      <c r="L650" s="11">
        <f t="shared" si="346"/>
        <v>767.4</v>
      </c>
      <c r="M650" s="11">
        <f t="shared" si="346"/>
        <v>735.3000000000001</v>
      </c>
      <c r="N650" s="11">
        <f t="shared" si="346"/>
        <v>0</v>
      </c>
      <c r="O650" s="11">
        <f t="shared" si="346"/>
        <v>1502.7999999999997</v>
      </c>
      <c r="P650" s="11">
        <f>P651+P653</f>
        <v>761.3</v>
      </c>
      <c r="Q650" s="11">
        <f>Q651+Q653</f>
        <v>741.5</v>
      </c>
      <c r="R650" s="11">
        <f>R651+R653</f>
        <v>0</v>
      </c>
    </row>
    <row r="651" spans="1:18" ht="37.5">
      <c r="A651" s="63" t="s">
        <v>303</v>
      </c>
      <c r="B651" s="33">
        <v>546</v>
      </c>
      <c r="C651" s="33">
        <v>10</v>
      </c>
      <c r="D651" s="16" t="s">
        <v>124</v>
      </c>
      <c r="E651" s="16" t="s">
        <v>552</v>
      </c>
      <c r="F651" s="16"/>
      <c r="G651" s="11">
        <f>G652</f>
        <v>112.7</v>
      </c>
      <c r="H651" s="11">
        <f aca="true" t="shared" si="347" ref="H651:R651">H652</f>
        <v>0</v>
      </c>
      <c r="I651" s="11">
        <v>165.6</v>
      </c>
      <c r="J651" s="11">
        <f t="shared" si="347"/>
        <v>0</v>
      </c>
      <c r="K651" s="11">
        <f t="shared" si="347"/>
        <v>165.6</v>
      </c>
      <c r="L651" s="11">
        <f t="shared" si="347"/>
        <v>0</v>
      </c>
      <c r="M651" s="11">
        <f t="shared" si="347"/>
        <v>165.6</v>
      </c>
      <c r="N651" s="11">
        <f t="shared" si="347"/>
        <v>0</v>
      </c>
      <c r="O651" s="11">
        <f t="shared" si="347"/>
        <v>165.6</v>
      </c>
      <c r="P651" s="11">
        <f t="shared" si="347"/>
        <v>0</v>
      </c>
      <c r="Q651" s="11">
        <f t="shared" si="347"/>
        <v>165.6</v>
      </c>
      <c r="R651" s="11">
        <f t="shared" si="347"/>
        <v>0</v>
      </c>
    </row>
    <row r="652" spans="1:18" ht="18.75">
      <c r="A652" s="63" t="s">
        <v>90</v>
      </c>
      <c r="B652" s="33">
        <v>546</v>
      </c>
      <c r="C652" s="33">
        <v>10</v>
      </c>
      <c r="D652" s="16" t="s">
        <v>124</v>
      </c>
      <c r="E652" s="16" t="s">
        <v>553</v>
      </c>
      <c r="F652" s="16" t="s">
        <v>209</v>
      </c>
      <c r="G652" s="11">
        <v>112.7</v>
      </c>
      <c r="H652" s="11"/>
      <c r="I652" s="11">
        <v>112.7</v>
      </c>
      <c r="J652" s="11"/>
      <c r="K652" s="11">
        <f>L652+M652+N652</f>
        <v>165.6</v>
      </c>
      <c r="L652" s="11"/>
      <c r="M652" s="11">
        <v>165.6</v>
      </c>
      <c r="N652" s="11"/>
      <c r="O652" s="11">
        <f>P652+Q652+R652</f>
        <v>165.6</v>
      </c>
      <c r="P652" s="11"/>
      <c r="Q652" s="11">
        <v>165.6</v>
      </c>
      <c r="R652" s="11"/>
    </row>
    <row r="653" spans="1:18" ht="18.75">
      <c r="A653" s="63" t="s">
        <v>423</v>
      </c>
      <c r="B653" s="33">
        <v>546</v>
      </c>
      <c r="C653" s="33">
        <v>10</v>
      </c>
      <c r="D653" s="16" t="s">
        <v>124</v>
      </c>
      <c r="E653" s="16" t="s">
        <v>554</v>
      </c>
      <c r="F653" s="16"/>
      <c r="G653" s="11">
        <f>G654</f>
        <v>1736.3</v>
      </c>
      <c r="H653" s="11">
        <f aca="true" t="shared" si="348" ref="H653:R653">H654</f>
        <v>1200.5</v>
      </c>
      <c r="I653" s="11">
        <f>I654</f>
        <v>535.8</v>
      </c>
      <c r="J653" s="11">
        <f t="shared" si="348"/>
        <v>0</v>
      </c>
      <c r="K653" s="11">
        <f t="shared" si="348"/>
        <v>1337.1</v>
      </c>
      <c r="L653" s="11">
        <f t="shared" si="348"/>
        <v>767.4</v>
      </c>
      <c r="M653" s="11">
        <f t="shared" si="348"/>
        <v>569.7</v>
      </c>
      <c r="N653" s="11">
        <f t="shared" si="348"/>
        <v>0</v>
      </c>
      <c r="O653" s="11">
        <f t="shared" si="348"/>
        <v>1337.1999999999998</v>
      </c>
      <c r="P653" s="11">
        <f t="shared" si="348"/>
        <v>761.3</v>
      </c>
      <c r="Q653" s="11">
        <f t="shared" si="348"/>
        <v>575.9</v>
      </c>
      <c r="R653" s="11">
        <f t="shared" si="348"/>
        <v>0</v>
      </c>
    </row>
    <row r="654" spans="1:18" ht="37.5">
      <c r="A654" s="63" t="s">
        <v>222</v>
      </c>
      <c r="B654" s="33">
        <v>546</v>
      </c>
      <c r="C654" s="33">
        <v>10</v>
      </c>
      <c r="D654" s="16" t="s">
        <v>124</v>
      </c>
      <c r="E654" s="16" t="s">
        <v>554</v>
      </c>
      <c r="F654" s="16" t="s">
        <v>221</v>
      </c>
      <c r="G654" s="11">
        <f>H654+I653+J654</f>
        <v>1736.3</v>
      </c>
      <c r="H654" s="143">
        <v>1200.5</v>
      </c>
      <c r="I654" s="143">
        <v>535.8</v>
      </c>
      <c r="J654" s="11"/>
      <c r="K654" s="11">
        <f>L654+M654+N654</f>
        <v>1337.1</v>
      </c>
      <c r="L654" s="11">
        <v>767.4</v>
      </c>
      <c r="M654" s="11">
        <v>569.7</v>
      </c>
      <c r="N654" s="11"/>
      <c r="O654" s="11">
        <f>P654+Q654+R654</f>
        <v>1337.1999999999998</v>
      </c>
      <c r="P654" s="19">
        <v>761.3</v>
      </c>
      <c r="Q654" s="19">
        <v>575.9</v>
      </c>
      <c r="R654" s="19"/>
    </row>
    <row r="655" spans="1:18" ht="56.25">
      <c r="A655" s="63" t="s">
        <v>708</v>
      </c>
      <c r="B655" s="33">
        <v>546</v>
      </c>
      <c r="C655" s="33">
        <v>10</v>
      </c>
      <c r="D655" s="16" t="s">
        <v>124</v>
      </c>
      <c r="E655" s="16" t="s">
        <v>709</v>
      </c>
      <c r="F655" s="16"/>
      <c r="G655" s="130">
        <f>G656</f>
        <v>652</v>
      </c>
      <c r="H655" s="130">
        <f>H656</f>
        <v>652</v>
      </c>
      <c r="I655" s="130">
        <f>I656</f>
        <v>0</v>
      </c>
      <c r="J655" s="11"/>
      <c r="K655" s="11"/>
      <c r="L655" s="11"/>
      <c r="M655" s="11"/>
      <c r="N655" s="11"/>
      <c r="O655" s="11"/>
      <c r="P655" s="19"/>
      <c r="Q655" s="19"/>
      <c r="R655" s="19"/>
    </row>
    <row r="656" spans="1:18" ht="37.5">
      <c r="A656" s="63" t="s">
        <v>222</v>
      </c>
      <c r="B656" s="33">
        <v>546</v>
      </c>
      <c r="C656" s="33">
        <v>10</v>
      </c>
      <c r="D656" s="16" t="s">
        <v>124</v>
      </c>
      <c r="E656" s="16" t="s">
        <v>709</v>
      </c>
      <c r="F656" s="16" t="s">
        <v>221</v>
      </c>
      <c r="G656" s="130">
        <f>H656+I656+J656</f>
        <v>652</v>
      </c>
      <c r="H656" s="139">
        <v>652</v>
      </c>
      <c r="I656" s="139"/>
      <c r="J656" s="11"/>
      <c r="K656" s="11"/>
      <c r="L656" s="11"/>
      <c r="M656" s="11"/>
      <c r="N656" s="11"/>
      <c r="O656" s="11"/>
      <c r="P656" s="19"/>
      <c r="Q656" s="19"/>
      <c r="R656" s="19"/>
    </row>
    <row r="657" spans="1:18" ht="81" customHeight="1">
      <c r="A657" s="63" t="s">
        <v>448</v>
      </c>
      <c r="B657" s="33">
        <v>546</v>
      </c>
      <c r="C657" s="33">
        <v>10</v>
      </c>
      <c r="D657" s="16" t="s">
        <v>124</v>
      </c>
      <c r="E657" s="31" t="s">
        <v>447</v>
      </c>
      <c r="F657" s="16"/>
      <c r="G657" s="11">
        <f>G658</f>
        <v>14967.8</v>
      </c>
      <c r="H657" s="11">
        <f aca="true" t="shared" si="349" ref="H657:R658">H658</f>
        <v>14967.8</v>
      </c>
      <c r="I657" s="11">
        <f t="shared" si="349"/>
        <v>0</v>
      </c>
      <c r="J657" s="11">
        <f t="shared" si="349"/>
        <v>0</v>
      </c>
      <c r="K657" s="11">
        <f t="shared" si="349"/>
        <v>14967.8</v>
      </c>
      <c r="L657" s="11">
        <f t="shared" si="349"/>
        <v>14967.8</v>
      </c>
      <c r="M657" s="11">
        <f t="shared" si="349"/>
        <v>0</v>
      </c>
      <c r="N657" s="11">
        <f t="shared" si="349"/>
        <v>0</v>
      </c>
      <c r="O657" s="11">
        <f t="shared" si="349"/>
        <v>14967.8</v>
      </c>
      <c r="P657" s="11">
        <f t="shared" si="349"/>
        <v>14967.8</v>
      </c>
      <c r="Q657" s="11">
        <f t="shared" si="349"/>
        <v>0</v>
      </c>
      <c r="R657" s="11">
        <f t="shared" si="349"/>
        <v>0</v>
      </c>
    </row>
    <row r="658" spans="1:18" ht="115.5" customHeight="1">
      <c r="A658" s="70" t="s">
        <v>449</v>
      </c>
      <c r="B658" s="33">
        <v>546</v>
      </c>
      <c r="C658" s="33">
        <v>10</v>
      </c>
      <c r="D658" s="16" t="s">
        <v>124</v>
      </c>
      <c r="E658" s="16" t="s">
        <v>445</v>
      </c>
      <c r="F658" s="16"/>
      <c r="G658" s="11">
        <f>G659</f>
        <v>14967.8</v>
      </c>
      <c r="H658" s="11">
        <f t="shared" si="349"/>
        <v>14967.8</v>
      </c>
      <c r="I658" s="11"/>
      <c r="J658" s="11">
        <f t="shared" si="349"/>
        <v>0</v>
      </c>
      <c r="K658" s="11">
        <f t="shared" si="349"/>
        <v>14967.8</v>
      </c>
      <c r="L658" s="11">
        <f t="shared" si="349"/>
        <v>14967.8</v>
      </c>
      <c r="M658" s="11">
        <f t="shared" si="349"/>
        <v>0</v>
      </c>
      <c r="N658" s="11">
        <f t="shared" si="349"/>
        <v>0</v>
      </c>
      <c r="O658" s="11">
        <f t="shared" si="349"/>
        <v>14967.8</v>
      </c>
      <c r="P658" s="11">
        <f>P659</f>
        <v>14967.8</v>
      </c>
      <c r="Q658" s="11">
        <f>Q659</f>
        <v>0</v>
      </c>
      <c r="R658" s="11">
        <f>R659</f>
        <v>0</v>
      </c>
    </row>
    <row r="659" spans="1:18" ht="18.75">
      <c r="A659" s="63" t="s">
        <v>90</v>
      </c>
      <c r="B659" s="33">
        <v>546</v>
      </c>
      <c r="C659" s="33">
        <v>10</v>
      </c>
      <c r="D659" s="16" t="s">
        <v>124</v>
      </c>
      <c r="E659" s="16" t="s">
        <v>445</v>
      </c>
      <c r="F659" s="16" t="s">
        <v>209</v>
      </c>
      <c r="G659" s="11">
        <f>H659+I658+J659</f>
        <v>14967.8</v>
      </c>
      <c r="H659" s="11">
        <v>14967.8</v>
      </c>
      <c r="I659" s="11">
        <f aca="true" t="shared" si="350" ref="H659:R660">I660</f>
        <v>171.3</v>
      </c>
      <c r="J659" s="11"/>
      <c r="K659" s="11">
        <f>L659+M659+N659</f>
        <v>14967.8</v>
      </c>
      <c r="L659" s="11">
        <v>14967.8</v>
      </c>
      <c r="M659" s="11"/>
      <c r="N659" s="11"/>
      <c r="O659" s="11">
        <f>P659+Q659+R659</f>
        <v>14967.8</v>
      </c>
      <c r="P659" s="11">
        <v>14967.8</v>
      </c>
      <c r="Q659" s="19"/>
      <c r="R659" s="19"/>
    </row>
    <row r="660" spans="1:18" ht="40.5" customHeight="1">
      <c r="A660" s="63" t="s">
        <v>705</v>
      </c>
      <c r="B660" s="33">
        <v>546</v>
      </c>
      <c r="C660" s="16" t="s">
        <v>127</v>
      </c>
      <c r="D660" s="16" t="s">
        <v>124</v>
      </c>
      <c r="E660" s="33" t="s">
        <v>102</v>
      </c>
      <c r="F660" s="16"/>
      <c r="G660" s="11">
        <f>G661</f>
        <v>3426.9</v>
      </c>
      <c r="H660" s="11">
        <f t="shared" si="350"/>
        <v>3255.6</v>
      </c>
      <c r="I660" s="11">
        <f aca="true" t="shared" si="351" ref="H660:R662">I661</f>
        <v>171.3</v>
      </c>
      <c r="J660" s="11">
        <f t="shared" si="350"/>
        <v>0</v>
      </c>
      <c r="K660" s="11">
        <f t="shared" si="350"/>
        <v>0</v>
      </c>
      <c r="L660" s="11">
        <f t="shared" si="350"/>
        <v>0</v>
      </c>
      <c r="M660" s="11">
        <f t="shared" si="350"/>
        <v>0</v>
      </c>
      <c r="N660" s="11">
        <f t="shared" si="350"/>
        <v>0</v>
      </c>
      <c r="O660" s="11">
        <f t="shared" si="350"/>
        <v>0</v>
      </c>
      <c r="P660" s="11">
        <f t="shared" si="350"/>
        <v>0</v>
      </c>
      <c r="Q660" s="11">
        <f t="shared" si="350"/>
        <v>0</v>
      </c>
      <c r="R660" s="11">
        <f t="shared" si="350"/>
        <v>0</v>
      </c>
    </row>
    <row r="661" spans="1:18" ht="57" customHeight="1">
      <c r="A661" s="63" t="s">
        <v>583</v>
      </c>
      <c r="B661" s="33">
        <v>546</v>
      </c>
      <c r="C661" s="16" t="s">
        <v>127</v>
      </c>
      <c r="D661" s="16" t="s">
        <v>124</v>
      </c>
      <c r="E661" s="33" t="s">
        <v>103</v>
      </c>
      <c r="F661" s="16"/>
      <c r="G661" s="11">
        <f>G662</f>
        <v>3426.9</v>
      </c>
      <c r="H661" s="11">
        <f t="shared" si="351"/>
        <v>3255.6</v>
      </c>
      <c r="I661" s="11">
        <f>I662</f>
        <v>171.3</v>
      </c>
      <c r="J661" s="11">
        <f t="shared" si="351"/>
        <v>0</v>
      </c>
      <c r="K661" s="11">
        <f t="shared" si="351"/>
        <v>0</v>
      </c>
      <c r="L661" s="11">
        <f t="shared" si="351"/>
        <v>0</v>
      </c>
      <c r="M661" s="11">
        <f t="shared" si="351"/>
        <v>0</v>
      </c>
      <c r="N661" s="11">
        <f t="shared" si="351"/>
        <v>0</v>
      </c>
      <c r="O661" s="11">
        <f t="shared" si="351"/>
        <v>0</v>
      </c>
      <c r="P661" s="11">
        <f t="shared" si="351"/>
        <v>0</v>
      </c>
      <c r="Q661" s="11">
        <f t="shared" si="351"/>
        <v>0</v>
      </c>
      <c r="R661" s="11">
        <f t="shared" si="351"/>
        <v>0</v>
      </c>
    </row>
    <row r="662" spans="1:18" ht="37.5">
      <c r="A662" s="63" t="s">
        <v>465</v>
      </c>
      <c r="B662" s="33">
        <v>546</v>
      </c>
      <c r="C662" s="16" t="s">
        <v>127</v>
      </c>
      <c r="D662" s="16" t="s">
        <v>124</v>
      </c>
      <c r="E662" s="33" t="s">
        <v>526</v>
      </c>
      <c r="F662" s="16"/>
      <c r="G662" s="11">
        <f>G663</f>
        <v>3426.9</v>
      </c>
      <c r="H662" s="11">
        <f t="shared" si="351"/>
        <v>3255.6</v>
      </c>
      <c r="I662" s="11">
        <f>I663</f>
        <v>171.3</v>
      </c>
      <c r="J662" s="11">
        <f t="shared" si="351"/>
        <v>0</v>
      </c>
      <c r="K662" s="11">
        <f t="shared" si="351"/>
        <v>0</v>
      </c>
      <c r="L662" s="11">
        <f t="shared" si="351"/>
        <v>0</v>
      </c>
      <c r="M662" s="11">
        <f t="shared" si="351"/>
        <v>0</v>
      </c>
      <c r="N662" s="11">
        <f t="shared" si="351"/>
        <v>0</v>
      </c>
      <c r="O662" s="11">
        <f t="shared" si="351"/>
        <v>0</v>
      </c>
      <c r="P662" s="11">
        <f t="shared" si="351"/>
        <v>0</v>
      </c>
      <c r="Q662" s="11">
        <f t="shared" si="351"/>
        <v>0</v>
      </c>
      <c r="R662" s="11">
        <f t="shared" si="351"/>
        <v>0</v>
      </c>
    </row>
    <row r="663" spans="1:18" ht="37.5">
      <c r="A663" s="63" t="s">
        <v>222</v>
      </c>
      <c r="B663" s="33">
        <v>546</v>
      </c>
      <c r="C663" s="16" t="s">
        <v>127</v>
      </c>
      <c r="D663" s="16" t="s">
        <v>124</v>
      </c>
      <c r="E663" s="33" t="s">
        <v>526</v>
      </c>
      <c r="F663" s="16" t="s">
        <v>221</v>
      </c>
      <c r="G663" s="11">
        <f>H663+I663+J663</f>
        <v>3426.9</v>
      </c>
      <c r="H663" s="11">
        <v>3255.6</v>
      </c>
      <c r="I663" s="11">
        <v>171.3</v>
      </c>
      <c r="J663" s="11"/>
      <c r="K663" s="11">
        <f>L663+M663+N663</f>
        <v>0</v>
      </c>
      <c r="L663" s="11"/>
      <c r="M663" s="11"/>
      <c r="N663" s="11"/>
      <c r="O663" s="11">
        <f>P663+Q663+R663</f>
        <v>0</v>
      </c>
      <c r="P663" s="19"/>
      <c r="Q663" s="19"/>
      <c r="R663" s="19"/>
    </row>
    <row r="664" spans="1:18" ht="18.75">
      <c r="A664" s="63" t="s">
        <v>343</v>
      </c>
      <c r="B664" s="33">
        <v>546</v>
      </c>
      <c r="C664" s="16" t="s">
        <v>127</v>
      </c>
      <c r="D664" s="16" t="s">
        <v>124</v>
      </c>
      <c r="E664" s="33" t="s">
        <v>248</v>
      </c>
      <c r="F664" s="16"/>
      <c r="G664" s="11">
        <f>G665</f>
        <v>80</v>
      </c>
      <c r="H664" s="11"/>
      <c r="I664" s="11"/>
      <c r="J664" s="11"/>
      <c r="K664" s="11"/>
      <c r="L664" s="11"/>
      <c r="M664" s="11"/>
      <c r="N664" s="11"/>
      <c r="O664" s="11"/>
      <c r="P664" s="19"/>
      <c r="Q664" s="19"/>
      <c r="R664" s="19"/>
    </row>
    <row r="665" spans="1:18" ht="18.75">
      <c r="A665" s="63" t="s">
        <v>148</v>
      </c>
      <c r="B665" s="33">
        <v>546</v>
      </c>
      <c r="C665" s="16" t="s">
        <v>127</v>
      </c>
      <c r="D665" s="16" t="s">
        <v>124</v>
      </c>
      <c r="E665" s="33" t="s">
        <v>249</v>
      </c>
      <c r="F665" s="16"/>
      <c r="G665" s="11">
        <f>G666</f>
        <v>80</v>
      </c>
      <c r="H665" s="11"/>
      <c r="I665" s="11"/>
      <c r="J665" s="11"/>
      <c r="K665" s="11"/>
      <c r="L665" s="11"/>
      <c r="M665" s="11"/>
      <c r="N665" s="11"/>
      <c r="O665" s="11"/>
      <c r="P665" s="19"/>
      <c r="Q665" s="19"/>
      <c r="R665" s="19"/>
    </row>
    <row r="666" spans="1:18" ht="18.75">
      <c r="A666" s="63" t="s">
        <v>186</v>
      </c>
      <c r="B666" s="33">
        <v>546</v>
      </c>
      <c r="C666" s="16" t="s">
        <v>127</v>
      </c>
      <c r="D666" s="16" t="s">
        <v>124</v>
      </c>
      <c r="E666" s="33" t="s">
        <v>249</v>
      </c>
      <c r="F666" s="16" t="s">
        <v>182</v>
      </c>
      <c r="G666" s="11">
        <v>80</v>
      </c>
      <c r="H666" s="11"/>
      <c r="I666" s="11"/>
      <c r="J666" s="11"/>
      <c r="K666" s="11"/>
      <c r="L666" s="11"/>
      <c r="M666" s="11"/>
      <c r="N666" s="11"/>
      <c r="O666" s="11"/>
      <c r="P666" s="19"/>
      <c r="Q666" s="19"/>
      <c r="R666" s="19"/>
    </row>
    <row r="667" spans="1:18" ht="18.75">
      <c r="A667" s="63" t="s">
        <v>458</v>
      </c>
      <c r="B667" s="33">
        <v>546</v>
      </c>
      <c r="C667" s="16" t="s">
        <v>127</v>
      </c>
      <c r="D667" s="16" t="s">
        <v>137</v>
      </c>
      <c r="E667" s="33"/>
      <c r="F667" s="16"/>
      <c r="G667" s="11">
        <f>G673+G668</f>
        <v>342.3</v>
      </c>
      <c r="H667" s="11">
        <f aca="true" t="shared" si="352" ref="H667:O667">H673+H668</f>
        <v>0</v>
      </c>
      <c r="I667" s="11">
        <f t="shared" si="352"/>
        <v>342.3</v>
      </c>
      <c r="J667" s="11">
        <f t="shared" si="352"/>
        <v>0</v>
      </c>
      <c r="K667" s="11">
        <f t="shared" si="352"/>
        <v>301.5</v>
      </c>
      <c r="L667" s="11">
        <f t="shared" si="352"/>
        <v>0</v>
      </c>
      <c r="M667" s="11">
        <f t="shared" si="352"/>
        <v>301.5</v>
      </c>
      <c r="N667" s="11">
        <f t="shared" si="352"/>
        <v>0</v>
      </c>
      <c r="O667" s="11">
        <f t="shared" si="352"/>
        <v>301.5</v>
      </c>
      <c r="P667" s="11">
        <f>P673</f>
        <v>0</v>
      </c>
      <c r="Q667" s="11">
        <f>Q673</f>
        <v>301.5</v>
      </c>
      <c r="R667" s="11">
        <f>R673</f>
        <v>0</v>
      </c>
    </row>
    <row r="668" spans="1:18" ht="37.5">
      <c r="A668" s="63" t="s">
        <v>549</v>
      </c>
      <c r="B668" s="33">
        <v>546</v>
      </c>
      <c r="C668" s="16" t="s">
        <v>127</v>
      </c>
      <c r="D668" s="16" t="s">
        <v>137</v>
      </c>
      <c r="E668" s="16" t="s">
        <v>9</v>
      </c>
      <c r="F668" s="13"/>
      <c r="G668" s="130">
        <f>G669</f>
        <v>40.8</v>
      </c>
      <c r="H668" s="130">
        <f aca="true" t="shared" si="353" ref="H668:I671">H669</f>
        <v>0</v>
      </c>
      <c r="I668" s="130">
        <f t="shared" si="353"/>
        <v>40.8</v>
      </c>
      <c r="J668" s="11"/>
      <c r="K668" s="11"/>
      <c r="L668" s="11"/>
      <c r="M668" s="11"/>
      <c r="N668" s="11"/>
      <c r="O668" s="11"/>
      <c r="P668" s="11"/>
      <c r="Q668" s="11"/>
      <c r="R668" s="11"/>
    </row>
    <row r="669" spans="1:18" ht="37.5">
      <c r="A669" s="63" t="s">
        <v>40</v>
      </c>
      <c r="B669" s="33">
        <v>546</v>
      </c>
      <c r="C669" s="16" t="s">
        <v>127</v>
      </c>
      <c r="D669" s="16" t="s">
        <v>137</v>
      </c>
      <c r="E669" s="16" t="s">
        <v>41</v>
      </c>
      <c r="F669" s="13"/>
      <c r="G669" s="130">
        <f>G670</f>
        <v>40.8</v>
      </c>
      <c r="H669" s="130">
        <f t="shared" si="353"/>
        <v>0</v>
      </c>
      <c r="I669" s="130">
        <f t="shared" si="353"/>
        <v>40.8</v>
      </c>
      <c r="J669" s="11"/>
      <c r="K669" s="11"/>
      <c r="L669" s="11"/>
      <c r="M669" s="11"/>
      <c r="N669" s="11"/>
      <c r="O669" s="11"/>
      <c r="P669" s="11"/>
      <c r="Q669" s="11"/>
      <c r="R669" s="11"/>
    </row>
    <row r="670" spans="1:18" ht="20.25">
      <c r="A670" s="63" t="s">
        <v>93</v>
      </c>
      <c r="B670" s="33">
        <v>546</v>
      </c>
      <c r="C670" s="16" t="s">
        <v>127</v>
      </c>
      <c r="D670" s="16" t="s">
        <v>137</v>
      </c>
      <c r="E670" s="16" t="s">
        <v>550</v>
      </c>
      <c r="F670" s="13"/>
      <c r="G670" s="130">
        <f>G671</f>
        <v>40.8</v>
      </c>
      <c r="H670" s="130">
        <f t="shared" si="353"/>
        <v>0</v>
      </c>
      <c r="I670" s="130">
        <f t="shared" si="353"/>
        <v>40.8</v>
      </c>
      <c r="J670" s="11"/>
      <c r="K670" s="11"/>
      <c r="L670" s="11"/>
      <c r="M670" s="11"/>
      <c r="N670" s="11"/>
      <c r="O670" s="11"/>
      <c r="P670" s="11"/>
      <c r="Q670" s="11"/>
      <c r="R670" s="11"/>
    </row>
    <row r="671" spans="1:18" ht="56.25">
      <c r="A671" s="63" t="s">
        <v>302</v>
      </c>
      <c r="B671" s="33">
        <v>546</v>
      </c>
      <c r="C671" s="16" t="s">
        <v>127</v>
      </c>
      <c r="D671" s="16" t="s">
        <v>137</v>
      </c>
      <c r="E671" s="16" t="s">
        <v>551</v>
      </c>
      <c r="F671" s="13"/>
      <c r="G671" s="130">
        <f>G672</f>
        <v>40.8</v>
      </c>
      <c r="H671" s="130">
        <f t="shared" si="353"/>
        <v>0</v>
      </c>
      <c r="I671" s="130">
        <f t="shared" si="353"/>
        <v>40.8</v>
      </c>
      <c r="J671" s="11"/>
      <c r="K671" s="11"/>
      <c r="L671" s="11"/>
      <c r="M671" s="11"/>
      <c r="N671" s="11"/>
      <c r="O671" s="11"/>
      <c r="P671" s="11"/>
      <c r="Q671" s="11"/>
      <c r="R671" s="11"/>
    </row>
    <row r="672" spans="1:18" ht="20.25">
      <c r="A672" s="63" t="s">
        <v>693</v>
      </c>
      <c r="B672" s="33">
        <v>546</v>
      </c>
      <c r="C672" s="16" t="s">
        <v>127</v>
      </c>
      <c r="D672" s="16" t="s">
        <v>137</v>
      </c>
      <c r="E672" s="16" t="s">
        <v>551</v>
      </c>
      <c r="F672" s="16" t="s">
        <v>692</v>
      </c>
      <c r="G672" s="130">
        <f>H672+I672+J672</f>
        <v>40.8</v>
      </c>
      <c r="H672" s="129"/>
      <c r="I672" s="130">
        <v>40.8</v>
      </c>
      <c r="J672" s="11"/>
      <c r="K672" s="11"/>
      <c r="L672" s="11"/>
      <c r="M672" s="11"/>
      <c r="N672" s="11"/>
      <c r="O672" s="11"/>
      <c r="P672" s="11"/>
      <c r="Q672" s="11"/>
      <c r="R672" s="11"/>
    </row>
    <row r="673" spans="1:18" ht="56.25">
      <c r="A673" s="63" t="s">
        <v>578</v>
      </c>
      <c r="B673" s="33">
        <v>546</v>
      </c>
      <c r="C673" s="16" t="s">
        <v>127</v>
      </c>
      <c r="D673" s="16" t="s">
        <v>137</v>
      </c>
      <c r="E673" s="16" t="s">
        <v>576</v>
      </c>
      <c r="F673" s="16"/>
      <c r="G673" s="11">
        <f>G674</f>
        <v>301.5</v>
      </c>
      <c r="H673" s="11">
        <f aca="true" t="shared" si="354" ref="H673:R674">H674</f>
        <v>0</v>
      </c>
      <c r="I673" s="11">
        <f t="shared" si="354"/>
        <v>301.5</v>
      </c>
      <c r="J673" s="11">
        <f t="shared" si="354"/>
        <v>0</v>
      </c>
      <c r="K673" s="11">
        <f t="shared" si="354"/>
        <v>301.5</v>
      </c>
      <c r="L673" s="11">
        <f t="shared" si="354"/>
        <v>0</v>
      </c>
      <c r="M673" s="11">
        <f t="shared" si="354"/>
        <v>301.5</v>
      </c>
      <c r="N673" s="11">
        <f t="shared" si="354"/>
        <v>0</v>
      </c>
      <c r="O673" s="11">
        <f t="shared" si="354"/>
        <v>301.5</v>
      </c>
      <c r="P673" s="11">
        <f t="shared" si="354"/>
        <v>0</v>
      </c>
      <c r="Q673" s="11">
        <f t="shared" si="354"/>
        <v>301.5</v>
      </c>
      <c r="R673" s="11">
        <f t="shared" si="354"/>
        <v>0</v>
      </c>
    </row>
    <row r="674" spans="1:18" ht="18.75">
      <c r="A674" s="63" t="s">
        <v>577</v>
      </c>
      <c r="B674" s="33">
        <v>546</v>
      </c>
      <c r="C674" s="16" t="s">
        <v>127</v>
      </c>
      <c r="D674" s="16" t="s">
        <v>137</v>
      </c>
      <c r="E674" s="16" t="s">
        <v>580</v>
      </c>
      <c r="F674" s="16"/>
      <c r="G674" s="11">
        <f>G675</f>
        <v>301.5</v>
      </c>
      <c r="H674" s="11">
        <f t="shared" si="354"/>
        <v>0</v>
      </c>
      <c r="I674" s="11">
        <f aca="true" t="shared" si="355" ref="H674:R675">I675</f>
        <v>301.5</v>
      </c>
      <c r="J674" s="11">
        <f t="shared" si="354"/>
        <v>0</v>
      </c>
      <c r="K674" s="11">
        <f t="shared" si="354"/>
        <v>301.5</v>
      </c>
      <c r="L674" s="11">
        <f t="shared" si="354"/>
        <v>0</v>
      </c>
      <c r="M674" s="11">
        <f t="shared" si="354"/>
        <v>301.5</v>
      </c>
      <c r="N674" s="11">
        <f t="shared" si="354"/>
        <v>0</v>
      </c>
      <c r="O674" s="11">
        <f t="shared" si="354"/>
        <v>301.5</v>
      </c>
      <c r="P674" s="11">
        <f t="shared" si="354"/>
        <v>0</v>
      </c>
      <c r="Q674" s="11">
        <f t="shared" si="354"/>
        <v>301.5</v>
      </c>
      <c r="R674" s="11">
        <f t="shared" si="354"/>
        <v>0</v>
      </c>
    </row>
    <row r="675" spans="1:18" ht="37.5">
      <c r="A675" s="63" t="s">
        <v>586</v>
      </c>
      <c r="B675" s="33">
        <v>546</v>
      </c>
      <c r="C675" s="16" t="s">
        <v>127</v>
      </c>
      <c r="D675" s="16" t="s">
        <v>137</v>
      </c>
      <c r="E675" s="16" t="s">
        <v>584</v>
      </c>
      <c r="F675" s="16"/>
      <c r="G675" s="11">
        <f>G676</f>
        <v>301.5</v>
      </c>
      <c r="H675" s="11">
        <f t="shared" si="355"/>
        <v>0</v>
      </c>
      <c r="I675" s="11">
        <v>301.5</v>
      </c>
      <c r="J675" s="11">
        <f t="shared" si="355"/>
        <v>0</v>
      </c>
      <c r="K675" s="11">
        <f t="shared" si="355"/>
        <v>301.5</v>
      </c>
      <c r="L675" s="11">
        <f t="shared" si="355"/>
        <v>0</v>
      </c>
      <c r="M675" s="11">
        <f t="shared" si="355"/>
        <v>301.5</v>
      </c>
      <c r="N675" s="11">
        <f t="shared" si="355"/>
        <v>0</v>
      </c>
      <c r="O675" s="11">
        <f t="shared" si="355"/>
        <v>301.5</v>
      </c>
      <c r="P675" s="11">
        <f t="shared" si="355"/>
        <v>0</v>
      </c>
      <c r="Q675" s="11">
        <f t="shared" si="355"/>
        <v>301.5</v>
      </c>
      <c r="R675" s="11">
        <f t="shared" si="355"/>
        <v>0</v>
      </c>
    </row>
    <row r="676" spans="1:18" ht="37.5">
      <c r="A676" s="63" t="s">
        <v>91</v>
      </c>
      <c r="B676" s="33">
        <v>546</v>
      </c>
      <c r="C676" s="16" t="s">
        <v>127</v>
      </c>
      <c r="D676" s="16" t="s">
        <v>137</v>
      </c>
      <c r="E676" s="16" t="s">
        <v>584</v>
      </c>
      <c r="F676" s="16" t="s">
        <v>189</v>
      </c>
      <c r="G676" s="11">
        <f>H676+I675+J676</f>
        <v>301.5</v>
      </c>
      <c r="H676" s="11"/>
      <c r="I676" s="11">
        <f aca="true" t="shared" si="356" ref="H676:R678">I677</f>
        <v>5971.1</v>
      </c>
      <c r="J676" s="11"/>
      <c r="K676" s="11">
        <f>L676+M676+N676</f>
        <v>301.5</v>
      </c>
      <c r="L676" s="11"/>
      <c r="M676" s="11">
        <v>301.5</v>
      </c>
      <c r="N676" s="11"/>
      <c r="O676" s="11">
        <f>P676+Q676+R676</f>
        <v>301.5</v>
      </c>
      <c r="P676" s="11"/>
      <c r="Q676" s="11">
        <v>301.5</v>
      </c>
      <c r="R676" s="11"/>
    </row>
    <row r="677" spans="1:18" ht="18.75">
      <c r="A677" s="63" t="s">
        <v>160</v>
      </c>
      <c r="B677" s="33">
        <v>546</v>
      </c>
      <c r="C677" s="16" t="s">
        <v>143</v>
      </c>
      <c r="D677" s="16" t="s">
        <v>413</v>
      </c>
      <c r="E677" s="16"/>
      <c r="F677" s="16"/>
      <c r="G677" s="11">
        <f>G678</f>
        <v>6902.4</v>
      </c>
      <c r="H677" s="11">
        <f>H678</f>
        <v>253.8</v>
      </c>
      <c r="I677" s="11">
        <f t="shared" si="356"/>
        <v>5971.1</v>
      </c>
      <c r="J677" s="11">
        <f t="shared" si="356"/>
        <v>377.5</v>
      </c>
      <c r="K677" s="11">
        <f t="shared" si="356"/>
        <v>6326.5</v>
      </c>
      <c r="L677" s="11">
        <f t="shared" si="356"/>
        <v>0</v>
      </c>
      <c r="M677" s="11">
        <f t="shared" si="356"/>
        <v>5949</v>
      </c>
      <c r="N677" s="11">
        <f t="shared" si="356"/>
        <v>377.5</v>
      </c>
      <c r="O677" s="11">
        <f t="shared" si="356"/>
        <v>6326.5</v>
      </c>
      <c r="P677" s="11">
        <f t="shared" si="356"/>
        <v>0</v>
      </c>
      <c r="Q677" s="11">
        <f t="shared" si="356"/>
        <v>5949</v>
      </c>
      <c r="R677" s="11">
        <f t="shared" si="356"/>
        <v>377.5</v>
      </c>
    </row>
    <row r="678" spans="1:18" ht="18.75">
      <c r="A678" s="63" t="s">
        <v>161</v>
      </c>
      <c r="B678" s="33">
        <v>546</v>
      </c>
      <c r="C678" s="16" t="s">
        <v>143</v>
      </c>
      <c r="D678" s="16" t="s">
        <v>125</v>
      </c>
      <c r="E678" s="16"/>
      <c r="F678" s="16"/>
      <c r="G678" s="11">
        <f>G679</f>
        <v>6902.4</v>
      </c>
      <c r="H678" s="11">
        <f t="shared" si="356"/>
        <v>253.8</v>
      </c>
      <c r="I678" s="11">
        <f>I679</f>
        <v>5971.1</v>
      </c>
      <c r="J678" s="11">
        <f t="shared" si="356"/>
        <v>377.5</v>
      </c>
      <c r="K678" s="11">
        <f t="shared" si="356"/>
        <v>6326.5</v>
      </c>
      <c r="L678" s="11">
        <f t="shared" si="356"/>
        <v>0</v>
      </c>
      <c r="M678" s="11">
        <f t="shared" si="356"/>
        <v>5949</v>
      </c>
      <c r="N678" s="11">
        <f t="shared" si="356"/>
        <v>377.5</v>
      </c>
      <c r="O678" s="11">
        <f t="shared" si="356"/>
        <v>6326.5</v>
      </c>
      <c r="P678" s="11">
        <f t="shared" si="356"/>
        <v>0</v>
      </c>
      <c r="Q678" s="11">
        <f t="shared" si="356"/>
        <v>5949</v>
      </c>
      <c r="R678" s="11">
        <f t="shared" si="356"/>
        <v>377.5</v>
      </c>
    </row>
    <row r="679" spans="1:18" ht="45" customHeight="1">
      <c r="A679" s="63" t="s">
        <v>492</v>
      </c>
      <c r="B679" s="33">
        <v>546</v>
      </c>
      <c r="C679" s="16" t="s">
        <v>143</v>
      </c>
      <c r="D679" s="16" t="s">
        <v>125</v>
      </c>
      <c r="E679" s="16" t="s">
        <v>297</v>
      </c>
      <c r="F679" s="16"/>
      <c r="G679" s="11">
        <f>G680+G694+G699+G702+G689</f>
        <v>6902.4</v>
      </c>
      <c r="H679" s="11">
        <f aca="true" t="shared" si="357" ref="H679:R679">H680+H694+H699+H702+H689</f>
        <v>253.8</v>
      </c>
      <c r="I679" s="11">
        <f t="shared" si="357"/>
        <v>5971.1</v>
      </c>
      <c r="J679" s="11">
        <f t="shared" si="357"/>
        <v>377.5</v>
      </c>
      <c r="K679" s="11">
        <f t="shared" si="357"/>
        <v>6326.5</v>
      </c>
      <c r="L679" s="11">
        <f t="shared" si="357"/>
        <v>0</v>
      </c>
      <c r="M679" s="11">
        <f t="shared" si="357"/>
        <v>5949</v>
      </c>
      <c r="N679" s="11">
        <f t="shared" si="357"/>
        <v>377.5</v>
      </c>
      <c r="O679" s="11">
        <f t="shared" si="357"/>
        <v>6326.5</v>
      </c>
      <c r="P679" s="11">
        <f t="shared" si="357"/>
        <v>0</v>
      </c>
      <c r="Q679" s="11">
        <f t="shared" si="357"/>
        <v>5949</v>
      </c>
      <c r="R679" s="11">
        <f t="shared" si="357"/>
        <v>377.5</v>
      </c>
    </row>
    <row r="680" spans="1:18" ht="18.75">
      <c r="A680" s="63" t="s">
        <v>0</v>
      </c>
      <c r="B680" s="33">
        <v>546</v>
      </c>
      <c r="C680" s="16" t="s">
        <v>143</v>
      </c>
      <c r="D680" s="16" t="s">
        <v>125</v>
      </c>
      <c r="E680" s="16" t="s">
        <v>1</v>
      </c>
      <c r="F680" s="16"/>
      <c r="G680" s="11">
        <f>G681+G683+G685+G687</f>
        <v>5839</v>
      </c>
      <c r="H680" s="11">
        <f aca="true" t="shared" si="358" ref="H680:R680">H681+H683+H685+H687</f>
        <v>0</v>
      </c>
      <c r="I680" s="11">
        <f t="shared" si="358"/>
        <v>5699</v>
      </c>
      <c r="J680" s="11">
        <f t="shared" si="358"/>
        <v>140</v>
      </c>
      <c r="K680" s="11">
        <f t="shared" si="358"/>
        <v>5839</v>
      </c>
      <c r="L680" s="11">
        <f t="shared" si="358"/>
        <v>0</v>
      </c>
      <c r="M680" s="11">
        <f t="shared" si="358"/>
        <v>5699</v>
      </c>
      <c r="N680" s="11">
        <f t="shared" si="358"/>
        <v>140</v>
      </c>
      <c r="O680" s="11">
        <f t="shared" si="358"/>
        <v>5839</v>
      </c>
      <c r="P680" s="11">
        <f t="shared" si="358"/>
        <v>0</v>
      </c>
      <c r="Q680" s="11">
        <f t="shared" si="358"/>
        <v>5699</v>
      </c>
      <c r="R680" s="11">
        <f t="shared" si="358"/>
        <v>140</v>
      </c>
    </row>
    <row r="681" spans="1:18" ht="37.5">
      <c r="A681" s="63" t="s">
        <v>365</v>
      </c>
      <c r="B681" s="33">
        <v>546</v>
      </c>
      <c r="C681" s="16" t="s">
        <v>143</v>
      </c>
      <c r="D681" s="16" t="s">
        <v>125</v>
      </c>
      <c r="E681" s="16" t="s">
        <v>3</v>
      </c>
      <c r="F681" s="16"/>
      <c r="G681" s="11">
        <f>G682</f>
        <v>4511.2</v>
      </c>
      <c r="H681" s="11">
        <f aca="true" t="shared" si="359" ref="H681:R681">H682</f>
        <v>0</v>
      </c>
      <c r="I681" s="11">
        <f>I682</f>
        <v>4511.2</v>
      </c>
      <c r="J681" s="11">
        <f t="shared" si="359"/>
        <v>0</v>
      </c>
      <c r="K681" s="11">
        <f t="shared" si="359"/>
        <v>4720.9</v>
      </c>
      <c r="L681" s="11">
        <f t="shared" si="359"/>
        <v>0</v>
      </c>
      <c r="M681" s="11">
        <f t="shared" si="359"/>
        <v>4720.9</v>
      </c>
      <c r="N681" s="11">
        <f t="shared" si="359"/>
        <v>0</v>
      </c>
      <c r="O681" s="11">
        <f t="shared" si="359"/>
        <v>4720.9</v>
      </c>
      <c r="P681" s="11">
        <f t="shared" si="359"/>
        <v>0</v>
      </c>
      <c r="Q681" s="11">
        <f t="shared" si="359"/>
        <v>4720.9</v>
      </c>
      <c r="R681" s="11">
        <f t="shared" si="359"/>
        <v>0</v>
      </c>
    </row>
    <row r="682" spans="1:18" ht="18.75">
      <c r="A682" s="63" t="s">
        <v>192</v>
      </c>
      <c r="B682" s="33">
        <v>546</v>
      </c>
      <c r="C682" s="16" t="s">
        <v>143</v>
      </c>
      <c r="D682" s="16" t="s">
        <v>125</v>
      </c>
      <c r="E682" s="16" t="s">
        <v>3</v>
      </c>
      <c r="F682" s="16" t="s">
        <v>191</v>
      </c>
      <c r="G682" s="11">
        <f>H682+I681+J682</f>
        <v>4511.2</v>
      </c>
      <c r="H682" s="11"/>
      <c r="I682" s="11">
        <v>4511.2</v>
      </c>
      <c r="J682" s="11"/>
      <c r="K682" s="11">
        <f>L682+M682+N682</f>
        <v>4720.9</v>
      </c>
      <c r="L682" s="11"/>
      <c r="M682" s="11">
        <v>4720.9</v>
      </c>
      <c r="N682" s="11"/>
      <c r="O682" s="11">
        <f>P682+Q682+R682</f>
        <v>4720.9</v>
      </c>
      <c r="P682" s="11"/>
      <c r="Q682" s="11">
        <v>4720.9</v>
      </c>
      <c r="R682" s="11"/>
    </row>
    <row r="683" spans="1:18" ht="18.75">
      <c r="A683" s="63" t="s">
        <v>493</v>
      </c>
      <c r="B683" s="33">
        <v>546</v>
      </c>
      <c r="C683" s="16" t="s">
        <v>143</v>
      </c>
      <c r="D683" s="16" t="s">
        <v>125</v>
      </c>
      <c r="E683" s="16" t="s">
        <v>2</v>
      </c>
      <c r="F683" s="16"/>
      <c r="G683" s="11">
        <f>G684</f>
        <v>60</v>
      </c>
      <c r="H683" s="11">
        <f aca="true" t="shared" si="360" ref="H683:R683">H684</f>
        <v>0</v>
      </c>
      <c r="I683" s="11">
        <v>60</v>
      </c>
      <c r="J683" s="11">
        <f t="shared" si="360"/>
        <v>0</v>
      </c>
      <c r="K683" s="11">
        <f t="shared" si="360"/>
        <v>60</v>
      </c>
      <c r="L683" s="11">
        <f t="shared" si="360"/>
        <v>0</v>
      </c>
      <c r="M683" s="11">
        <f t="shared" si="360"/>
        <v>60</v>
      </c>
      <c r="N683" s="11">
        <f t="shared" si="360"/>
        <v>0</v>
      </c>
      <c r="O683" s="11">
        <f t="shared" si="360"/>
        <v>60</v>
      </c>
      <c r="P683" s="11">
        <f t="shared" si="360"/>
        <v>0</v>
      </c>
      <c r="Q683" s="11">
        <f t="shared" si="360"/>
        <v>60</v>
      </c>
      <c r="R683" s="11">
        <f t="shared" si="360"/>
        <v>0</v>
      </c>
    </row>
    <row r="684" spans="1:18" ht="18.75">
      <c r="A684" s="63" t="s">
        <v>192</v>
      </c>
      <c r="B684" s="33">
        <v>546</v>
      </c>
      <c r="C684" s="16" t="s">
        <v>143</v>
      </c>
      <c r="D684" s="16" t="s">
        <v>125</v>
      </c>
      <c r="E684" s="16" t="s">
        <v>2</v>
      </c>
      <c r="F684" s="16" t="s">
        <v>191</v>
      </c>
      <c r="G684" s="11">
        <f>H684+I683+J684</f>
        <v>60</v>
      </c>
      <c r="H684" s="11"/>
      <c r="I684" s="11">
        <v>60</v>
      </c>
      <c r="J684" s="11"/>
      <c r="K684" s="11">
        <f>L684+M684+N684</f>
        <v>60</v>
      </c>
      <c r="L684" s="11"/>
      <c r="M684" s="11">
        <v>60</v>
      </c>
      <c r="N684" s="11"/>
      <c r="O684" s="11">
        <f>P684+Q684+R684</f>
        <v>60</v>
      </c>
      <c r="P684" s="11"/>
      <c r="Q684" s="11">
        <v>60</v>
      </c>
      <c r="R684" s="11"/>
    </row>
    <row r="685" spans="1:18" ht="75">
      <c r="A685" s="63" t="s">
        <v>345</v>
      </c>
      <c r="B685" s="33">
        <v>546</v>
      </c>
      <c r="C685" s="16" t="s">
        <v>143</v>
      </c>
      <c r="D685" s="16" t="s">
        <v>125</v>
      </c>
      <c r="E685" s="16" t="s">
        <v>82</v>
      </c>
      <c r="F685" s="16"/>
      <c r="G685" s="11">
        <f>G686</f>
        <v>140</v>
      </c>
      <c r="H685" s="11">
        <f aca="true" t="shared" si="361" ref="H685:R685">H686</f>
        <v>0</v>
      </c>
      <c r="I685" s="11">
        <f>I686</f>
        <v>0</v>
      </c>
      <c r="J685" s="11">
        <f t="shared" si="361"/>
        <v>140</v>
      </c>
      <c r="K685" s="11">
        <f t="shared" si="361"/>
        <v>140</v>
      </c>
      <c r="L685" s="11">
        <f t="shared" si="361"/>
        <v>0</v>
      </c>
      <c r="M685" s="11">
        <f t="shared" si="361"/>
        <v>0</v>
      </c>
      <c r="N685" s="11">
        <f t="shared" si="361"/>
        <v>140</v>
      </c>
      <c r="O685" s="11">
        <f t="shared" si="361"/>
        <v>140</v>
      </c>
      <c r="P685" s="11">
        <f t="shared" si="361"/>
        <v>0</v>
      </c>
      <c r="Q685" s="11">
        <f t="shared" si="361"/>
        <v>0</v>
      </c>
      <c r="R685" s="11">
        <f t="shared" si="361"/>
        <v>140</v>
      </c>
    </row>
    <row r="686" spans="1:18" ht="18.75">
      <c r="A686" s="63" t="s">
        <v>192</v>
      </c>
      <c r="B686" s="33">
        <v>546</v>
      </c>
      <c r="C686" s="16" t="s">
        <v>143</v>
      </c>
      <c r="D686" s="16" t="s">
        <v>125</v>
      </c>
      <c r="E686" s="16" t="s">
        <v>82</v>
      </c>
      <c r="F686" s="16" t="s">
        <v>191</v>
      </c>
      <c r="G686" s="11">
        <v>140</v>
      </c>
      <c r="H686" s="11"/>
      <c r="I686" s="11"/>
      <c r="J686" s="11">
        <v>140</v>
      </c>
      <c r="K686" s="11">
        <f>L686+M686+N686</f>
        <v>140</v>
      </c>
      <c r="L686" s="11"/>
      <c r="M686" s="11"/>
      <c r="N686" s="11">
        <v>140</v>
      </c>
      <c r="O686" s="11">
        <f>P686+Q686+R686</f>
        <v>140</v>
      </c>
      <c r="P686" s="11"/>
      <c r="Q686" s="11"/>
      <c r="R686" s="11">
        <v>140</v>
      </c>
    </row>
    <row r="687" spans="1:18" ht="56.25">
      <c r="A687" s="66" t="s">
        <v>473</v>
      </c>
      <c r="B687" s="33">
        <v>546</v>
      </c>
      <c r="C687" s="16" t="s">
        <v>143</v>
      </c>
      <c r="D687" s="16" t="s">
        <v>125</v>
      </c>
      <c r="E687" s="16" t="s">
        <v>483</v>
      </c>
      <c r="F687" s="16"/>
      <c r="G687" s="11">
        <f>G688</f>
        <v>1127.8</v>
      </c>
      <c r="H687" s="11">
        <f aca="true" t="shared" si="362" ref="H687:R687">H688</f>
        <v>0</v>
      </c>
      <c r="I687" s="11">
        <f>I688</f>
        <v>1127.8</v>
      </c>
      <c r="J687" s="11">
        <f t="shared" si="362"/>
        <v>0</v>
      </c>
      <c r="K687" s="11">
        <f t="shared" si="362"/>
        <v>918.1</v>
      </c>
      <c r="L687" s="11">
        <f t="shared" si="362"/>
        <v>0</v>
      </c>
      <c r="M687" s="11">
        <f t="shared" si="362"/>
        <v>918.1</v>
      </c>
      <c r="N687" s="11">
        <f t="shared" si="362"/>
        <v>0</v>
      </c>
      <c r="O687" s="11">
        <f t="shared" si="362"/>
        <v>918.1</v>
      </c>
      <c r="P687" s="11">
        <f t="shared" si="362"/>
        <v>0</v>
      </c>
      <c r="Q687" s="11">
        <f t="shared" si="362"/>
        <v>918.1</v>
      </c>
      <c r="R687" s="11">
        <f t="shared" si="362"/>
        <v>0</v>
      </c>
    </row>
    <row r="688" spans="1:18" ht="18.75">
      <c r="A688" s="63" t="s">
        <v>192</v>
      </c>
      <c r="B688" s="33">
        <v>546</v>
      </c>
      <c r="C688" s="16" t="s">
        <v>143</v>
      </c>
      <c r="D688" s="16" t="s">
        <v>125</v>
      </c>
      <c r="E688" s="16" t="s">
        <v>483</v>
      </c>
      <c r="F688" s="16" t="s">
        <v>191</v>
      </c>
      <c r="G688" s="11">
        <f>H688+I688+J688</f>
        <v>1127.8</v>
      </c>
      <c r="H688" s="11"/>
      <c r="I688" s="11">
        <v>1127.8</v>
      </c>
      <c r="J688" s="11"/>
      <c r="K688" s="11">
        <f>L688+M688+N688</f>
        <v>918.1</v>
      </c>
      <c r="L688" s="11"/>
      <c r="M688" s="11">
        <v>918.1</v>
      </c>
      <c r="N688" s="11"/>
      <c r="O688" s="11">
        <f>P688+Q688+R688</f>
        <v>918.1</v>
      </c>
      <c r="P688" s="11"/>
      <c r="Q688" s="11">
        <v>918.1</v>
      </c>
      <c r="R688" s="11"/>
    </row>
    <row r="689" spans="1:18" ht="37.5">
      <c r="A689" s="63" t="s">
        <v>494</v>
      </c>
      <c r="B689" s="33">
        <v>546</v>
      </c>
      <c r="C689" s="16" t="s">
        <v>143</v>
      </c>
      <c r="D689" s="16" t="s">
        <v>125</v>
      </c>
      <c r="E689" s="16" t="s">
        <v>5</v>
      </c>
      <c r="F689" s="16"/>
      <c r="G689" s="11">
        <f>G690+G692</f>
        <v>50</v>
      </c>
      <c r="H689" s="11">
        <f aca="true" t="shared" si="363" ref="H689:Q689">H690+H692</f>
        <v>0</v>
      </c>
      <c r="I689" s="11">
        <f aca="true" t="shared" si="364" ref="H689:R690">I690</f>
        <v>30</v>
      </c>
      <c r="J689" s="11">
        <f t="shared" si="363"/>
        <v>20</v>
      </c>
      <c r="K689" s="11">
        <f t="shared" si="363"/>
        <v>50</v>
      </c>
      <c r="L689" s="11">
        <f t="shared" si="363"/>
        <v>0</v>
      </c>
      <c r="M689" s="11">
        <f t="shared" si="363"/>
        <v>30</v>
      </c>
      <c r="N689" s="11">
        <f t="shared" si="363"/>
        <v>20</v>
      </c>
      <c r="O689" s="11">
        <f t="shared" si="363"/>
        <v>50</v>
      </c>
      <c r="P689" s="11">
        <f t="shared" si="363"/>
        <v>0</v>
      </c>
      <c r="Q689" s="11">
        <f t="shared" si="363"/>
        <v>30</v>
      </c>
      <c r="R689" s="11">
        <f>R690+R692</f>
        <v>20</v>
      </c>
    </row>
    <row r="690" spans="1:18" ht="18.75">
      <c r="A690" s="63" t="s">
        <v>493</v>
      </c>
      <c r="B690" s="33">
        <v>546</v>
      </c>
      <c r="C690" s="16" t="s">
        <v>143</v>
      </c>
      <c r="D690" s="16" t="s">
        <v>125</v>
      </c>
      <c r="E690" s="16" t="s">
        <v>6</v>
      </c>
      <c r="F690" s="16"/>
      <c r="G690" s="11">
        <f>G691</f>
        <v>30</v>
      </c>
      <c r="H690" s="11">
        <f t="shared" si="364"/>
        <v>0</v>
      </c>
      <c r="I690" s="11">
        <v>30</v>
      </c>
      <c r="J690" s="11">
        <f t="shared" si="364"/>
        <v>0</v>
      </c>
      <c r="K690" s="11">
        <f t="shared" si="364"/>
        <v>30</v>
      </c>
      <c r="L690" s="11">
        <f t="shared" si="364"/>
        <v>0</v>
      </c>
      <c r="M690" s="11">
        <f t="shared" si="364"/>
        <v>30</v>
      </c>
      <c r="N690" s="11">
        <f t="shared" si="364"/>
        <v>0</v>
      </c>
      <c r="O690" s="11">
        <f t="shared" si="364"/>
        <v>30</v>
      </c>
      <c r="P690" s="11">
        <f t="shared" si="364"/>
        <v>0</v>
      </c>
      <c r="Q690" s="11">
        <f t="shared" si="364"/>
        <v>30</v>
      </c>
      <c r="R690" s="11">
        <f t="shared" si="364"/>
        <v>0</v>
      </c>
    </row>
    <row r="691" spans="1:18" ht="18.75">
      <c r="A691" s="63" t="s">
        <v>192</v>
      </c>
      <c r="B691" s="33">
        <v>546</v>
      </c>
      <c r="C691" s="16" t="s">
        <v>143</v>
      </c>
      <c r="D691" s="16" t="s">
        <v>125</v>
      </c>
      <c r="E691" s="16" t="s">
        <v>6</v>
      </c>
      <c r="F691" s="16" t="s">
        <v>191</v>
      </c>
      <c r="G691" s="11">
        <f>H691+I690+J691</f>
        <v>30</v>
      </c>
      <c r="H691" s="11"/>
      <c r="I691" s="11">
        <v>30</v>
      </c>
      <c r="J691" s="11"/>
      <c r="K691" s="11">
        <f>L691+M691+N691</f>
        <v>30</v>
      </c>
      <c r="L691" s="11"/>
      <c r="M691" s="11">
        <v>30</v>
      </c>
      <c r="N691" s="11"/>
      <c r="O691" s="11">
        <f>P691+Q691+R691</f>
        <v>30</v>
      </c>
      <c r="P691" s="19"/>
      <c r="Q691" s="19">
        <v>30</v>
      </c>
      <c r="R691" s="19"/>
    </row>
    <row r="692" spans="1:18" ht="77.25" customHeight="1">
      <c r="A692" s="63" t="s">
        <v>345</v>
      </c>
      <c r="B692" s="33">
        <v>546</v>
      </c>
      <c r="C692" s="16" t="s">
        <v>143</v>
      </c>
      <c r="D692" s="16" t="s">
        <v>125</v>
      </c>
      <c r="E692" s="16" t="s">
        <v>81</v>
      </c>
      <c r="F692" s="16"/>
      <c r="G692" s="11">
        <f>G693</f>
        <v>20</v>
      </c>
      <c r="H692" s="11">
        <f aca="true" t="shared" si="365" ref="H692:R692">H693</f>
        <v>0</v>
      </c>
      <c r="I692" s="11"/>
      <c r="J692" s="11">
        <f t="shared" si="365"/>
        <v>20</v>
      </c>
      <c r="K692" s="11">
        <f t="shared" si="365"/>
        <v>20</v>
      </c>
      <c r="L692" s="11">
        <f t="shared" si="365"/>
        <v>0</v>
      </c>
      <c r="M692" s="11">
        <f t="shared" si="365"/>
        <v>0</v>
      </c>
      <c r="N692" s="11">
        <f t="shared" si="365"/>
        <v>20</v>
      </c>
      <c r="O692" s="11">
        <f t="shared" si="365"/>
        <v>20</v>
      </c>
      <c r="P692" s="11">
        <f t="shared" si="365"/>
        <v>0</v>
      </c>
      <c r="Q692" s="11">
        <f t="shared" si="365"/>
        <v>0</v>
      </c>
      <c r="R692" s="11">
        <f t="shared" si="365"/>
        <v>20</v>
      </c>
    </row>
    <row r="693" spans="1:18" ht="18.75">
      <c r="A693" s="63" t="s">
        <v>192</v>
      </c>
      <c r="B693" s="33">
        <v>546</v>
      </c>
      <c r="C693" s="16" t="s">
        <v>143</v>
      </c>
      <c r="D693" s="16" t="s">
        <v>125</v>
      </c>
      <c r="E693" s="16" t="s">
        <v>81</v>
      </c>
      <c r="F693" s="16" t="s">
        <v>191</v>
      </c>
      <c r="G693" s="11">
        <v>20</v>
      </c>
      <c r="H693" s="11"/>
      <c r="I693" s="11"/>
      <c r="J693" s="11">
        <v>20</v>
      </c>
      <c r="K693" s="11">
        <f>L693+M693+N693</f>
        <v>20</v>
      </c>
      <c r="L693" s="11"/>
      <c r="M693" s="11"/>
      <c r="N693" s="11">
        <v>20</v>
      </c>
      <c r="O693" s="11">
        <f>P693+Q693+R693</f>
        <v>20</v>
      </c>
      <c r="P693" s="19"/>
      <c r="Q693" s="19"/>
      <c r="R693" s="19">
        <v>20</v>
      </c>
    </row>
    <row r="694" spans="1:18" ht="18.75">
      <c r="A694" s="63" t="s">
        <v>4</v>
      </c>
      <c r="B694" s="33">
        <v>546</v>
      </c>
      <c r="C694" s="16" t="s">
        <v>143</v>
      </c>
      <c r="D694" s="16" t="s">
        <v>125</v>
      </c>
      <c r="E694" s="16" t="s">
        <v>7</v>
      </c>
      <c r="F694" s="16"/>
      <c r="G694" s="11">
        <f>G697+G695</f>
        <v>187.5</v>
      </c>
      <c r="H694" s="11">
        <f aca="true" t="shared" si="366" ref="H694:R694">H697+H695</f>
        <v>0</v>
      </c>
      <c r="I694" s="11">
        <f aca="true" t="shared" si="367" ref="H694:R695">I695</f>
        <v>90</v>
      </c>
      <c r="J694" s="11">
        <f t="shared" si="366"/>
        <v>97.5</v>
      </c>
      <c r="K694" s="11">
        <f t="shared" si="366"/>
        <v>187.5</v>
      </c>
      <c r="L694" s="11">
        <f t="shared" si="366"/>
        <v>0</v>
      </c>
      <c r="M694" s="11">
        <f t="shared" si="366"/>
        <v>90</v>
      </c>
      <c r="N694" s="11">
        <f t="shared" si="366"/>
        <v>97.5</v>
      </c>
      <c r="O694" s="11">
        <f t="shared" si="366"/>
        <v>187.5</v>
      </c>
      <c r="P694" s="11">
        <f t="shared" si="366"/>
        <v>0</v>
      </c>
      <c r="Q694" s="11">
        <f t="shared" si="366"/>
        <v>90</v>
      </c>
      <c r="R694" s="11">
        <f t="shared" si="366"/>
        <v>97.5</v>
      </c>
    </row>
    <row r="695" spans="1:18" ht="18.75">
      <c r="A695" s="63" t="s">
        <v>493</v>
      </c>
      <c r="B695" s="33">
        <v>546</v>
      </c>
      <c r="C695" s="16" t="s">
        <v>143</v>
      </c>
      <c r="D695" s="16" t="s">
        <v>125</v>
      </c>
      <c r="E695" s="16" t="s">
        <v>8</v>
      </c>
      <c r="F695" s="16"/>
      <c r="G695" s="11">
        <f>G696</f>
        <v>90</v>
      </c>
      <c r="H695" s="11">
        <f t="shared" si="367"/>
        <v>0</v>
      </c>
      <c r="I695" s="11">
        <v>90</v>
      </c>
      <c r="J695" s="11">
        <f t="shared" si="367"/>
        <v>0</v>
      </c>
      <c r="K695" s="11">
        <f t="shared" si="367"/>
        <v>90</v>
      </c>
      <c r="L695" s="11">
        <f t="shared" si="367"/>
        <v>0</v>
      </c>
      <c r="M695" s="11">
        <f t="shared" si="367"/>
        <v>90</v>
      </c>
      <c r="N695" s="11">
        <f t="shared" si="367"/>
        <v>0</v>
      </c>
      <c r="O695" s="11">
        <f t="shared" si="367"/>
        <v>90</v>
      </c>
      <c r="P695" s="11">
        <f t="shared" si="367"/>
        <v>0</v>
      </c>
      <c r="Q695" s="11">
        <f t="shared" si="367"/>
        <v>90</v>
      </c>
      <c r="R695" s="11">
        <f t="shared" si="367"/>
        <v>0</v>
      </c>
    </row>
    <row r="696" spans="1:18" ht="18.75">
      <c r="A696" s="63" t="s">
        <v>192</v>
      </c>
      <c r="B696" s="33">
        <v>546</v>
      </c>
      <c r="C696" s="16" t="s">
        <v>143</v>
      </c>
      <c r="D696" s="16" t="s">
        <v>125</v>
      </c>
      <c r="E696" s="16" t="s">
        <v>8</v>
      </c>
      <c r="F696" s="16" t="s">
        <v>191</v>
      </c>
      <c r="G696" s="11">
        <f>H696+I695+J696</f>
        <v>90</v>
      </c>
      <c r="H696" s="11"/>
      <c r="I696" s="11">
        <v>90</v>
      </c>
      <c r="J696" s="11"/>
      <c r="K696" s="11">
        <f>L696+M696+N696</f>
        <v>90</v>
      </c>
      <c r="L696" s="11"/>
      <c r="M696" s="11">
        <v>90</v>
      </c>
      <c r="N696" s="11"/>
      <c r="O696" s="11">
        <f>P696+Q696+R696</f>
        <v>90</v>
      </c>
      <c r="P696" s="11"/>
      <c r="Q696" s="11">
        <v>90</v>
      </c>
      <c r="R696" s="11"/>
    </row>
    <row r="697" spans="1:18" ht="75">
      <c r="A697" s="63" t="s">
        <v>345</v>
      </c>
      <c r="B697" s="33">
        <v>546</v>
      </c>
      <c r="C697" s="16" t="s">
        <v>143</v>
      </c>
      <c r="D697" s="16" t="s">
        <v>125</v>
      </c>
      <c r="E697" s="16" t="s">
        <v>495</v>
      </c>
      <c r="F697" s="16"/>
      <c r="G697" s="11">
        <f>G698</f>
        <v>97.5</v>
      </c>
      <c r="H697" s="11">
        <f aca="true" t="shared" si="368" ref="H697:R697">H698</f>
        <v>0</v>
      </c>
      <c r="I697" s="11"/>
      <c r="J697" s="11">
        <f t="shared" si="368"/>
        <v>97.5</v>
      </c>
      <c r="K697" s="11">
        <f t="shared" si="368"/>
        <v>97.5</v>
      </c>
      <c r="L697" s="11">
        <f t="shared" si="368"/>
        <v>0</v>
      </c>
      <c r="M697" s="11">
        <f t="shared" si="368"/>
        <v>0</v>
      </c>
      <c r="N697" s="11">
        <f t="shared" si="368"/>
        <v>97.5</v>
      </c>
      <c r="O697" s="11">
        <f t="shared" si="368"/>
        <v>97.5</v>
      </c>
      <c r="P697" s="11">
        <f t="shared" si="368"/>
        <v>0</v>
      </c>
      <c r="Q697" s="11">
        <f t="shared" si="368"/>
        <v>0</v>
      </c>
      <c r="R697" s="11">
        <f t="shared" si="368"/>
        <v>97.5</v>
      </c>
    </row>
    <row r="698" spans="1:18" ht="18.75">
      <c r="A698" s="63" t="s">
        <v>192</v>
      </c>
      <c r="B698" s="33">
        <v>546</v>
      </c>
      <c r="C698" s="16" t="s">
        <v>143</v>
      </c>
      <c r="D698" s="16" t="s">
        <v>125</v>
      </c>
      <c r="E698" s="16" t="s">
        <v>495</v>
      </c>
      <c r="F698" s="16" t="s">
        <v>191</v>
      </c>
      <c r="G698" s="11">
        <v>97.5</v>
      </c>
      <c r="H698" s="11"/>
      <c r="I698" s="11"/>
      <c r="J698" s="11">
        <v>97.5</v>
      </c>
      <c r="K698" s="11">
        <f>L698+M698+N698</f>
        <v>97.5</v>
      </c>
      <c r="L698" s="11"/>
      <c r="M698" s="11"/>
      <c r="N698" s="11">
        <v>97.5</v>
      </c>
      <c r="O698" s="11">
        <f>P698+Q698+R698</f>
        <v>97.5</v>
      </c>
      <c r="P698" s="11"/>
      <c r="Q698" s="11"/>
      <c r="R698" s="11">
        <v>97.5</v>
      </c>
    </row>
    <row r="699" spans="1:18" ht="37.5">
      <c r="A699" s="63" t="s">
        <v>497</v>
      </c>
      <c r="B699" s="33">
        <v>546</v>
      </c>
      <c r="C699" s="16" t="s">
        <v>143</v>
      </c>
      <c r="D699" s="16" t="s">
        <v>125</v>
      </c>
      <c r="E699" s="16" t="s">
        <v>80</v>
      </c>
      <c r="F699" s="16"/>
      <c r="G699" s="11">
        <f>G700</f>
        <v>130</v>
      </c>
      <c r="H699" s="11">
        <f aca="true" t="shared" si="369" ref="H699:R699">H700</f>
        <v>0</v>
      </c>
      <c r="I699" s="11">
        <f aca="true" t="shared" si="370" ref="H699:R700">I700</f>
        <v>130</v>
      </c>
      <c r="J699" s="11">
        <f t="shared" si="369"/>
        <v>0</v>
      </c>
      <c r="K699" s="11">
        <f t="shared" si="369"/>
        <v>130</v>
      </c>
      <c r="L699" s="11">
        <f t="shared" si="369"/>
        <v>0</v>
      </c>
      <c r="M699" s="11">
        <f t="shared" si="369"/>
        <v>130</v>
      </c>
      <c r="N699" s="11">
        <f t="shared" si="369"/>
        <v>0</v>
      </c>
      <c r="O699" s="11">
        <f t="shared" si="369"/>
        <v>130</v>
      </c>
      <c r="P699" s="11">
        <f t="shared" si="369"/>
        <v>0</v>
      </c>
      <c r="Q699" s="11">
        <f t="shared" si="369"/>
        <v>130</v>
      </c>
      <c r="R699" s="11">
        <f t="shared" si="369"/>
        <v>0</v>
      </c>
    </row>
    <row r="700" spans="1:18" ht="18.75">
      <c r="A700" s="63" t="s">
        <v>493</v>
      </c>
      <c r="B700" s="33">
        <v>546</v>
      </c>
      <c r="C700" s="16" t="s">
        <v>143</v>
      </c>
      <c r="D700" s="16" t="s">
        <v>125</v>
      </c>
      <c r="E700" s="16" t="s">
        <v>496</v>
      </c>
      <c r="F700" s="16"/>
      <c r="G700" s="11">
        <f>G701</f>
        <v>130</v>
      </c>
      <c r="H700" s="11">
        <f t="shared" si="370"/>
        <v>0</v>
      </c>
      <c r="I700" s="11">
        <v>130</v>
      </c>
      <c r="J700" s="11">
        <f t="shared" si="370"/>
        <v>0</v>
      </c>
      <c r="K700" s="11">
        <f t="shared" si="370"/>
        <v>130</v>
      </c>
      <c r="L700" s="11">
        <f t="shared" si="370"/>
        <v>0</v>
      </c>
      <c r="M700" s="11">
        <f t="shared" si="370"/>
        <v>130</v>
      </c>
      <c r="N700" s="11">
        <f t="shared" si="370"/>
        <v>0</v>
      </c>
      <c r="O700" s="11">
        <f t="shared" si="370"/>
        <v>130</v>
      </c>
      <c r="P700" s="11">
        <f t="shared" si="370"/>
        <v>0</v>
      </c>
      <c r="Q700" s="11">
        <f t="shared" si="370"/>
        <v>130</v>
      </c>
      <c r="R700" s="11">
        <f t="shared" si="370"/>
        <v>0</v>
      </c>
    </row>
    <row r="701" spans="1:18" ht="37.5">
      <c r="A701" s="63" t="s">
        <v>92</v>
      </c>
      <c r="B701" s="33">
        <v>546</v>
      </c>
      <c r="C701" s="16" t="s">
        <v>143</v>
      </c>
      <c r="D701" s="16" t="s">
        <v>125</v>
      </c>
      <c r="E701" s="16" t="s">
        <v>496</v>
      </c>
      <c r="F701" s="16" t="s">
        <v>178</v>
      </c>
      <c r="G701" s="11">
        <f>H701+I700+J701</f>
        <v>130</v>
      </c>
      <c r="H701" s="11"/>
      <c r="I701" s="11">
        <v>130</v>
      </c>
      <c r="J701" s="11"/>
      <c r="K701" s="11">
        <f>L701+M701+N701</f>
        <v>130</v>
      </c>
      <c r="L701" s="11"/>
      <c r="M701" s="11">
        <v>130</v>
      </c>
      <c r="N701" s="11"/>
      <c r="O701" s="11">
        <f>P701+Q701+R701</f>
        <v>130</v>
      </c>
      <c r="P701" s="11"/>
      <c r="Q701" s="11">
        <v>130</v>
      </c>
      <c r="R701" s="11"/>
    </row>
    <row r="702" spans="1:18" ht="37.5">
      <c r="A702" s="63" t="s">
        <v>79</v>
      </c>
      <c r="B702" s="33">
        <v>546</v>
      </c>
      <c r="C702" s="16" t="s">
        <v>143</v>
      </c>
      <c r="D702" s="16" t="s">
        <v>125</v>
      </c>
      <c r="E702" s="16" t="s">
        <v>498</v>
      </c>
      <c r="F702" s="16"/>
      <c r="G702" s="11">
        <f>G703+G705+G707</f>
        <v>695.9000000000001</v>
      </c>
      <c r="H702" s="11">
        <f>H703+H705+H707</f>
        <v>253.8</v>
      </c>
      <c r="I702" s="11">
        <f>I703+I705+I707</f>
        <v>22.1</v>
      </c>
      <c r="J702" s="11">
        <f>J703+J705+J707</f>
        <v>120</v>
      </c>
      <c r="K702" s="11">
        <f>K703+K705</f>
        <v>120</v>
      </c>
      <c r="L702" s="11">
        <f>L703+L705</f>
        <v>0</v>
      </c>
      <c r="M702" s="11">
        <f>M703+M705</f>
        <v>0</v>
      </c>
      <c r="N702" s="11">
        <f>N703+N705</f>
        <v>120</v>
      </c>
      <c r="O702" s="11">
        <f>O703+O705</f>
        <v>120</v>
      </c>
      <c r="P702" s="11">
        <f aca="true" t="shared" si="371" ref="P702:R703">P703</f>
        <v>0</v>
      </c>
      <c r="Q702" s="11">
        <f t="shared" si="371"/>
        <v>0</v>
      </c>
      <c r="R702" s="11">
        <f t="shared" si="371"/>
        <v>120</v>
      </c>
    </row>
    <row r="703" spans="1:18" ht="75">
      <c r="A703" s="63" t="s">
        <v>345</v>
      </c>
      <c r="B703" s="33">
        <v>546</v>
      </c>
      <c r="C703" s="16" t="s">
        <v>143</v>
      </c>
      <c r="D703" s="16" t="s">
        <v>125</v>
      </c>
      <c r="E703" s="16" t="s">
        <v>499</v>
      </c>
      <c r="F703" s="16"/>
      <c r="G703" s="11">
        <f>G704</f>
        <v>120</v>
      </c>
      <c r="H703" s="11">
        <f aca="true" t="shared" si="372" ref="H703:O703">H704</f>
        <v>0</v>
      </c>
      <c r="I703" s="11"/>
      <c r="J703" s="11">
        <f t="shared" si="372"/>
        <v>120</v>
      </c>
      <c r="K703" s="11">
        <f t="shared" si="372"/>
        <v>120</v>
      </c>
      <c r="L703" s="11">
        <f t="shared" si="372"/>
        <v>0</v>
      </c>
      <c r="M703" s="11">
        <f t="shared" si="372"/>
        <v>0</v>
      </c>
      <c r="N703" s="11">
        <f t="shared" si="372"/>
        <v>120</v>
      </c>
      <c r="O703" s="11">
        <f t="shared" si="372"/>
        <v>120</v>
      </c>
      <c r="P703" s="11">
        <f t="shared" si="371"/>
        <v>0</v>
      </c>
      <c r="Q703" s="11">
        <f t="shared" si="371"/>
        <v>0</v>
      </c>
      <c r="R703" s="11">
        <f t="shared" si="371"/>
        <v>120</v>
      </c>
    </row>
    <row r="704" spans="1:18" ht="18.75">
      <c r="A704" s="63" t="s">
        <v>192</v>
      </c>
      <c r="B704" s="33">
        <v>546</v>
      </c>
      <c r="C704" s="16" t="s">
        <v>143</v>
      </c>
      <c r="D704" s="16" t="s">
        <v>125</v>
      </c>
      <c r="E704" s="16" t="s">
        <v>499</v>
      </c>
      <c r="F704" s="16" t="s">
        <v>191</v>
      </c>
      <c r="G704" s="11">
        <v>120</v>
      </c>
      <c r="H704" s="11"/>
      <c r="I704" s="11">
        <f aca="true" t="shared" si="373" ref="H704:O705">I705</f>
        <v>0</v>
      </c>
      <c r="J704" s="11">
        <v>120</v>
      </c>
      <c r="K704" s="11">
        <f>L704+M704+N704</f>
        <v>120</v>
      </c>
      <c r="L704" s="11"/>
      <c r="M704" s="11"/>
      <c r="N704" s="11">
        <v>120</v>
      </c>
      <c r="O704" s="11">
        <f>P704+Q704+R704</f>
        <v>120</v>
      </c>
      <c r="P704" s="11"/>
      <c r="Q704" s="11"/>
      <c r="R704" s="62">
        <v>120</v>
      </c>
    </row>
    <row r="705" spans="1:18" ht="18.75">
      <c r="A705" s="63" t="s">
        <v>636</v>
      </c>
      <c r="B705" s="33">
        <v>546</v>
      </c>
      <c r="C705" s="16" t="s">
        <v>143</v>
      </c>
      <c r="D705" s="16" t="s">
        <v>125</v>
      </c>
      <c r="E705" s="16" t="s">
        <v>635</v>
      </c>
      <c r="F705" s="16"/>
      <c r="G705" s="11">
        <f>G706</f>
        <v>300</v>
      </c>
      <c r="H705" s="11">
        <f t="shared" si="373"/>
        <v>0</v>
      </c>
      <c r="I705" s="11"/>
      <c r="J705" s="11">
        <f t="shared" si="373"/>
        <v>0</v>
      </c>
      <c r="K705" s="11">
        <f t="shared" si="373"/>
        <v>0</v>
      </c>
      <c r="L705" s="11">
        <f t="shared" si="373"/>
        <v>0</v>
      </c>
      <c r="M705" s="11">
        <f t="shared" si="373"/>
        <v>0</v>
      </c>
      <c r="N705" s="11">
        <f t="shared" si="373"/>
        <v>0</v>
      </c>
      <c r="O705" s="11">
        <f t="shared" si="373"/>
        <v>0</v>
      </c>
      <c r="P705" s="11"/>
      <c r="Q705" s="11"/>
      <c r="R705" s="62"/>
    </row>
    <row r="706" spans="1:18" ht="18.75">
      <c r="A706" s="63" t="s">
        <v>192</v>
      </c>
      <c r="B706" s="33">
        <v>546</v>
      </c>
      <c r="C706" s="16" t="s">
        <v>143</v>
      </c>
      <c r="D706" s="16" t="s">
        <v>125</v>
      </c>
      <c r="E706" s="16" t="s">
        <v>635</v>
      </c>
      <c r="F706" s="16" t="s">
        <v>191</v>
      </c>
      <c r="G706" s="11">
        <v>300</v>
      </c>
      <c r="H706" s="11"/>
      <c r="I706" s="11">
        <v>300</v>
      </c>
      <c r="J706" s="11"/>
      <c r="K706" s="11">
        <v>0</v>
      </c>
      <c r="L706" s="11"/>
      <c r="M706" s="11"/>
      <c r="N706" s="11"/>
      <c r="O706" s="11">
        <v>0</v>
      </c>
      <c r="P706" s="11"/>
      <c r="Q706" s="11"/>
      <c r="R706" s="62"/>
    </row>
    <row r="707" spans="1:18" ht="75">
      <c r="A707" s="29" t="s">
        <v>670</v>
      </c>
      <c r="B707" s="33">
        <v>546</v>
      </c>
      <c r="C707" s="16" t="s">
        <v>143</v>
      </c>
      <c r="D707" s="16" t="s">
        <v>125</v>
      </c>
      <c r="E707" s="48" t="s">
        <v>671</v>
      </c>
      <c r="F707" s="16"/>
      <c r="G707" s="11">
        <f>G708</f>
        <v>275.90000000000003</v>
      </c>
      <c r="H707" s="11">
        <f>H708</f>
        <v>253.8</v>
      </c>
      <c r="I707" s="11">
        <f>I708</f>
        <v>22.1</v>
      </c>
      <c r="J707" s="11"/>
      <c r="K707" s="11"/>
      <c r="L707" s="11"/>
      <c r="M707" s="11"/>
      <c r="N707" s="11"/>
      <c r="O707" s="11"/>
      <c r="P707" s="11"/>
      <c r="Q707" s="11"/>
      <c r="R707" s="62"/>
    </row>
    <row r="708" spans="1:18" ht="37.5">
      <c r="A708" s="63" t="s">
        <v>92</v>
      </c>
      <c r="B708" s="33">
        <v>546</v>
      </c>
      <c r="C708" s="16" t="s">
        <v>143</v>
      </c>
      <c r="D708" s="16" t="s">
        <v>125</v>
      </c>
      <c r="E708" s="74" t="s">
        <v>671</v>
      </c>
      <c r="F708" s="16" t="s">
        <v>178</v>
      </c>
      <c r="G708" s="11">
        <f>H708+I708+J708</f>
        <v>275.90000000000003</v>
      </c>
      <c r="H708" s="11">
        <v>253.8</v>
      </c>
      <c r="I708" s="11">
        <v>22.1</v>
      </c>
      <c r="J708" s="11"/>
      <c r="K708" s="11"/>
      <c r="L708" s="11"/>
      <c r="M708" s="11"/>
      <c r="N708" s="11"/>
      <c r="O708" s="11"/>
      <c r="P708" s="11"/>
      <c r="Q708" s="11"/>
      <c r="R708" s="62"/>
    </row>
    <row r="709" spans="1:18" ht="27" customHeight="1">
      <c r="A709" s="64" t="s">
        <v>198</v>
      </c>
      <c r="B709" s="137">
        <v>547</v>
      </c>
      <c r="C709" s="137"/>
      <c r="D709" s="137"/>
      <c r="E709" s="137"/>
      <c r="F709" s="137"/>
      <c r="G709" s="14">
        <f>G710</f>
        <v>3593.3</v>
      </c>
      <c r="H709" s="14">
        <f aca="true" t="shared" si="374" ref="H709:R709">H710</f>
        <v>0</v>
      </c>
      <c r="I709" s="11">
        <f aca="true" t="shared" si="375" ref="H709:R710">I710+I717</f>
        <v>1937</v>
      </c>
      <c r="J709" s="14">
        <f t="shared" si="374"/>
        <v>287</v>
      </c>
      <c r="K709" s="14">
        <f t="shared" si="374"/>
        <v>3006.7</v>
      </c>
      <c r="L709" s="14">
        <f t="shared" si="374"/>
        <v>0</v>
      </c>
      <c r="M709" s="14">
        <f t="shared" si="374"/>
        <v>2719.7</v>
      </c>
      <c r="N709" s="14">
        <f t="shared" si="374"/>
        <v>287</v>
      </c>
      <c r="O709" s="14">
        <f t="shared" si="374"/>
        <v>3006.7</v>
      </c>
      <c r="P709" s="14">
        <f t="shared" si="374"/>
        <v>0</v>
      </c>
      <c r="Q709" s="14">
        <f t="shared" si="374"/>
        <v>2719.7</v>
      </c>
      <c r="R709" s="14">
        <f t="shared" si="374"/>
        <v>287</v>
      </c>
    </row>
    <row r="710" spans="1:18" ht="18.75">
      <c r="A710" s="63" t="s">
        <v>215</v>
      </c>
      <c r="B710" s="33">
        <v>547</v>
      </c>
      <c r="C710" s="16" t="s">
        <v>121</v>
      </c>
      <c r="D710" s="16" t="s">
        <v>413</v>
      </c>
      <c r="E710" s="33"/>
      <c r="F710" s="33"/>
      <c r="G710" s="11">
        <f>G711+G718</f>
        <v>3593.3</v>
      </c>
      <c r="H710" s="11">
        <f t="shared" si="375"/>
        <v>0</v>
      </c>
      <c r="I710" s="11">
        <f aca="true" t="shared" si="376" ref="H710:R714">I711</f>
        <v>1624.5</v>
      </c>
      <c r="J710" s="11">
        <f t="shared" si="375"/>
        <v>287</v>
      </c>
      <c r="K710" s="11">
        <f t="shared" si="375"/>
        <v>3006.7</v>
      </c>
      <c r="L710" s="11">
        <f t="shared" si="375"/>
        <v>0</v>
      </c>
      <c r="M710" s="11">
        <f t="shared" si="375"/>
        <v>2719.7</v>
      </c>
      <c r="N710" s="11">
        <f t="shared" si="375"/>
        <v>287</v>
      </c>
      <c r="O710" s="11">
        <f t="shared" si="375"/>
        <v>3006.7</v>
      </c>
      <c r="P710" s="11">
        <f t="shared" si="375"/>
        <v>0</v>
      </c>
      <c r="Q710" s="11">
        <f t="shared" si="375"/>
        <v>2719.7</v>
      </c>
      <c r="R710" s="11">
        <f t="shared" si="375"/>
        <v>287</v>
      </c>
    </row>
    <row r="711" spans="1:18" ht="37.5">
      <c r="A711" s="63" t="s">
        <v>100</v>
      </c>
      <c r="B711" s="16" t="s">
        <v>313</v>
      </c>
      <c r="C711" s="16" t="s">
        <v>121</v>
      </c>
      <c r="D711" s="16" t="s">
        <v>125</v>
      </c>
      <c r="E711" s="16"/>
      <c r="F711" s="33"/>
      <c r="G711" s="11">
        <f>G712</f>
        <v>1624.5</v>
      </c>
      <c r="H711" s="11">
        <f t="shared" si="376"/>
        <v>0</v>
      </c>
      <c r="I711" s="11">
        <f t="shared" si="376"/>
        <v>1624.5</v>
      </c>
      <c r="J711" s="11">
        <f t="shared" si="376"/>
        <v>0</v>
      </c>
      <c r="K711" s="11">
        <f t="shared" si="376"/>
        <v>1370.1</v>
      </c>
      <c r="L711" s="11">
        <f t="shared" si="376"/>
        <v>0</v>
      </c>
      <c r="M711" s="11">
        <f t="shared" si="376"/>
        <v>1370.1</v>
      </c>
      <c r="N711" s="11">
        <f t="shared" si="376"/>
        <v>0</v>
      </c>
      <c r="O711" s="11">
        <f t="shared" si="376"/>
        <v>1370.1</v>
      </c>
      <c r="P711" s="11">
        <f t="shared" si="376"/>
        <v>0</v>
      </c>
      <c r="Q711" s="11">
        <f t="shared" si="376"/>
        <v>1370.1</v>
      </c>
      <c r="R711" s="11">
        <f t="shared" si="376"/>
        <v>0</v>
      </c>
    </row>
    <row r="712" spans="1:18" ht="18.75">
      <c r="A712" s="63" t="s">
        <v>211</v>
      </c>
      <c r="B712" s="16">
        <v>547</v>
      </c>
      <c r="C712" s="16" t="s">
        <v>121</v>
      </c>
      <c r="D712" s="16" t="s">
        <v>125</v>
      </c>
      <c r="E712" s="16" t="s">
        <v>244</v>
      </c>
      <c r="F712" s="33"/>
      <c r="G712" s="11">
        <f>G713</f>
        <v>1624.5</v>
      </c>
      <c r="H712" s="11">
        <f t="shared" si="376"/>
        <v>0</v>
      </c>
      <c r="I712" s="11">
        <f>I713</f>
        <v>1624.5</v>
      </c>
      <c r="J712" s="11">
        <f t="shared" si="376"/>
        <v>0</v>
      </c>
      <c r="K712" s="11">
        <f t="shared" si="376"/>
        <v>1370.1</v>
      </c>
      <c r="L712" s="11">
        <f t="shared" si="376"/>
        <v>0</v>
      </c>
      <c r="M712" s="11">
        <f t="shared" si="376"/>
        <v>1370.1</v>
      </c>
      <c r="N712" s="11">
        <f t="shared" si="376"/>
        <v>0</v>
      </c>
      <c r="O712" s="11">
        <f t="shared" si="376"/>
        <v>1370.1</v>
      </c>
      <c r="P712" s="11">
        <f t="shared" si="376"/>
        <v>0</v>
      </c>
      <c r="Q712" s="11">
        <f t="shared" si="376"/>
        <v>1370.1</v>
      </c>
      <c r="R712" s="11">
        <f t="shared" si="376"/>
        <v>0</v>
      </c>
    </row>
    <row r="713" spans="1:18" ht="18.75">
      <c r="A713" s="63" t="s">
        <v>145</v>
      </c>
      <c r="B713" s="16">
        <v>547</v>
      </c>
      <c r="C713" s="16" t="s">
        <v>121</v>
      </c>
      <c r="D713" s="16" t="s">
        <v>312</v>
      </c>
      <c r="E713" s="16" t="s">
        <v>311</v>
      </c>
      <c r="F713" s="33"/>
      <c r="G713" s="11">
        <f>G714+G716</f>
        <v>1624.5</v>
      </c>
      <c r="H713" s="11">
        <f aca="true" t="shared" si="377" ref="H713:R713">H714+H716</f>
        <v>0</v>
      </c>
      <c r="I713" s="11">
        <f>I714+I716</f>
        <v>1624.5</v>
      </c>
      <c r="J713" s="11">
        <f t="shared" si="377"/>
        <v>0</v>
      </c>
      <c r="K713" s="11">
        <f t="shared" si="377"/>
        <v>1370.1</v>
      </c>
      <c r="L713" s="11">
        <f t="shared" si="377"/>
        <v>0</v>
      </c>
      <c r="M713" s="11">
        <f t="shared" si="377"/>
        <v>1370.1</v>
      </c>
      <c r="N713" s="11">
        <f t="shared" si="377"/>
        <v>0</v>
      </c>
      <c r="O713" s="11">
        <f t="shared" si="377"/>
        <v>1370.1</v>
      </c>
      <c r="P713" s="11">
        <f t="shared" si="377"/>
        <v>0</v>
      </c>
      <c r="Q713" s="11">
        <f t="shared" si="377"/>
        <v>1370.1</v>
      </c>
      <c r="R713" s="11">
        <f t="shared" si="377"/>
        <v>0</v>
      </c>
    </row>
    <row r="714" spans="1:18" ht="37.5">
      <c r="A714" s="63" t="s">
        <v>223</v>
      </c>
      <c r="B714" s="16">
        <v>547</v>
      </c>
      <c r="C714" s="16" t="s">
        <v>121</v>
      </c>
      <c r="D714" s="16" t="s">
        <v>312</v>
      </c>
      <c r="E714" s="16" t="s">
        <v>246</v>
      </c>
      <c r="F714" s="33"/>
      <c r="G714" s="11">
        <f>G715</f>
        <v>1312</v>
      </c>
      <c r="H714" s="11">
        <f t="shared" si="376"/>
        <v>0</v>
      </c>
      <c r="I714" s="11">
        <f>I715</f>
        <v>1312</v>
      </c>
      <c r="J714" s="11">
        <f t="shared" si="376"/>
        <v>0</v>
      </c>
      <c r="K714" s="11">
        <f t="shared" si="376"/>
        <v>1370.1</v>
      </c>
      <c r="L714" s="11">
        <f t="shared" si="376"/>
        <v>0</v>
      </c>
      <c r="M714" s="11">
        <f t="shared" si="376"/>
        <v>1370.1</v>
      </c>
      <c r="N714" s="11">
        <f t="shared" si="376"/>
        <v>0</v>
      </c>
      <c r="O714" s="11">
        <f t="shared" si="376"/>
        <v>1370.1</v>
      </c>
      <c r="P714" s="11">
        <f t="shared" si="376"/>
        <v>0</v>
      </c>
      <c r="Q714" s="11">
        <f t="shared" si="376"/>
        <v>1370.1</v>
      </c>
      <c r="R714" s="11">
        <f t="shared" si="376"/>
        <v>0</v>
      </c>
    </row>
    <row r="715" spans="1:18" ht="37.5">
      <c r="A715" s="63" t="s">
        <v>174</v>
      </c>
      <c r="B715" s="16">
        <v>547</v>
      </c>
      <c r="C715" s="16" t="s">
        <v>121</v>
      </c>
      <c r="D715" s="16" t="s">
        <v>125</v>
      </c>
      <c r="E715" s="16" t="s">
        <v>246</v>
      </c>
      <c r="F715" s="33">
        <v>120</v>
      </c>
      <c r="G715" s="11">
        <f>H715+I715+J715</f>
        <v>1312</v>
      </c>
      <c r="H715" s="11"/>
      <c r="I715" s="11">
        <v>1312</v>
      </c>
      <c r="J715" s="11"/>
      <c r="K715" s="11">
        <f>L715+M715+N715</f>
        <v>1370.1</v>
      </c>
      <c r="L715" s="11"/>
      <c r="M715" s="11">
        <v>1370.1</v>
      </c>
      <c r="N715" s="11"/>
      <c r="O715" s="11">
        <f>P715+Q715+R715</f>
        <v>1370.1</v>
      </c>
      <c r="P715" s="11">
        <v>0</v>
      </c>
      <c r="Q715" s="11">
        <v>1370.1</v>
      </c>
      <c r="R715" s="11"/>
    </row>
    <row r="716" spans="1:18" ht="56.25">
      <c r="A716" s="63" t="s">
        <v>473</v>
      </c>
      <c r="B716" s="16">
        <v>547</v>
      </c>
      <c r="C716" s="16" t="s">
        <v>121</v>
      </c>
      <c r="D716" s="16" t="s">
        <v>125</v>
      </c>
      <c r="E716" s="16" t="s">
        <v>618</v>
      </c>
      <c r="F716" s="33"/>
      <c r="G716" s="11">
        <f>G717</f>
        <v>312.5</v>
      </c>
      <c r="H716" s="11">
        <f aca="true" t="shared" si="378" ref="H716:R716">H717</f>
        <v>0</v>
      </c>
      <c r="I716" s="11">
        <f>I717</f>
        <v>312.5</v>
      </c>
      <c r="J716" s="11">
        <f t="shared" si="378"/>
        <v>0</v>
      </c>
      <c r="K716" s="11">
        <f t="shared" si="378"/>
        <v>0</v>
      </c>
      <c r="L716" s="11">
        <f t="shared" si="378"/>
        <v>0</v>
      </c>
      <c r="M716" s="11">
        <f t="shared" si="378"/>
        <v>0</v>
      </c>
      <c r="N716" s="11">
        <f t="shared" si="378"/>
        <v>0</v>
      </c>
      <c r="O716" s="11">
        <f t="shared" si="378"/>
        <v>0</v>
      </c>
      <c r="P716" s="11">
        <f t="shared" si="378"/>
        <v>0</v>
      </c>
      <c r="Q716" s="11">
        <f t="shared" si="378"/>
        <v>0</v>
      </c>
      <c r="R716" s="11">
        <f t="shared" si="378"/>
        <v>0</v>
      </c>
    </row>
    <row r="717" spans="1:18" ht="37.5">
      <c r="A717" s="63" t="s">
        <v>174</v>
      </c>
      <c r="B717" s="16">
        <v>547</v>
      </c>
      <c r="C717" s="16" t="s">
        <v>121</v>
      </c>
      <c r="D717" s="16" t="s">
        <v>125</v>
      </c>
      <c r="E717" s="16" t="s">
        <v>619</v>
      </c>
      <c r="F717" s="33">
        <v>120</v>
      </c>
      <c r="G717" s="11">
        <f>H717+I716+J717</f>
        <v>312.5</v>
      </c>
      <c r="H717" s="11"/>
      <c r="I717" s="11">
        <v>312.5</v>
      </c>
      <c r="J717" s="11"/>
      <c r="K717" s="11">
        <f>L717+M717+N717</f>
        <v>0</v>
      </c>
      <c r="L717" s="11"/>
      <c r="M717" s="11"/>
      <c r="N717" s="11"/>
      <c r="O717" s="11">
        <f>P717+Q717+R717</f>
        <v>0</v>
      </c>
      <c r="P717" s="49"/>
      <c r="Q717" s="49"/>
      <c r="R717" s="49"/>
    </row>
    <row r="718" spans="1:18" ht="56.25">
      <c r="A718" s="63" t="s">
        <v>199</v>
      </c>
      <c r="B718" s="33">
        <v>547</v>
      </c>
      <c r="C718" s="16" t="s">
        <v>121</v>
      </c>
      <c r="D718" s="16" t="s">
        <v>124</v>
      </c>
      <c r="E718" s="33"/>
      <c r="F718" s="33"/>
      <c r="G718" s="11">
        <f>G719+G724</f>
        <v>1968.8</v>
      </c>
      <c r="H718" s="11">
        <f aca="true" t="shared" si="379" ref="H718:R718">H719+H724</f>
        <v>0</v>
      </c>
      <c r="I718" s="11">
        <f t="shared" si="379"/>
        <v>1681.8</v>
      </c>
      <c r="J718" s="11">
        <f t="shared" si="379"/>
        <v>287</v>
      </c>
      <c r="K718" s="11">
        <f t="shared" si="379"/>
        <v>1636.6</v>
      </c>
      <c r="L718" s="11">
        <f t="shared" si="379"/>
        <v>0</v>
      </c>
      <c r="M718" s="11">
        <f t="shared" si="379"/>
        <v>1349.6</v>
      </c>
      <c r="N718" s="11">
        <f t="shared" si="379"/>
        <v>287</v>
      </c>
      <c r="O718" s="11">
        <f t="shared" si="379"/>
        <v>1636.6</v>
      </c>
      <c r="P718" s="11">
        <f t="shared" si="379"/>
        <v>0</v>
      </c>
      <c r="Q718" s="11">
        <f t="shared" si="379"/>
        <v>1349.6</v>
      </c>
      <c r="R718" s="11">
        <f t="shared" si="379"/>
        <v>287</v>
      </c>
    </row>
    <row r="719" spans="1:18" ht="18.75">
      <c r="A719" s="63" t="s">
        <v>344</v>
      </c>
      <c r="B719" s="33">
        <v>547</v>
      </c>
      <c r="C719" s="16" t="s">
        <v>121</v>
      </c>
      <c r="D719" s="16" t="s">
        <v>124</v>
      </c>
      <c r="E719" s="33" t="s">
        <v>239</v>
      </c>
      <c r="F719" s="16"/>
      <c r="G719" s="11">
        <f aca="true" t="shared" si="380" ref="G719:R720">G720</f>
        <v>287</v>
      </c>
      <c r="H719" s="11">
        <f t="shared" si="380"/>
        <v>0</v>
      </c>
      <c r="I719" s="11">
        <f t="shared" si="380"/>
        <v>0</v>
      </c>
      <c r="J719" s="11">
        <f t="shared" si="380"/>
        <v>287</v>
      </c>
      <c r="K719" s="11">
        <f t="shared" si="380"/>
        <v>287</v>
      </c>
      <c r="L719" s="11">
        <f t="shared" si="380"/>
        <v>0</v>
      </c>
      <c r="M719" s="11">
        <f t="shared" si="380"/>
        <v>0</v>
      </c>
      <c r="N719" s="11">
        <f t="shared" si="380"/>
        <v>287</v>
      </c>
      <c r="O719" s="11">
        <f t="shared" si="380"/>
        <v>287</v>
      </c>
      <c r="P719" s="11">
        <f t="shared" si="380"/>
        <v>0</v>
      </c>
      <c r="Q719" s="11">
        <f t="shared" si="380"/>
        <v>0</v>
      </c>
      <c r="R719" s="11">
        <f t="shared" si="380"/>
        <v>287</v>
      </c>
    </row>
    <row r="720" spans="1:18" ht="37.5">
      <c r="A720" s="63" t="s">
        <v>232</v>
      </c>
      <c r="B720" s="33">
        <v>547</v>
      </c>
      <c r="C720" s="16" t="s">
        <v>121</v>
      </c>
      <c r="D720" s="16" t="s">
        <v>124</v>
      </c>
      <c r="E720" s="33" t="s">
        <v>240</v>
      </c>
      <c r="F720" s="16"/>
      <c r="G720" s="11">
        <f t="shared" si="380"/>
        <v>287</v>
      </c>
      <c r="H720" s="11">
        <f t="shared" si="380"/>
        <v>0</v>
      </c>
      <c r="I720" s="11">
        <f>I721+I722</f>
        <v>0</v>
      </c>
      <c r="J720" s="11">
        <f t="shared" si="380"/>
        <v>287</v>
      </c>
      <c r="K720" s="11">
        <f t="shared" si="380"/>
        <v>287</v>
      </c>
      <c r="L720" s="11">
        <f t="shared" si="380"/>
        <v>0</v>
      </c>
      <c r="M720" s="11">
        <f t="shared" si="380"/>
        <v>0</v>
      </c>
      <c r="N720" s="11">
        <f t="shared" si="380"/>
        <v>287</v>
      </c>
      <c r="O720" s="11">
        <f t="shared" si="380"/>
        <v>287</v>
      </c>
      <c r="P720" s="11">
        <f>P721</f>
        <v>0</v>
      </c>
      <c r="Q720" s="11">
        <f t="shared" si="380"/>
        <v>0</v>
      </c>
      <c r="R720" s="11">
        <f t="shared" si="380"/>
        <v>287</v>
      </c>
    </row>
    <row r="721" spans="1:18" ht="37.5">
      <c r="A721" s="63" t="s">
        <v>594</v>
      </c>
      <c r="B721" s="33">
        <v>547</v>
      </c>
      <c r="C721" s="16" t="s">
        <v>121</v>
      </c>
      <c r="D721" s="16" t="s">
        <v>124</v>
      </c>
      <c r="E721" s="33" t="s">
        <v>119</v>
      </c>
      <c r="F721" s="16"/>
      <c r="G721" s="11">
        <f>G722+G723</f>
        <v>287</v>
      </c>
      <c r="H721" s="11">
        <f>H722+H723</f>
        <v>0</v>
      </c>
      <c r="I721" s="11"/>
      <c r="J721" s="11">
        <f aca="true" t="shared" si="381" ref="J721:R721">J722+J723</f>
        <v>287</v>
      </c>
      <c r="K721" s="11">
        <f t="shared" si="381"/>
        <v>287</v>
      </c>
      <c r="L721" s="11">
        <f t="shared" si="381"/>
        <v>0</v>
      </c>
      <c r="M721" s="11">
        <f t="shared" si="381"/>
        <v>0</v>
      </c>
      <c r="N721" s="11">
        <f t="shared" si="381"/>
        <v>287</v>
      </c>
      <c r="O721" s="11">
        <f t="shared" si="381"/>
        <v>287</v>
      </c>
      <c r="P721" s="11">
        <f t="shared" si="381"/>
        <v>0</v>
      </c>
      <c r="Q721" s="11">
        <f t="shared" si="381"/>
        <v>0</v>
      </c>
      <c r="R721" s="11">
        <f t="shared" si="381"/>
        <v>287</v>
      </c>
    </row>
    <row r="722" spans="1:18" ht="37.5">
      <c r="A722" s="63" t="s">
        <v>174</v>
      </c>
      <c r="B722" s="33">
        <v>547</v>
      </c>
      <c r="C722" s="16" t="s">
        <v>121</v>
      </c>
      <c r="D722" s="16" t="s">
        <v>124</v>
      </c>
      <c r="E722" s="33" t="s">
        <v>119</v>
      </c>
      <c r="F722" s="16" t="s">
        <v>175</v>
      </c>
      <c r="G722" s="11">
        <f>H722+I721+J722</f>
        <v>285.2</v>
      </c>
      <c r="H722" s="11"/>
      <c r="I722" s="11"/>
      <c r="J722" s="11">
        <v>285.2</v>
      </c>
      <c r="K722" s="11">
        <f>L722+M722+N722</f>
        <v>285.2</v>
      </c>
      <c r="L722" s="11"/>
      <c r="M722" s="11"/>
      <c r="N722" s="11">
        <v>285.2</v>
      </c>
      <c r="O722" s="11">
        <f>P722+Q722+R722</f>
        <v>285.2</v>
      </c>
      <c r="P722" s="11"/>
      <c r="Q722" s="11"/>
      <c r="R722" s="11">
        <v>285.2</v>
      </c>
    </row>
    <row r="723" spans="1:18" ht="37.5">
      <c r="A723" s="63" t="s">
        <v>92</v>
      </c>
      <c r="B723" s="33">
        <v>547</v>
      </c>
      <c r="C723" s="16" t="s">
        <v>121</v>
      </c>
      <c r="D723" s="16" t="s">
        <v>124</v>
      </c>
      <c r="E723" s="33" t="s">
        <v>119</v>
      </c>
      <c r="F723" s="16" t="s">
        <v>178</v>
      </c>
      <c r="G723" s="11">
        <f>H723+I722+J723</f>
        <v>1.8</v>
      </c>
      <c r="H723" s="11"/>
      <c r="I723" s="11"/>
      <c r="J723" s="11">
        <v>1.8</v>
      </c>
      <c r="K723" s="11">
        <f>L723+M723+N723</f>
        <v>1.8</v>
      </c>
      <c r="L723" s="11"/>
      <c r="M723" s="11"/>
      <c r="N723" s="11">
        <v>1.8</v>
      </c>
      <c r="O723" s="11">
        <f>P723+Q723+R723</f>
        <v>1.8</v>
      </c>
      <c r="P723" s="11"/>
      <c r="Q723" s="11"/>
      <c r="R723" s="11">
        <v>1.8</v>
      </c>
    </row>
    <row r="724" spans="1:18" ht="18.75">
      <c r="A724" s="63" t="s">
        <v>212</v>
      </c>
      <c r="B724" s="33">
        <v>547</v>
      </c>
      <c r="C724" s="16" t="s">
        <v>121</v>
      </c>
      <c r="D724" s="16" t="s">
        <v>124</v>
      </c>
      <c r="E724" s="33" t="s">
        <v>235</v>
      </c>
      <c r="F724" s="16"/>
      <c r="G724" s="11">
        <f>G725+G729</f>
        <v>1681.8</v>
      </c>
      <c r="H724" s="11">
        <f aca="true" t="shared" si="382" ref="H724:R724">H725+H729</f>
        <v>0</v>
      </c>
      <c r="I724" s="11">
        <f>I725+I729</f>
        <v>1681.8</v>
      </c>
      <c r="J724" s="11">
        <f t="shared" si="382"/>
        <v>0</v>
      </c>
      <c r="K724" s="11">
        <f t="shared" si="382"/>
        <v>1349.6</v>
      </c>
      <c r="L724" s="11">
        <f t="shared" si="382"/>
        <v>0</v>
      </c>
      <c r="M724" s="11">
        <f t="shared" si="382"/>
        <v>1349.6</v>
      </c>
      <c r="N724" s="11">
        <f t="shared" si="382"/>
        <v>0</v>
      </c>
      <c r="O724" s="11">
        <f t="shared" si="382"/>
        <v>1349.6</v>
      </c>
      <c r="P724" s="11">
        <f t="shared" si="382"/>
        <v>0</v>
      </c>
      <c r="Q724" s="11">
        <f t="shared" si="382"/>
        <v>1349.6</v>
      </c>
      <c r="R724" s="11">
        <f t="shared" si="382"/>
        <v>0</v>
      </c>
    </row>
    <row r="725" spans="1:18" ht="24" customHeight="1">
      <c r="A725" s="63" t="s">
        <v>190</v>
      </c>
      <c r="B725" s="33">
        <v>547</v>
      </c>
      <c r="C725" s="16" t="s">
        <v>121</v>
      </c>
      <c r="D725" s="16" t="s">
        <v>124</v>
      </c>
      <c r="E725" s="33" t="s">
        <v>236</v>
      </c>
      <c r="F725" s="16"/>
      <c r="G725" s="11">
        <f>G726+G727+G728</f>
        <v>1391.6</v>
      </c>
      <c r="H725" s="11">
        <f aca="true" t="shared" si="383" ref="H725:R725">H726+H727+H728</f>
        <v>0</v>
      </c>
      <c r="I725" s="11">
        <f t="shared" si="383"/>
        <v>1391.6</v>
      </c>
      <c r="J725" s="11">
        <f t="shared" si="383"/>
        <v>0</v>
      </c>
      <c r="K725" s="11">
        <f t="shared" si="383"/>
        <v>1349.6</v>
      </c>
      <c r="L725" s="11">
        <f t="shared" si="383"/>
        <v>0</v>
      </c>
      <c r="M725" s="11">
        <f t="shared" si="383"/>
        <v>1349.6</v>
      </c>
      <c r="N725" s="11">
        <f t="shared" si="383"/>
        <v>0</v>
      </c>
      <c r="O725" s="11">
        <f t="shared" si="383"/>
        <v>1349.6</v>
      </c>
      <c r="P725" s="11">
        <f t="shared" si="383"/>
        <v>0</v>
      </c>
      <c r="Q725" s="11">
        <f t="shared" si="383"/>
        <v>1349.6</v>
      </c>
      <c r="R725" s="11">
        <f t="shared" si="383"/>
        <v>0</v>
      </c>
    </row>
    <row r="726" spans="1:18" ht="37.5">
      <c r="A726" s="63" t="s">
        <v>174</v>
      </c>
      <c r="B726" s="33">
        <v>547</v>
      </c>
      <c r="C726" s="16" t="s">
        <v>121</v>
      </c>
      <c r="D726" s="16" t="s">
        <v>124</v>
      </c>
      <c r="E726" s="33" t="s">
        <v>236</v>
      </c>
      <c r="F726" s="16" t="s">
        <v>175</v>
      </c>
      <c r="G726" s="11">
        <f>H726+I726+J726</f>
        <v>895.1</v>
      </c>
      <c r="H726" s="11"/>
      <c r="I726" s="11">
        <v>895.1</v>
      </c>
      <c r="J726" s="11"/>
      <c r="K726" s="11">
        <f>L726+M726+N726</f>
        <v>949.1</v>
      </c>
      <c r="L726" s="11"/>
      <c r="M726" s="11">
        <v>949.1</v>
      </c>
      <c r="N726" s="11"/>
      <c r="O726" s="11">
        <f>P726+Q726+R726</f>
        <v>949.1</v>
      </c>
      <c r="P726" s="11"/>
      <c r="Q726" s="11">
        <v>949.1</v>
      </c>
      <c r="R726" s="11"/>
    </row>
    <row r="727" spans="1:18" ht="37.5">
      <c r="A727" s="63" t="s">
        <v>92</v>
      </c>
      <c r="B727" s="33">
        <v>547</v>
      </c>
      <c r="C727" s="16" t="s">
        <v>121</v>
      </c>
      <c r="D727" s="16" t="s">
        <v>124</v>
      </c>
      <c r="E727" s="33" t="s">
        <v>236</v>
      </c>
      <c r="F727" s="16" t="s">
        <v>178</v>
      </c>
      <c r="G727" s="11">
        <v>496</v>
      </c>
      <c r="H727" s="11"/>
      <c r="I727" s="11">
        <v>496</v>
      </c>
      <c r="J727" s="11"/>
      <c r="K727" s="11">
        <f>L727+M727+N727</f>
        <v>400</v>
      </c>
      <c r="L727" s="11"/>
      <c r="M727" s="11">
        <v>400</v>
      </c>
      <c r="N727" s="11"/>
      <c r="O727" s="11">
        <f>P727+Q727+R727</f>
        <v>400</v>
      </c>
      <c r="P727" s="11"/>
      <c r="Q727" s="11">
        <v>400</v>
      </c>
      <c r="R727" s="11"/>
    </row>
    <row r="728" spans="1:18" ht="18.75">
      <c r="A728" s="63" t="s">
        <v>176</v>
      </c>
      <c r="B728" s="33">
        <v>547</v>
      </c>
      <c r="C728" s="16" t="s">
        <v>121</v>
      </c>
      <c r="D728" s="16" t="s">
        <v>124</v>
      </c>
      <c r="E728" s="33" t="s">
        <v>236</v>
      </c>
      <c r="F728" s="16" t="s">
        <v>177</v>
      </c>
      <c r="G728" s="11">
        <f>H728+I728+J728</f>
        <v>0.5</v>
      </c>
      <c r="H728" s="11"/>
      <c r="I728" s="11">
        <v>0.5</v>
      </c>
      <c r="J728" s="11"/>
      <c r="K728" s="11">
        <f>L728+M728+N728</f>
        <v>0.5</v>
      </c>
      <c r="L728" s="11"/>
      <c r="M728" s="11">
        <v>0.5</v>
      </c>
      <c r="N728" s="11"/>
      <c r="O728" s="11">
        <f>P728+Q728+R728</f>
        <v>0.5</v>
      </c>
      <c r="P728" s="11"/>
      <c r="Q728" s="11">
        <v>0.5</v>
      </c>
      <c r="R728" s="11"/>
    </row>
    <row r="729" spans="1:18" ht="56.25">
      <c r="A729" s="63" t="s">
        <v>473</v>
      </c>
      <c r="B729" s="33">
        <v>547</v>
      </c>
      <c r="C729" s="16" t="s">
        <v>121</v>
      </c>
      <c r="D729" s="16" t="s">
        <v>124</v>
      </c>
      <c r="E729" s="33" t="s">
        <v>620</v>
      </c>
      <c r="F729" s="16"/>
      <c r="G729" s="11">
        <f>G730</f>
        <v>290.2</v>
      </c>
      <c r="H729" s="11">
        <f aca="true" t="shared" si="384" ref="H729:R729">H730</f>
        <v>0</v>
      </c>
      <c r="I729" s="11">
        <f>I730</f>
        <v>290.2</v>
      </c>
      <c r="J729" s="11">
        <f t="shared" si="384"/>
        <v>0</v>
      </c>
      <c r="K729" s="11">
        <f t="shared" si="384"/>
        <v>0</v>
      </c>
      <c r="L729" s="11">
        <f t="shared" si="384"/>
        <v>0</v>
      </c>
      <c r="M729" s="11">
        <f t="shared" si="384"/>
        <v>0</v>
      </c>
      <c r="N729" s="11">
        <f t="shared" si="384"/>
        <v>0</v>
      </c>
      <c r="O729" s="11">
        <f t="shared" si="384"/>
        <v>0</v>
      </c>
      <c r="P729" s="11">
        <f t="shared" si="384"/>
        <v>0</v>
      </c>
      <c r="Q729" s="11">
        <f t="shared" si="384"/>
        <v>0</v>
      </c>
      <c r="R729" s="11">
        <f t="shared" si="384"/>
        <v>0</v>
      </c>
    </row>
    <row r="730" spans="1:18" ht="37.5">
      <c r="A730" s="63" t="s">
        <v>174</v>
      </c>
      <c r="B730" s="33">
        <v>547</v>
      </c>
      <c r="C730" s="16" t="s">
        <v>121</v>
      </c>
      <c r="D730" s="16" t="s">
        <v>124</v>
      </c>
      <c r="E730" s="33" t="s">
        <v>620</v>
      </c>
      <c r="F730" s="16" t="s">
        <v>175</v>
      </c>
      <c r="G730" s="11">
        <f>H730+I730+J730</f>
        <v>290.2</v>
      </c>
      <c r="H730" s="11"/>
      <c r="I730" s="114">
        <v>290.2</v>
      </c>
      <c r="J730" s="11"/>
      <c r="K730" s="11">
        <f>L730+M730+N730</f>
        <v>0</v>
      </c>
      <c r="L730" s="11"/>
      <c r="M730" s="11"/>
      <c r="N730" s="11"/>
      <c r="O730" s="11">
        <f>P730+Q730+R730</f>
        <v>0</v>
      </c>
      <c r="P730" s="11"/>
      <c r="Q730" s="11"/>
      <c r="R730" s="11"/>
    </row>
    <row r="731" spans="1:18" ht="18.75">
      <c r="A731" s="159" t="s">
        <v>332</v>
      </c>
      <c r="B731" s="160"/>
      <c r="C731" s="160"/>
      <c r="D731" s="160"/>
      <c r="E731" s="160"/>
      <c r="F731" s="161"/>
      <c r="G731" s="89">
        <f aca="true" t="shared" si="385" ref="G731:R731">G19+G48+G144+G342+G709</f>
        <v>864731.7000000002</v>
      </c>
      <c r="H731" s="89">
        <f t="shared" si="385"/>
        <v>548339.1000000001</v>
      </c>
      <c r="I731" s="89">
        <f t="shared" si="385"/>
        <v>237478.69999999998</v>
      </c>
      <c r="J731" s="89">
        <f t="shared" si="385"/>
        <v>3861.5</v>
      </c>
      <c r="K731" s="89">
        <f t="shared" si="385"/>
        <v>752834.94</v>
      </c>
      <c r="L731" s="89">
        <f t="shared" si="385"/>
        <v>475380.19999999995</v>
      </c>
      <c r="M731" s="89">
        <f t="shared" si="385"/>
        <v>306427.24</v>
      </c>
      <c r="N731" s="89">
        <f t="shared" si="385"/>
        <v>4225.499999999999</v>
      </c>
      <c r="O731" s="89">
        <f t="shared" si="385"/>
        <v>750775.8399999999</v>
      </c>
      <c r="P731" s="89" t="e">
        <f t="shared" si="385"/>
        <v>#REF!</v>
      </c>
      <c r="Q731" s="89" t="e">
        <f t="shared" si="385"/>
        <v>#REF!</v>
      </c>
      <c r="R731" s="89" t="e">
        <f t="shared" si="385"/>
        <v>#REF!</v>
      </c>
    </row>
    <row r="732" spans="1:18" ht="19.5" thickBot="1">
      <c r="A732" s="115" t="s">
        <v>411</v>
      </c>
      <c r="B732" s="18"/>
      <c r="C732" s="18"/>
      <c r="D732" s="18"/>
      <c r="E732" s="18"/>
      <c r="F732" s="18"/>
      <c r="G732" s="57"/>
      <c r="H732" s="57"/>
      <c r="I732" s="116"/>
      <c r="J732" s="57"/>
      <c r="K732" s="57">
        <f>L732+M732+N732</f>
        <v>8300</v>
      </c>
      <c r="L732" s="14"/>
      <c r="M732" s="14">
        <v>8300</v>
      </c>
      <c r="N732" s="14"/>
      <c r="O732" s="57">
        <f>P732+Q732+R732</f>
        <v>17000</v>
      </c>
      <c r="P732" s="14"/>
      <c r="Q732" s="14">
        <v>17000</v>
      </c>
      <c r="R732" s="117"/>
    </row>
    <row r="733" spans="1:18" ht="19.5" thickBot="1">
      <c r="A733" s="118" t="s">
        <v>140</v>
      </c>
      <c r="B733" s="119"/>
      <c r="C733" s="119"/>
      <c r="D733" s="119"/>
      <c r="E733" s="119"/>
      <c r="F733" s="119" t="s">
        <v>168</v>
      </c>
      <c r="G733" s="116">
        <f>G731+G732</f>
        <v>864731.7000000002</v>
      </c>
      <c r="H733" s="116">
        <f aca="true" t="shared" si="386" ref="H733:R733">H731+H732</f>
        <v>548339.1000000001</v>
      </c>
      <c r="I733" s="120">
        <f t="shared" si="386"/>
        <v>237478.69999999998</v>
      </c>
      <c r="J733" s="116">
        <f t="shared" si="386"/>
        <v>3861.5</v>
      </c>
      <c r="K733" s="116">
        <f t="shared" si="386"/>
        <v>761134.94</v>
      </c>
      <c r="L733" s="116">
        <f t="shared" si="386"/>
        <v>475380.19999999995</v>
      </c>
      <c r="M733" s="116">
        <f t="shared" si="386"/>
        <v>314727.24</v>
      </c>
      <c r="N733" s="116">
        <f t="shared" si="386"/>
        <v>4225.499999999999</v>
      </c>
      <c r="O733" s="116">
        <f>O731+O732</f>
        <v>767775.8399999999</v>
      </c>
      <c r="P733" s="116" t="e">
        <f t="shared" si="386"/>
        <v>#REF!</v>
      </c>
      <c r="Q733" s="116" t="e">
        <f t="shared" si="386"/>
        <v>#REF!</v>
      </c>
      <c r="R733" s="121" t="e">
        <f t="shared" si="386"/>
        <v>#REF!</v>
      </c>
    </row>
    <row r="734" spans="7:18" ht="18">
      <c r="G734" s="44"/>
      <c r="H734" s="45"/>
      <c r="I734" s="77"/>
      <c r="J734" s="45"/>
      <c r="K734" s="46"/>
      <c r="L734" s="46"/>
      <c r="M734" s="46"/>
      <c r="N734" s="46"/>
      <c r="O734" s="47"/>
      <c r="P734" s="47"/>
      <c r="Q734" s="47"/>
      <c r="R734" s="47"/>
    </row>
    <row r="735" spans="7:18" ht="18">
      <c r="G735" s="77"/>
      <c r="H735" s="77"/>
      <c r="J735" s="77"/>
      <c r="K735" s="77"/>
      <c r="L735" s="77"/>
      <c r="M735" s="77"/>
      <c r="N735" s="77"/>
      <c r="O735" s="77"/>
      <c r="P735" s="77"/>
      <c r="Q735" s="77"/>
      <c r="R735" s="77"/>
    </row>
    <row r="753" ht="3" customHeight="1"/>
  </sheetData>
  <sheetProtection/>
  <mergeCells count="15">
    <mergeCell ref="E16:E17"/>
    <mergeCell ref="F16:F17"/>
    <mergeCell ref="A731:F731"/>
    <mergeCell ref="G16:R16"/>
    <mergeCell ref="A16:A17"/>
    <mergeCell ref="B16:B17"/>
    <mergeCell ref="C16:C17"/>
    <mergeCell ref="D16:D17"/>
    <mergeCell ref="F7:O7"/>
    <mergeCell ref="F8:O8"/>
    <mergeCell ref="F9:O9"/>
    <mergeCell ref="F5:O5"/>
    <mergeCell ref="F6:O6"/>
    <mergeCell ref="A12:O12"/>
    <mergeCell ref="A11:O11"/>
  </mergeCells>
  <printOptions horizontalCentered="1"/>
  <pageMargins left="0.5905511811023623" right="0.1968503937007874" top="0.5905511811023623" bottom="0.5905511811023623" header="0" footer="0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478"/>
  <sheetViews>
    <sheetView tabSelected="1" view="pageBreakPreview" zoomScale="60" zoomScaleNormal="85" zoomScalePageLayoutView="0" workbookViewId="0" topLeftCell="A1">
      <selection activeCell="F8" sqref="F8:I8"/>
    </sheetView>
  </sheetViews>
  <sheetFormatPr defaultColWidth="9.00390625" defaultRowHeight="12.75"/>
  <cols>
    <col min="1" max="1" width="75.625" style="29" customWidth="1"/>
    <col min="2" max="2" width="18.00390625" style="29" customWidth="1"/>
    <col min="3" max="3" width="9.75390625" style="29" customWidth="1"/>
    <col min="4" max="4" width="9.75390625" style="22" customWidth="1"/>
    <col min="5" max="5" width="8.75390625" style="22" customWidth="1"/>
    <col min="6" max="6" width="10.00390625" style="22" customWidth="1"/>
    <col min="7" max="7" width="14.625" style="22" customWidth="1"/>
    <col min="8" max="8" width="15.75390625" style="22" customWidth="1"/>
    <col min="9" max="9" width="16.00390625" style="22" customWidth="1"/>
    <col min="10" max="10" width="9.25390625" style="22" bestFit="1" customWidth="1"/>
    <col min="11" max="16384" width="9.125" style="22" customWidth="1"/>
  </cols>
  <sheetData>
    <row r="1" ht="18.75">
      <c r="F1" s="136" t="s">
        <v>697</v>
      </c>
    </row>
    <row r="2" ht="18.75">
      <c r="F2" s="95" t="s">
        <v>172</v>
      </c>
    </row>
    <row r="3" ht="18.75">
      <c r="F3" s="95" t="s">
        <v>151</v>
      </c>
    </row>
    <row r="4" ht="18.75">
      <c r="F4" s="142" t="s">
        <v>712</v>
      </c>
    </row>
    <row r="5" spans="4:9" ht="18.75">
      <c r="D5" s="86"/>
      <c r="E5" s="86"/>
      <c r="F5" s="157" t="s">
        <v>650</v>
      </c>
      <c r="G5" s="157"/>
      <c r="H5" s="157"/>
      <c r="I5" s="157"/>
    </row>
    <row r="6" spans="4:9" ht="18.75">
      <c r="D6" s="86"/>
      <c r="E6" s="86"/>
      <c r="F6" s="157" t="s">
        <v>172</v>
      </c>
      <c r="G6" s="157"/>
      <c r="H6" s="157"/>
      <c r="I6" s="157"/>
    </row>
    <row r="7" spans="4:9" ht="18.75">
      <c r="D7" s="86"/>
      <c r="E7" s="86"/>
      <c r="F7" s="157" t="s">
        <v>151</v>
      </c>
      <c r="G7" s="157"/>
      <c r="H7" s="157"/>
      <c r="I7" s="157"/>
    </row>
    <row r="8" spans="1:9" ht="18.75">
      <c r="A8" s="29" t="s">
        <v>168</v>
      </c>
      <c r="D8" s="86"/>
      <c r="E8" s="86"/>
      <c r="F8" s="157" t="s">
        <v>462</v>
      </c>
      <c r="G8" s="157"/>
      <c r="H8" s="157"/>
      <c r="I8" s="157"/>
    </row>
    <row r="9" spans="4:9" ht="18.75">
      <c r="D9" s="86"/>
      <c r="F9" s="157" t="s">
        <v>646</v>
      </c>
      <c r="G9" s="157"/>
      <c r="H9" s="157"/>
      <c r="I9" s="157"/>
    </row>
    <row r="10" spans="4:6" ht="18.75">
      <c r="D10" s="86"/>
      <c r="F10" s="86"/>
    </row>
    <row r="11" spans="1:7" ht="18.75">
      <c r="A11" s="164"/>
      <c r="B11" s="164"/>
      <c r="C11" s="164"/>
      <c r="D11" s="164"/>
      <c r="E11" s="164"/>
      <c r="F11" s="164"/>
      <c r="G11" s="87"/>
    </row>
    <row r="12" spans="1:9" ht="12" customHeight="1">
      <c r="A12" s="152" t="s">
        <v>334</v>
      </c>
      <c r="B12" s="152"/>
      <c r="C12" s="152"/>
      <c r="D12" s="152"/>
      <c r="E12" s="152"/>
      <c r="F12" s="152"/>
      <c r="G12" s="152"/>
      <c r="H12" s="152"/>
      <c r="I12" s="152"/>
    </row>
    <row r="13" spans="1:9" ht="11.25" customHeight="1">
      <c r="A13" s="152"/>
      <c r="B13" s="152"/>
      <c r="C13" s="152"/>
      <c r="D13" s="152"/>
      <c r="E13" s="152"/>
      <c r="F13" s="152"/>
      <c r="G13" s="152"/>
      <c r="H13" s="152"/>
      <c r="I13" s="152"/>
    </row>
    <row r="14" spans="1:9" ht="18.75">
      <c r="A14" s="151" t="s">
        <v>467</v>
      </c>
      <c r="B14" s="151"/>
      <c r="C14" s="151"/>
      <c r="D14" s="151"/>
      <c r="E14" s="151"/>
      <c r="F14" s="151"/>
      <c r="G14" s="151"/>
      <c r="H14" s="151"/>
      <c r="I14" s="151"/>
    </row>
    <row r="15" spans="1:9" ht="18.75">
      <c r="A15" s="80"/>
      <c r="B15" s="80"/>
      <c r="C15" s="80"/>
      <c r="D15" s="80"/>
      <c r="E15" s="80"/>
      <c r="F15" s="80"/>
      <c r="G15" s="80"/>
      <c r="H15" s="80"/>
      <c r="I15" s="80"/>
    </row>
    <row r="16" spans="1:9" ht="18.75">
      <c r="A16" s="34"/>
      <c r="B16" s="34"/>
      <c r="C16" s="34"/>
      <c r="D16" s="34"/>
      <c r="E16" s="34"/>
      <c r="F16" s="34"/>
      <c r="G16" s="34"/>
      <c r="H16" s="34"/>
      <c r="I16" s="34"/>
    </row>
    <row r="17" spans="6:9" ht="18.75">
      <c r="F17" s="2"/>
      <c r="H17" s="26"/>
      <c r="I17" s="8" t="s">
        <v>229</v>
      </c>
    </row>
    <row r="18" spans="1:9" ht="18.75">
      <c r="A18" s="153" t="s">
        <v>120</v>
      </c>
      <c r="B18" s="153" t="s">
        <v>415</v>
      </c>
      <c r="C18" s="153" t="s">
        <v>187</v>
      </c>
      <c r="D18" s="153" t="s">
        <v>602</v>
      </c>
      <c r="E18" s="153" t="s">
        <v>601</v>
      </c>
      <c r="F18" s="153" t="s">
        <v>416</v>
      </c>
      <c r="G18" s="153" t="s">
        <v>169</v>
      </c>
      <c r="H18" s="153"/>
      <c r="I18" s="153"/>
    </row>
    <row r="19" spans="1:9" ht="25.5" customHeight="1">
      <c r="A19" s="153"/>
      <c r="B19" s="153"/>
      <c r="C19" s="153"/>
      <c r="D19" s="153"/>
      <c r="E19" s="153"/>
      <c r="F19" s="153"/>
      <c r="G19" s="6" t="s">
        <v>366</v>
      </c>
      <c r="H19" s="6" t="s">
        <v>367</v>
      </c>
      <c r="I19" s="6" t="s">
        <v>464</v>
      </c>
    </row>
    <row r="20" spans="1:9" ht="18.75">
      <c r="A20" s="145">
        <v>1</v>
      </c>
      <c r="B20" s="145">
        <v>2</v>
      </c>
      <c r="C20" s="145">
        <v>3</v>
      </c>
      <c r="D20" s="6">
        <v>4</v>
      </c>
      <c r="E20" s="6">
        <v>5</v>
      </c>
      <c r="F20" s="6">
        <v>6</v>
      </c>
      <c r="G20" s="6">
        <v>7</v>
      </c>
      <c r="H20" s="145">
        <v>8</v>
      </c>
      <c r="I20" s="6">
        <v>9</v>
      </c>
    </row>
    <row r="21" spans="1:9" ht="62.25" customHeight="1">
      <c r="A21" s="64" t="s">
        <v>487</v>
      </c>
      <c r="B21" s="13" t="s">
        <v>256</v>
      </c>
      <c r="C21" s="13"/>
      <c r="D21" s="13"/>
      <c r="E21" s="13"/>
      <c r="F21" s="13"/>
      <c r="G21" s="14">
        <f>G22+G40</f>
        <v>4790.3</v>
      </c>
      <c r="H21" s="14">
        <f>H22+H40</f>
        <v>1187.8</v>
      </c>
      <c r="I21" s="14">
        <f>I22+I40</f>
        <v>1590.6</v>
      </c>
    </row>
    <row r="22" spans="1:9" ht="37.5">
      <c r="A22" s="63" t="s">
        <v>488</v>
      </c>
      <c r="B22" s="33" t="s">
        <v>257</v>
      </c>
      <c r="C22" s="33"/>
      <c r="D22" s="16"/>
      <c r="E22" s="16"/>
      <c r="F22" s="16"/>
      <c r="G22" s="11">
        <f>G36+G23+G29+G33</f>
        <v>3721.5</v>
      </c>
      <c r="H22" s="11">
        <f>H36+H23+H29+H33</f>
        <v>436</v>
      </c>
      <c r="I22" s="11">
        <f>I36+I23+I29+I33</f>
        <v>449</v>
      </c>
    </row>
    <row r="23" spans="1:9" ht="37.5">
      <c r="A23" s="63" t="s">
        <v>387</v>
      </c>
      <c r="B23" s="16" t="s">
        <v>388</v>
      </c>
      <c r="C23" s="33"/>
      <c r="D23" s="16"/>
      <c r="E23" s="16"/>
      <c r="F23" s="16"/>
      <c r="G23" s="11">
        <f>G24</f>
        <v>431</v>
      </c>
      <c r="H23" s="11">
        <f>H24</f>
        <v>68</v>
      </c>
      <c r="I23" s="11">
        <f>I24</f>
        <v>103</v>
      </c>
    </row>
    <row r="24" spans="1:9" ht="18.75">
      <c r="A24" s="63" t="s">
        <v>225</v>
      </c>
      <c r="B24" s="16" t="s">
        <v>389</v>
      </c>
      <c r="C24" s="33"/>
      <c r="D24" s="16"/>
      <c r="E24" s="16"/>
      <c r="F24" s="16"/>
      <c r="G24" s="11">
        <f>G25+G26+G27+G28</f>
        <v>431</v>
      </c>
      <c r="H24" s="11">
        <f>H25+H26+H27+H28</f>
        <v>68</v>
      </c>
      <c r="I24" s="11">
        <f>I25+I26+I27+I28</f>
        <v>103</v>
      </c>
    </row>
    <row r="25" spans="1:9" ht="18.75">
      <c r="A25" s="63" t="s">
        <v>192</v>
      </c>
      <c r="B25" s="16" t="s">
        <v>389</v>
      </c>
      <c r="C25" s="33">
        <v>115</v>
      </c>
      <c r="D25" s="16" t="s">
        <v>130</v>
      </c>
      <c r="E25" s="16" t="s">
        <v>121</v>
      </c>
      <c r="F25" s="16" t="s">
        <v>191</v>
      </c>
      <c r="G25" s="11">
        <v>108.5</v>
      </c>
      <c r="H25" s="11">
        <v>0</v>
      </c>
      <c r="I25" s="11">
        <v>0</v>
      </c>
    </row>
    <row r="26" spans="1:9" ht="18.75">
      <c r="A26" s="63" t="s">
        <v>192</v>
      </c>
      <c r="B26" s="16" t="s">
        <v>389</v>
      </c>
      <c r="C26" s="33">
        <v>115</v>
      </c>
      <c r="D26" s="16" t="s">
        <v>130</v>
      </c>
      <c r="E26" s="16" t="s">
        <v>125</v>
      </c>
      <c r="F26" s="16" t="s">
        <v>191</v>
      </c>
      <c r="G26" s="11">
        <v>190.5</v>
      </c>
      <c r="H26" s="11">
        <v>40</v>
      </c>
      <c r="I26" s="11">
        <v>80</v>
      </c>
    </row>
    <row r="27" spans="1:9" ht="18.75">
      <c r="A27" s="63" t="s">
        <v>192</v>
      </c>
      <c r="B27" s="16" t="s">
        <v>389</v>
      </c>
      <c r="C27" s="33">
        <v>115</v>
      </c>
      <c r="D27" s="16" t="s">
        <v>130</v>
      </c>
      <c r="E27" s="16" t="s">
        <v>124</v>
      </c>
      <c r="F27" s="16" t="s">
        <v>191</v>
      </c>
      <c r="G27" s="11">
        <v>11</v>
      </c>
      <c r="H27" s="11">
        <v>0</v>
      </c>
      <c r="I27" s="11">
        <v>0</v>
      </c>
    </row>
    <row r="28" spans="1:9" ht="37.5">
      <c r="A28" s="63" t="s">
        <v>92</v>
      </c>
      <c r="B28" s="16" t="s">
        <v>389</v>
      </c>
      <c r="C28" s="33">
        <v>546</v>
      </c>
      <c r="D28" s="16" t="s">
        <v>121</v>
      </c>
      <c r="E28" s="16" t="s">
        <v>122</v>
      </c>
      <c r="F28" s="16" t="s">
        <v>178</v>
      </c>
      <c r="G28" s="11">
        <v>121</v>
      </c>
      <c r="H28" s="11">
        <v>28</v>
      </c>
      <c r="I28" s="11">
        <v>23</v>
      </c>
    </row>
    <row r="29" spans="1:9" ht="64.5" customHeight="1">
      <c r="A29" s="63" t="s">
        <v>425</v>
      </c>
      <c r="B29" s="16" t="s">
        <v>385</v>
      </c>
      <c r="C29" s="33"/>
      <c r="D29" s="16"/>
      <c r="E29" s="16"/>
      <c r="F29" s="16"/>
      <c r="G29" s="11">
        <f>G30</f>
        <v>0</v>
      </c>
      <c r="H29" s="11">
        <f>H30</f>
        <v>200</v>
      </c>
      <c r="I29" s="11">
        <f>I30</f>
        <v>346</v>
      </c>
    </row>
    <row r="30" spans="1:9" ht="18.75">
      <c r="A30" s="63" t="s">
        <v>225</v>
      </c>
      <c r="B30" s="16" t="s">
        <v>397</v>
      </c>
      <c r="C30" s="33"/>
      <c r="D30" s="16"/>
      <c r="E30" s="16"/>
      <c r="F30" s="16"/>
      <c r="G30" s="11">
        <f>G32+G31</f>
        <v>0</v>
      </c>
      <c r="H30" s="11">
        <f>H32+H31</f>
        <v>200</v>
      </c>
      <c r="I30" s="11">
        <f>I32+I31</f>
        <v>346</v>
      </c>
    </row>
    <row r="31" spans="1:9" ht="18.75">
      <c r="A31" s="63" t="s">
        <v>192</v>
      </c>
      <c r="B31" s="16" t="s">
        <v>386</v>
      </c>
      <c r="C31" s="33">
        <v>115</v>
      </c>
      <c r="D31" s="16" t="s">
        <v>130</v>
      </c>
      <c r="E31" s="16" t="s">
        <v>125</v>
      </c>
      <c r="F31" s="16" t="s">
        <v>191</v>
      </c>
      <c r="G31" s="11">
        <v>0</v>
      </c>
      <c r="H31" s="11">
        <v>200</v>
      </c>
      <c r="I31" s="11">
        <v>200</v>
      </c>
    </row>
    <row r="32" spans="1:9" ht="37.5">
      <c r="A32" s="63" t="s">
        <v>92</v>
      </c>
      <c r="B32" s="16" t="s">
        <v>397</v>
      </c>
      <c r="C32" s="33">
        <v>546</v>
      </c>
      <c r="D32" s="16" t="s">
        <v>121</v>
      </c>
      <c r="E32" s="16" t="s">
        <v>122</v>
      </c>
      <c r="F32" s="16" t="s">
        <v>178</v>
      </c>
      <c r="G32" s="11">
        <v>0</v>
      </c>
      <c r="H32" s="11">
        <v>0</v>
      </c>
      <c r="I32" s="11">
        <v>146</v>
      </c>
    </row>
    <row r="33" spans="1:9" ht="56.25">
      <c r="A33" s="63" t="s">
        <v>489</v>
      </c>
      <c r="B33" s="16" t="s">
        <v>55</v>
      </c>
      <c r="C33" s="33"/>
      <c r="D33" s="16"/>
      <c r="E33" s="16"/>
      <c r="F33" s="16"/>
      <c r="G33" s="11">
        <f>G34</f>
        <v>3290.5</v>
      </c>
      <c r="H33" s="11">
        <f>H34</f>
        <v>168</v>
      </c>
      <c r="I33" s="11">
        <f>I34</f>
        <v>0</v>
      </c>
    </row>
    <row r="34" spans="1:9" ht="18.75">
      <c r="A34" s="63" t="s">
        <v>225</v>
      </c>
      <c r="B34" s="16" t="s">
        <v>395</v>
      </c>
      <c r="C34" s="33"/>
      <c r="D34" s="16"/>
      <c r="E34" s="16"/>
      <c r="F34" s="16"/>
      <c r="G34" s="11">
        <f>G35+G39</f>
        <v>3290.5</v>
      </c>
      <c r="H34" s="11">
        <f>H35+H39</f>
        <v>168</v>
      </c>
      <c r="I34" s="11">
        <f>I35+I39</f>
        <v>0</v>
      </c>
    </row>
    <row r="35" spans="1:9" ht="36.75" customHeight="1">
      <c r="A35" s="63" t="s">
        <v>92</v>
      </c>
      <c r="B35" s="16" t="s">
        <v>395</v>
      </c>
      <c r="C35" s="33">
        <v>546</v>
      </c>
      <c r="D35" s="16" t="s">
        <v>129</v>
      </c>
      <c r="E35" s="16" t="s">
        <v>125</v>
      </c>
      <c r="F35" s="16" t="s">
        <v>178</v>
      </c>
      <c r="G35" s="130">
        <v>2990.5</v>
      </c>
      <c r="H35" s="11">
        <v>168</v>
      </c>
      <c r="I35" s="11">
        <v>0</v>
      </c>
    </row>
    <row r="36" spans="1:9" ht="56.25" hidden="1">
      <c r="A36" s="63" t="s">
        <v>330</v>
      </c>
      <c r="B36" s="16" t="s">
        <v>83</v>
      </c>
      <c r="C36" s="33"/>
      <c r="D36" s="16"/>
      <c r="E36" s="16"/>
      <c r="F36" s="16"/>
      <c r="G36" s="11">
        <f aca="true" t="shared" si="0" ref="G36:I37">G37</f>
        <v>0</v>
      </c>
      <c r="H36" s="11">
        <f t="shared" si="0"/>
        <v>0</v>
      </c>
      <c r="I36" s="11">
        <f t="shared" si="0"/>
        <v>0</v>
      </c>
    </row>
    <row r="37" spans="1:9" ht="78.75" customHeight="1" hidden="1">
      <c r="A37" s="63" t="s">
        <v>402</v>
      </c>
      <c r="B37" s="16" t="s">
        <v>347</v>
      </c>
      <c r="C37" s="33"/>
      <c r="D37" s="16"/>
      <c r="E37" s="16"/>
      <c r="F37" s="16"/>
      <c r="G37" s="11">
        <f t="shared" si="0"/>
        <v>0</v>
      </c>
      <c r="H37" s="11">
        <f t="shared" si="0"/>
        <v>0</v>
      </c>
      <c r="I37" s="11">
        <f t="shared" si="0"/>
        <v>0</v>
      </c>
    </row>
    <row r="38" spans="1:9" ht="37.5" hidden="1">
      <c r="A38" s="63" t="s">
        <v>92</v>
      </c>
      <c r="B38" s="16" t="s">
        <v>347</v>
      </c>
      <c r="C38" s="33">
        <v>546</v>
      </c>
      <c r="D38" s="16" t="s">
        <v>129</v>
      </c>
      <c r="E38" s="16" t="s">
        <v>125</v>
      </c>
      <c r="F38" s="16" t="s">
        <v>178</v>
      </c>
      <c r="G38" s="11">
        <v>0</v>
      </c>
      <c r="H38" s="11">
        <v>0</v>
      </c>
      <c r="I38" s="11">
        <v>0</v>
      </c>
    </row>
    <row r="39" spans="1:9" ht="56.25">
      <c r="A39" s="63" t="s">
        <v>436</v>
      </c>
      <c r="B39" s="16" t="s">
        <v>395</v>
      </c>
      <c r="C39" s="33">
        <v>546</v>
      </c>
      <c r="D39" s="16" t="s">
        <v>129</v>
      </c>
      <c r="E39" s="16" t="s">
        <v>125</v>
      </c>
      <c r="F39" s="16" t="s">
        <v>435</v>
      </c>
      <c r="G39" s="11">
        <v>300</v>
      </c>
      <c r="H39" s="11">
        <v>0</v>
      </c>
      <c r="I39" s="11">
        <v>0</v>
      </c>
    </row>
    <row r="40" spans="1:9" ht="56.25">
      <c r="A40" s="63" t="s">
        <v>490</v>
      </c>
      <c r="B40" s="16" t="s">
        <v>12</v>
      </c>
      <c r="C40" s="16"/>
      <c r="D40" s="16"/>
      <c r="E40" s="16"/>
      <c r="F40" s="16"/>
      <c r="G40" s="11">
        <f>G48+G51+G41+G55</f>
        <v>1068.8</v>
      </c>
      <c r="H40" s="11">
        <f>H48+H51+H41+H55</f>
        <v>751.8</v>
      </c>
      <c r="I40" s="11">
        <f>I48+I51+I41+I55</f>
        <v>1141.6</v>
      </c>
    </row>
    <row r="41" spans="1:9" ht="37.5">
      <c r="A41" s="63" t="s">
        <v>85</v>
      </c>
      <c r="B41" s="16" t="s">
        <v>84</v>
      </c>
      <c r="C41" s="16"/>
      <c r="D41" s="16"/>
      <c r="E41" s="16"/>
      <c r="F41" s="16"/>
      <c r="G41" s="11">
        <f>G42+G44+G46</f>
        <v>199</v>
      </c>
      <c r="H41" s="11">
        <f>H42+H44+H46</f>
        <v>100</v>
      </c>
      <c r="I41" s="11">
        <f>I42+I44+I46</f>
        <v>250</v>
      </c>
    </row>
    <row r="42" spans="1:9" ht="27.75" customHeight="1">
      <c r="A42" s="63" t="s">
        <v>394</v>
      </c>
      <c r="B42" s="16" t="s">
        <v>403</v>
      </c>
      <c r="C42" s="16"/>
      <c r="D42" s="16"/>
      <c r="E42" s="16"/>
      <c r="F42" s="16"/>
      <c r="G42" s="11">
        <f>G43</f>
        <v>0</v>
      </c>
      <c r="H42" s="11">
        <f>H43</f>
        <v>100</v>
      </c>
      <c r="I42" s="11">
        <f>I43</f>
        <v>150</v>
      </c>
    </row>
    <row r="43" spans="1:9" ht="18.75">
      <c r="A43" s="63" t="s">
        <v>156</v>
      </c>
      <c r="B43" s="16" t="s">
        <v>396</v>
      </c>
      <c r="C43" s="16" t="s">
        <v>323</v>
      </c>
      <c r="D43" s="16" t="s">
        <v>137</v>
      </c>
      <c r="E43" s="16" t="s">
        <v>129</v>
      </c>
      <c r="F43" s="16" t="s">
        <v>185</v>
      </c>
      <c r="G43" s="11"/>
      <c r="H43" s="11">
        <v>100</v>
      </c>
      <c r="I43" s="11">
        <v>150</v>
      </c>
    </row>
    <row r="44" spans="1:9" ht="30" customHeight="1">
      <c r="A44" s="63" t="s">
        <v>588</v>
      </c>
      <c r="B44" s="16" t="s">
        <v>587</v>
      </c>
      <c r="C44" s="16"/>
      <c r="D44" s="16"/>
      <c r="E44" s="16"/>
      <c r="F44" s="16"/>
      <c r="G44" s="11">
        <f>G45</f>
        <v>0</v>
      </c>
      <c r="H44" s="11">
        <f>H45</f>
        <v>0</v>
      </c>
      <c r="I44" s="11">
        <f>I45</f>
        <v>100</v>
      </c>
    </row>
    <row r="45" spans="1:9" ht="37.5">
      <c r="A45" s="63" t="s">
        <v>92</v>
      </c>
      <c r="B45" s="16" t="s">
        <v>587</v>
      </c>
      <c r="C45" s="16" t="s">
        <v>323</v>
      </c>
      <c r="D45" s="16" t="s">
        <v>129</v>
      </c>
      <c r="E45" s="16" t="s">
        <v>125</v>
      </c>
      <c r="F45" s="16" t="s">
        <v>178</v>
      </c>
      <c r="G45" s="11">
        <v>0</v>
      </c>
      <c r="H45" s="11">
        <v>0</v>
      </c>
      <c r="I45" s="11">
        <v>100</v>
      </c>
    </row>
    <row r="46" spans="1:9" ht="18.75">
      <c r="A46" s="63" t="s">
        <v>680</v>
      </c>
      <c r="B46" s="16" t="s">
        <v>681</v>
      </c>
      <c r="C46" s="16"/>
      <c r="D46" s="16"/>
      <c r="E46" s="16"/>
      <c r="F46" s="16"/>
      <c r="G46" s="11">
        <f>G47</f>
        <v>199</v>
      </c>
      <c r="H46" s="11">
        <f>H47</f>
        <v>0</v>
      </c>
      <c r="I46" s="11">
        <f>I47</f>
        <v>0</v>
      </c>
    </row>
    <row r="47" spans="1:9" ht="37.5">
      <c r="A47" s="63" t="s">
        <v>92</v>
      </c>
      <c r="B47" s="16" t="s">
        <v>681</v>
      </c>
      <c r="C47" s="16" t="s">
        <v>323</v>
      </c>
      <c r="D47" s="16" t="s">
        <v>129</v>
      </c>
      <c r="E47" s="16" t="s">
        <v>125</v>
      </c>
      <c r="F47" s="16" t="s">
        <v>178</v>
      </c>
      <c r="G47" s="11">
        <v>199</v>
      </c>
      <c r="H47" s="11">
        <v>0</v>
      </c>
      <c r="I47" s="11">
        <v>0</v>
      </c>
    </row>
    <row r="48" spans="1:9" ht="46.5" customHeight="1">
      <c r="A48" s="63" t="s">
        <v>14</v>
      </c>
      <c r="B48" s="16" t="s">
        <v>13</v>
      </c>
      <c r="C48" s="16"/>
      <c r="D48" s="16"/>
      <c r="E48" s="16"/>
      <c r="F48" s="16"/>
      <c r="G48" s="11">
        <f aca="true" t="shared" si="1" ref="G48:I49">G49</f>
        <v>337.5</v>
      </c>
      <c r="H48" s="11">
        <f t="shared" si="1"/>
        <v>160</v>
      </c>
      <c r="I48" s="11">
        <f t="shared" si="1"/>
        <v>400</v>
      </c>
    </row>
    <row r="49" spans="1:9" ht="37.5">
      <c r="A49" s="63" t="s">
        <v>218</v>
      </c>
      <c r="B49" s="16" t="s">
        <v>30</v>
      </c>
      <c r="C49" s="16"/>
      <c r="D49" s="16"/>
      <c r="E49" s="16"/>
      <c r="F49" s="16"/>
      <c r="G49" s="11">
        <f t="shared" si="1"/>
        <v>337.5</v>
      </c>
      <c r="H49" s="11">
        <f t="shared" si="1"/>
        <v>160</v>
      </c>
      <c r="I49" s="11">
        <f t="shared" si="1"/>
        <v>400</v>
      </c>
    </row>
    <row r="50" spans="1:9" ht="37.5">
      <c r="A50" s="63" t="s">
        <v>92</v>
      </c>
      <c r="B50" s="16" t="s">
        <v>30</v>
      </c>
      <c r="C50" s="16" t="s">
        <v>323</v>
      </c>
      <c r="D50" s="16" t="s">
        <v>137</v>
      </c>
      <c r="E50" s="16" t="s">
        <v>129</v>
      </c>
      <c r="F50" s="16" t="s">
        <v>178</v>
      </c>
      <c r="G50" s="11">
        <v>337.5</v>
      </c>
      <c r="H50" s="11">
        <v>160</v>
      </c>
      <c r="I50" s="11">
        <v>400</v>
      </c>
    </row>
    <row r="51" spans="1:9" ht="56.25">
      <c r="A51" s="63" t="s">
        <v>491</v>
      </c>
      <c r="B51" s="16" t="s">
        <v>15</v>
      </c>
      <c r="C51" s="16"/>
      <c r="D51" s="16"/>
      <c r="E51" s="16"/>
      <c r="F51" s="16"/>
      <c r="G51" s="11">
        <f>G52</f>
        <v>238.29999999999998</v>
      </c>
      <c r="H51" s="11">
        <f>H52</f>
        <v>197.8</v>
      </c>
      <c r="I51" s="11">
        <f>I52</f>
        <v>197.60000000000002</v>
      </c>
    </row>
    <row r="52" spans="1:9" ht="96" customHeight="1">
      <c r="A52" s="63" t="s">
        <v>455</v>
      </c>
      <c r="B52" s="16" t="s">
        <v>456</v>
      </c>
      <c r="C52" s="16"/>
      <c r="D52" s="16"/>
      <c r="E52" s="16"/>
      <c r="F52" s="16"/>
      <c r="G52" s="11">
        <f>G53+G54</f>
        <v>238.29999999999998</v>
      </c>
      <c r="H52" s="11">
        <f>H53+H54</f>
        <v>197.8</v>
      </c>
      <c r="I52" s="11">
        <f>I53+I54</f>
        <v>197.60000000000002</v>
      </c>
    </row>
    <row r="53" spans="1:9" ht="37.5">
      <c r="A53" s="63" t="s">
        <v>174</v>
      </c>
      <c r="B53" s="16" t="s">
        <v>457</v>
      </c>
      <c r="C53" s="16" t="s">
        <v>323</v>
      </c>
      <c r="D53" s="16" t="s">
        <v>137</v>
      </c>
      <c r="E53" s="16" t="s">
        <v>129</v>
      </c>
      <c r="F53" s="16" t="s">
        <v>175</v>
      </c>
      <c r="G53" s="11">
        <v>179.2</v>
      </c>
      <c r="H53" s="11">
        <v>149.3</v>
      </c>
      <c r="I53" s="11">
        <v>149.3</v>
      </c>
    </row>
    <row r="54" spans="1:9" ht="37.5">
      <c r="A54" s="63" t="s">
        <v>92</v>
      </c>
      <c r="B54" s="16" t="s">
        <v>457</v>
      </c>
      <c r="C54" s="16" t="s">
        <v>323</v>
      </c>
      <c r="D54" s="16" t="s">
        <v>137</v>
      </c>
      <c r="E54" s="16" t="s">
        <v>129</v>
      </c>
      <c r="F54" s="16" t="s">
        <v>178</v>
      </c>
      <c r="G54" s="11">
        <v>59.1</v>
      </c>
      <c r="H54" s="11">
        <v>48.5</v>
      </c>
      <c r="I54" s="11">
        <v>48.3</v>
      </c>
    </row>
    <row r="55" spans="1:9" ht="44.25" customHeight="1">
      <c r="A55" s="63" t="s">
        <v>390</v>
      </c>
      <c r="B55" s="16" t="s">
        <v>404</v>
      </c>
      <c r="C55" s="16"/>
      <c r="D55" s="16"/>
      <c r="E55" s="16"/>
      <c r="F55" s="16"/>
      <c r="G55" s="11">
        <f aca="true" t="shared" si="2" ref="G55:I56">G56</f>
        <v>294</v>
      </c>
      <c r="H55" s="11">
        <f t="shared" si="2"/>
        <v>294</v>
      </c>
      <c r="I55" s="11">
        <f t="shared" si="2"/>
        <v>294</v>
      </c>
    </row>
    <row r="56" spans="1:9" ht="117" customHeight="1">
      <c r="A56" s="70" t="s">
        <v>434</v>
      </c>
      <c r="B56" s="16" t="s">
        <v>392</v>
      </c>
      <c r="C56" s="16"/>
      <c r="D56" s="16"/>
      <c r="E56" s="16"/>
      <c r="F56" s="16"/>
      <c r="G56" s="11">
        <f t="shared" si="2"/>
        <v>294</v>
      </c>
      <c r="H56" s="11">
        <f t="shared" si="2"/>
        <v>294</v>
      </c>
      <c r="I56" s="11">
        <f t="shared" si="2"/>
        <v>294</v>
      </c>
    </row>
    <row r="57" spans="1:9" ht="37.5">
      <c r="A57" s="63" t="s">
        <v>92</v>
      </c>
      <c r="B57" s="16" t="s">
        <v>392</v>
      </c>
      <c r="C57" s="16" t="s">
        <v>323</v>
      </c>
      <c r="D57" s="16" t="s">
        <v>126</v>
      </c>
      <c r="E57" s="16" t="s">
        <v>130</v>
      </c>
      <c r="F57" s="16" t="s">
        <v>178</v>
      </c>
      <c r="G57" s="11">
        <v>294</v>
      </c>
      <c r="H57" s="11">
        <v>294</v>
      </c>
      <c r="I57" s="11">
        <v>294</v>
      </c>
    </row>
    <row r="58" spans="1:9" ht="57.75" customHeight="1">
      <c r="A58" s="64" t="s">
        <v>492</v>
      </c>
      <c r="B58" s="13" t="s">
        <v>297</v>
      </c>
      <c r="C58" s="13"/>
      <c r="D58" s="13"/>
      <c r="E58" s="13"/>
      <c r="F58" s="13"/>
      <c r="G58" s="14">
        <f>G59+G74+G81+G84+G69</f>
        <v>7272.4</v>
      </c>
      <c r="H58" s="14">
        <f>H59+H74+H81+H84+H69</f>
        <v>6696.5</v>
      </c>
      <c r="I58" s="14">
        <f>I59+I74+I81+I84+I69</f>
        <v>6696.5</v>
      </c>
    </row>
    <row r="59" spans="1:9" ht="39.75" customHeight="1">
      <c r="A59" s="63" t="s">
        <v>0</v>
      </c>
      <c r="B59" s="16" t="s">
        <v>1</v>
      </c>
      <c r="C59" s="16"/>
      <c r="D59" s="16"/>
      <c r="E59" s="16"/>
      <c r="F59" s="16"/>
      <c r="G59" s="11">
        <f>G60+G62+G65+G67</f>
        <v>5949</v>
      </c>
      <c r="H59" s="11">
        <f>H60+H62+H65+H67</f>
        <v>5949</v>
      </c>
      <c r="I59" s="11">
        <f>I60+I62+I65+I67</f>
        <v>5949</v>
      </c>
    </row>
    <row r="60" spans="1:9" ht="37.5">
      <c r="A60" s="63" t="s">
        <v>365</v>
      </c>
      <c r="B60" s="16" t="s">
        <v>3</v>
      </c>
      <c r="C60" s="16"/>
      <c r="D60" s="16"/>
      <c r="E60" s="16"/>
      <c r="F60" s="16"/>
      <c r="G60" s="11">
        <f>G61</f>
        <v>4511.2</v>
      </c>
      <c r="H60" s="11">
        <f>H61</f>
        <v>4720.9</v>
      </c>
      <c r="I60" s="11">
        <f>I61</f>
        <v>4720.9</v>
      </c>
    </row>
    <row r="61" spans="1:9" ht="18.75">
      <c r="A61" s="63" t="s">
        <v>192</v>
      </c>
      <c r="B61" s="16" t="s">
        <v>3</v>
      </c>
      <c r="C61" s="16" t="s">
        <v>323</v>
      </c>
      <c r="D61" s="16" t="s">
        <v>143</v>
      </c>
      <c r="E61" s="16" t="s">
        <v>125</v>
      </c>
      <c r="F61" s="16" t="s">
        <v>191</v>
      </c>
      <c r="G61" s="11">
        <v>4511.2</v>
      </c>
      <c r="H61" s="11">
        <v>4720.9</v>
      </c>
      <c r="I61" s="11">
        <v>4720.9</v>
      </c>
    </row>
    <row r="62" spans="1:9" ht="18.75">
      <c r="A62" s="63" t="s">
        <v>493</v>
      </c>
      <c r="B62" s="16" t="s">
        <v>2</v>
      </c>
      <c r="C62" s="16"/>
      <c r="D62" s="16"/>
      <c r="E62" s="16"/>
      <c r="F62" s="16"/>
      <c r="G62" s="11">
        <f>G63+G64</f>
        <v>170</v>
      </c>
      <c r="H62" s="11">
        <f>H63+H64</f>
        <v>170</v>
      </c>
      <c r="I62" s="11">
        <f>I63+I64</f>
        <v>170</v>
      </c>
    </row>
    <row r="63" spans="1:9" ht="18.75">
      <c r="A63" s="63" t="s">
        <v>192</v>
      </c>
      <c r="B63" s="16" t="s">
        <v>2</v>
      </c>
      <c r="C63" s="16" t="s">
        <v>342</v>
      </c>
      <c r="D63" s="16" t="s">
        <v>143</v>
      </c>
      <c r="E63" s="16" t="s">
        <v>125</v>
      </c>
      <c r="F63" s="16" t="s">
        <v>191</v>
      </c>
      <c r="G63" s="11">
        <v>110</v>
      </c>
      <c r="H63" s="11">
        <v>110</v>
      </c>
      <c r="I63" s="11">
        <v>110</v>
      </c>
    </row>
    <row r="64" spans="1:9" ht="18.75">
      <c r="A64" s="63" t="s">
        <v>192</v>
      </c>
      <c r="B64" s="16" t="s">
        <v>2</v>
      </c>
      <c r="C64" s="16" t="s">
        <v>323</v>
      </c>
      <c r="D64" s="16" t="s">
        <v>143</v>
      </c>
      <c r="E64" s="16" t="s">
        <v>125</v>
      </c>
      <c r="F64" s="16" t="s">
        <v>191</v>
      </c>
      <c r="G64" s="11">
        <v>60</v>
      </c>
      <c r="H64" s="11">
        <v>60</v>
      </c>
      <c r="I64" s="11">
        <v>60</v>
      </c>
    </row>
    <row r="65" spans="1:9" ht="99.75" customHeight="1">
      <c r="A65" s="63" t="s">
        <v>345</v>
      </c>
      <c r="B65" s="16" t="s">
        <v>82</v>
      </c>
      <c r="C65" s="16"/>
      <c r="D65" s="16"/>
      <c r="E65" s="16"/>
      <c r="F65" s="16"/>
      <c r="G65" s="11">
        <f>G66</f>
        <v>140</v>
      </c>
      <c r="H65" s="11">
        <f>H66</f>
        <v>140</v>
      </c>
      <c r="I65" s="11">
        <f>I66</f>
        <v>140</v>
      </c>
    </row>
    <row r="66" spans="1:9" ht="18.75">
      <c r="A66" s="63" t="s">
        <v>192</v>
      </c>
      <c r="B66" s="16" t="s">
        <v>82</v>
      </c>
      <c r="C66" s="16" t="s">
        <v>323</v>
      </c>
      <c r="D66" s="16" t="s">
        <v>143</v>
      </c>
      <c r="E66" s="16" t="s">
        <v>125</v>
      </c>
      <c r="F66" s="16" t="s">
        <v>191</v>
      </c>
      <c r="G66" s="11">
        <v>140</v>
      </c>
      <c r="H66" s="11">
        <v>140</v>
      </c>
      <c r="I66" s="11">
        <v>140</v>
      </c>
    </row>
    <row r="67" spans="1:9" ht="56.25">
      <c r="A67" s="63" t="s">
        <v>473</v>
      </c>
      <c r="B67" s="16" t="s">
        <v>483</v>
      </c>
      <c r="C67" s="16"/>
      <c r="D67" s="16"/>
      <c r="E67" s="16"/>
      <c r="F67" s="16"/>
      <c r="G67" s="11">
        <f>G68</f>
        <v>1127.8</v>
      </c>
      <c r="H67" s="11">
        <f>H68</f>
        <v>918.1</v>
      </c>
      <c r="I67" s="11">
        <f>I68</f>
        <v>918.1</v>
      </c>
    </row>
    <row r="68" spans="1:9" ht="18.75">
      <c r="A68" s="63" t="s">
        <v>192</v>
      </c>
      <c r="B68" s="16" t="s">
        <v>483</v>
      </c>
      <c r="C68" s="16" t="s">
        <v>323</v>
      </c>
      <c r="D68" s="16" t="s">
        <v>143</v>
      </c>
      <c r="E68" s="16" t="s">
        <v>125</v>
      </c>
      <c r="F68" s="16" t="s">
        <v>191</v>
      </c>
      <c r="G68" s="11">
        <v>1127.8</v>
      </c>
      <c r="H68" s="11">
        <v>918.1</v>
      </c>
      <c r="I68" s="11">
        <v>918.1</v>
      </c>
    </row>
    <row r="69" spans="1:9" ht="37.5">
      <c r="A69" s="63" t="s">
        <v>494</v>
      </c>
      <c r="B69" s="16" t="s">
        <v>5</v>
      </c>
      <c r="C69" s="16"/>
      <c r="D69" s="16"/>
      <c r="E69" s="16"/>
      <c r="F69" s="16"/>
      <c r="G69" s="11">
        <f>G70+G72</f>
        <v>50</v>
      </c>
      <c r="H69" s="11">
        <f>H70+H72</f>
        <v>50</v>
      </c>
      <c r="I69" s="11">
        <f>I70+I72</f>
        <v>50</v>
      </c>
    </row>
    <row r="70" spans="1:9" ht="18.75">
      <c r="A70" s="63" t="s">
        <v>493</v>
      </c>
      <c r="B70" s="16" t="s">
        <v>6</v>
      </c>
      <c r="C70" s="16"/>
      <c r="D70" s="16"/>
      <c r="E70" s="16"/>
      <c r="F70" s="16"/>
      <c r="G70" s="11">
        <f>G71</f>
        <v>30</v>
      </c>
      <c r="H70" s="11">
        <f>H71</f>
        <v>30</v>
      </c>
      <c r="I70" s="11">
        <f>I71</f>
        <v>30</v>
      </c>
    </row>
    <row r="71" spans="1:9" ht="18.75">
      <c r="A71" s="63" t="s">
        <v>192</v>
      </c>
      <c r="B71" s="16" t="s">
        <v>6</v>
      </c>
      <c r="C71" s="16" t="s">
        <v>323</v>
      </c>
      <c r="D71" s="16" t="s">
        <v>143</v>
      </c>
      <c r="E71" s="16" t="s">
        <v>125</v>
      </c>
      <c r="F71" s="16" t="s">
        <v>191</v>
      </c>
      <c r="G71" s="11">
        <v>30</v>
      </c>
      <c r="H71" s="11">
        <v>30</v>
      </c>
      <c r="I71" s="11">
        <v>30</v>
      </c>
    </row>
    <row r="72" spans="1:9" ht="76.5" customHeight="1">
      <c r="A72" s="63" t="s">
        <v>595</v>
      </c>
      <c r="B72" s="16" t="s">
        <v>81</v>
      </c>
      <c r="C72" s="16"/>
      <c r="D72" s="16"/>
      <c r="E72" s="16"/>
      <c r="F72" s="16"/>
      <c r="G72" s="11">
        <f>G73</f>
        <v>20</v>
      </c>
      <c r="H72" s="11">
        <f>H73</f>
        <v>20</v>
      </c>
      <c r="I72" s="11">
        <f>I73</f>
        <v>20</v>
      </c>
    </row>
    <row r="73" spans="1:9" ht="18.75">
      <c r="A73" s="63" t="s">
        <v>192</v>
      </c>
      <c r="B73" s="16" t="s">
        <v>81</v>
      </c>
      <c r="C73" s="16" t="s">
        <v>323</v>
      </c>
      <c r="D73" s="16" t="s">
        <v>143</v>
      </c>
      <c r="E73" s="16" t="s">
        <v>125</v>
      </c>
      <c r="F73" s="16" t="s">
        <v>191</v>
      </c>
      <c r="G73" s="11">
        <v>20</v>
      </c>
      <c r="H73" s="11">
        <v>20</v>
      </c>
      <c r="I73" s="11">
        <v>20</v>
      </c>
    </row>
    <row r="74" spans="1:9" ht="18.75">
      <c r="A74" s="63" t="s">
        <v>4</v>
      </c>
      <c r="B74" s="16" t="s">
        <v>7</v>
      </c>
      <c r="C74" s="16"/>
      <c r="D74" s="16"/>
      <c r="E74" s="16"/>
      <c r="F74" s="16"/>
      <c r="G74" s="11">
        <f>G75+G78</f>
        <v>397.5</v>
      </c>
      <c r="H74" s="11">
        <f>H75+H78</f>
        <v>397.5</v>
      </c>
      <c r="I74" s="11">
        <f>I75+I78</f>
        <v>397.5</v>
      </c>
    </row>
    <row r="75" spans="1:9" ht="18.75">
      <c r="A75" s="63" t="s">
        <v>493</v>
      </c>
      <c r="B75" s="16" t="s">
        <v>8</v>
      </c>
      <c r="C75" s="16"/>
      <c r="D75" s="16"/>
      <c r="E75" s="16"/>
      <c r="F75" s="16"/>
      <c r="G75" s="11">
        <f>G76+G77</f>
        <v>190</v>
      </c>
      <c r="H75" s="11">
        <f>H76+H77</f>
        <v>190</v>
      </c>
      <c r="I75" s="11">
        <f>I76+I77</f>
        <v>190</v>
      </c>
    </row>
    <row r="76" spans="1:10" ht="18.75">
      <c r="A76" s="63" t="s">
        <v>192</v>
      </c>
      <c r="B76" s="16" t="s">
        <v>8</v>
      </c>
      <c r="C76" s="16" t="s">
        <v>342</v>
      </c>
      <c r="D76" s="16" t="s">
        <v>143</v>
      </c>
      <c r="E76" s="16" t="s">
        <v>125</v>
      </c>
      <c r="F76" s="16" t="s">
        <v>191</v>
      </c>
      <c r="G76" s="11">
        <v>100</v>
      </c>
      <c r="H76" s="11">
        <v>100</v>
      </c>
      <c r="I76" s="11">
        <v>100</v>
      </c>
      <c r="J76" s="30"/>
    </row>
    <row r="77" spans="1:9" ht="18.75">
      <c r="A77" s="63" t="s">
        <v>192</v>
      </c>
      <c r="B77" s="16" t="s">
        <v>8</v>
      </c>
      <c r="C77" s="16" t="s">
        <v>323</v>
      </c>
      <c r="D77" s="16" t="s">
        <v>143</v>
      </c>
      <c r="E77" s="16" t="s">
        <v>125</v>
      </c>
      <c r="F77" s="16" t="s">
        <v>191</v>
      </c>
      <c r="G77" s="11">
        <v>90</v>
      </c>
      <c r="H77" s="11">
        <v>90</v>
      </c>
      <c r="I77" s="11">
        <v>90</v>
      </c>
    </row>
    <row r="78" spans="1:9" ht="99" customHeight="1">
      <c r="A78" s="63" t="s">
        <v>595</v>
      </c>
      <c r="B78" s="16" t="s">
        <v>495</v>
      </c>
      <c r="C78" s="16"/>
      <c r="D78" s="16"/>
      <c r="E78" s="16"/>
      <c r="F78" s="16"/>
      <c r="G78" s="11">
        <f>G80+G79</f>
        <v>207.5</v>
      </c>
      <c r="H78" s="11">
        <f>H80+H79</f>
        <v>207.5</v>
      </c>
      <c r="I78" s="11">
        <f>I80+I79</f>
        <v>207.5</v>
      </c>
    </row>
    <row r="79" spans="1:9" ht="18.75">
      <c r="A79" s="63" t="s">
        <v>192</v>
      </c>
      <c r="B79" s="16" t="s">
        <v>495</v>
      </c>
      <c r="C79" s="16" t="s">
        <v>342</v>
      </c>
      <c r="D79" s="16" t="s">
        <v>143</v>
      </c>
      <c r="E79" s="16" t="s">
        <v>125</v>
      </c>
      <c r="F79" s="16" t="s">
        <v>191</v>
      </c>
      <c r="G79" s="11">
        <v>110</v>
      </c>
      <c r="H79" s="11">
        <v>110</v>
      </c>
      <c r="I79" s="11">
        <v>110</v>
      </c>
    </row>
    <row r="80" spans="1:9" ht="18.75">
      <c r="A80" s="63" t="s">
        <v>192</v>
      </c>
      <c r="B80" s="16" t="s">
        <v>495</v>
      </c>
      <c r="C80" s="16" t="s">
        <v>323</v>
      </c>
      <c r="D80" s="16" t="s">
        <v>143</v>
      </c>
      <c r="E80" s="16" t="s">
        <v>125</v>
      </c>
      <c r="F80" s="16" t="s">
        <v>191</v>
      </c>
      <c r="G80" s="11">
        <v>97.5</v>
      </c>
      <c r="H80" s="11">
        <v>97.5</v>
      </c>
      <c r="I80" s="11">
        <v>97.5</v>
      </c>
    </row>
    <row r="81" spans="1:9" ht="37.5">
      <c r="A81" s="63" t="s">
        <v>497</v>
      </c>
      <c r="B81" s="16" t="s">
        <v>80</v>
      </c>
      <c r="C81" s="16"/>
      <c r="D81" s="16"/>
      <c r="E81" s="16"/>
      <c r="F81" s="16"/>
      <c r="G81" s="11">
        <f aca="true" t="shared" si="3" ref="G81:I82">G82</f>
        <v>130</v>
      </c>
      <c r="H81" s="11">
        <f t="shared" si="3"/>
        <v>130</v>
      </c>
      <c r="I81" s="11">
        <f t="shared" si="3"/>
        <v>130</v>
      </c>
    </row>
    <row r="82" spans="1:9" ht="18.75">
      <c r="A82" s="63" t="s">
        <v>493</v>
      </c>
      <c r="B82" s="16" t="s">
        <v>496</v>
      </c>
      <c r="C82" s="16"/>
      <c r="D82" s="16"/>
      <c r="E82" s="16"/>
      <c r="F82" s="16"/>
      <c r="G82" s="11">
        <f t="shared" si="3"/>
        <v>130</v>
      </c>
      <c r="H82" s="11">
        <f t="shared" si="3"/>
        <v>130</v>
      </c>
      <c r="I82" s="11">
        <f t="shared" si="3"/>
        <v>130</v>
      </c>
    </row>
    <row r="83" spans="1:9" ht="37.5">
      <c r="A83" s="63" t="s">
        <v>92</v>
      </c>
      <c r="B83" s="16" t="s">
        <v>496</v>
      </c>
      <c r="C83" s="16" t="s">
        <v>323</v>
      </c>
      <c r="D83" s="16" t="s">
        <v>143</v>
      </c>
      <c r="E83" s="16" t="s">
        <v>125</v>
      </c>
      <c r="F83" s="16" t="s">
        <v>178</v>
      </c>
      <c r="G83" s="11">
        <v>130</v>
      </c>
      <c r="H83" s="11">
        <v>130</v>
      </c>
      <c r="I83" s="11">
        <v>130</v>
      </c>
    </row>
    <row r="84" spans="1:9" ht="37.5">
      <c r="A84" s="63" t="s">
        <v>79</v>
      </c>
      <c r="B84" s="16" t="s">
        <v>498</v>
      </c>
      <c r="C84" s="16"/>
      <c r="D84" s="16"/>
      <c r="E84" s="16"/>
      <c r="F84" s="16"/>
      <c r="G84" s="11">
        <f>G85+G88+G90</f>
        <v>745.9</v>
      </c>
      <c r="H84" s="11">
        <f>H85+H88+H90</f>
        <v>170</v>
      </c>
      <c r="I84" s="11">
        <f>I85+I88+I90</f>
        <v>170</v>
      </c>
    </row>
    <row r="85" spans="1:9" ht="98.25" customHeight="1">
      <c r="A85" s="63" t="s">
        <v>595</v>
      </c>
      <c r="B85" s="16" t="s">
        <v>499</v>
      </c>
      <c r="C85" s="16"/>
      <c r="D85" s="16"/>
      <c r="E85" s="16"/>
      <c r="F85" s="16"/>
      <c r="G85" s="11">
        <f>G86+G87</f>
        <v>170</v>
      </c>
      <c r="H85" s="11">
        <f>H86+H87</f>
        <v>170</v>
      </c>
      <c r="I85" s="11">
        <f>I86+I87</f>
        <v>170</v>
      </c>
    </row>
    <row r="86" spans="1:9" ht="18.75">
      <c r="A86" s="63" t="s">
        <v>192</v>
      </c>
      <c r="B86" s="16" t="s">
        <v>499</v>
      </c>
      <c r="C86" s="16" t="s">
        <v>342</v>
      </c>
      <c r="D86" s="16" t="s">
        <v>143</v>
      </c>
      <c r="E86" s="16" t="s">
        <v>125</v>
      </c>
      <c r="F86" s="16" t="s">
        <v>191</v>
      </c>
      <c r="G86" s="11">
        <v>50</v>
      </c>
      <c r="H86" s="11">
        <v>50</v>
      </c>
      <c r="I86" s="11">
        <v>50</v>
      </c>
    </row>
    <row r="87" spans="1:9" ht="18.75">
      <c r="A87" s="63" t="s">
        <v>192</v>
      </c>
      <c r="B87" s="16" t="s">
        <v>499</v>
      </c>
      <c r="C87" s="16" t="s">
        <v>323</v>
      </c>
      <c r="D87" s="16" t="s">
        <v>143</v>
      </c>
      <c r="E87" s="16" t="s">
        <v>125</v>
      </c>
      <c r="F87" s="16" t="s">
        <v>191</v>
      </c>
      <c r="G87" s="11">
        <v>120</v>
      </c>
      <c r="H87" s="11">
        <v>120</v>
      </c>
      <c r="I87" s="11">
        <v>120</v>
      </c>
    </row>
    <row r="88" spans="1:9" ht="18.75">
      <c r="A88" s="63" t="s">
        <v>636</v>
      </c>
      <c r="B88" s="16" t="s">
        <v>635</v>
      </c>
      <c r="C88" s="16"/>
      <c r="D88" s="16"/>
      <c r="E88" s="16"/>
      <c r="F88" s="16"/>
      <c r="G88" s="11">
        <f>G89</f>
        <v>300</v>
      </c>
      <c r="H88" s="11">
        <f>H89</f>
        <v>0</v>
      </c>
      <c r="I88" s="11">
        <f>I89</f>
        <v>0</v>
      </c>
    </row>
    <row r="89" spans="1:9" ht="18.75">
      <c r="A89" s="63" t="s">
        <v>192</v>
      </c>
      <c r="B89" s="16" t="s">
        <v>635</v>
      </c>
      <c r="C89" s="16" t="s">
        <v>323</v>
      </c>
      <c r="D89" s="16" t="s">
        <v>143</v>
      </c>
      <c r="E89" s="16" t="s">
        <v>125</v>
      </c>
      <c r="F89" s="16" t="s">
        <v>191</v>
      </c>
      <c r="G89" s="11">
        <v>300</v>
      </c>
      <c r="H89" s="11">
        <v>0</v>
      </c>
      <c r="I89" s="11">
        <v>0</v>
      </c>
    </row>
    <row r="90" spans="1:9" ht="75">
      <c r="A90" s="29" t="s">
        <v>670</v>
      </c>
      <c r="B90" s="48" t="s">
        <v>671</v>
      </c>
      <c r="C90" s="16"/>
      <c r="D90" s="16"/>
      <c r="E90" s="16"/>
      <c r="F90" s="16"/>
      <c r="G90" s="11">
        <f>G91</f>
        <v>275.9</v>
      </c>
      <c r="H90" s="11">
        <f>H91</f>
        <v>0</v>
      </c>
      <c r="I90" s="11">
        <f>I91</f>
        <v>0</v>
      </c>
    </row>
    <row r="91" spans="1:9" ht="37.5">
      <c r="A91" s="63" t="s">
        <v>92</v>
      </c>
      <c r="B91" s="78" t="s">
        <v>671</v>
      </c>
      <c r="C91" s="16" t="s">
        <v>323</v>
      </c>
      <c r="D91" s="16" t="s">
        <v>143</v>
      </c>
      <c r="E91" s="16" t="s">
        <v>125</v>
      </c>
      <c r="F91" s="16" t="s">
        <v>178</v>
      </c>
      <c r="G91" s="11">
        <v>275.9</v>
      </c>
      <c r="H91" s="11">
        <v>0</v>
      </c>
      <c r="I91" s="11">
        <v>0</v>
      </c>
    </row>
    <row r="92" spans="1:9" ht="44.25" customHeight="1">
      <c r="A92" s="64" t="s">
        <v>549</v>
      </c>
      <c r="B92" s="13" t="s">
        <v>9</v>
      </c>
      <c r="C92" s="13"/>
      <c r="D92" s="13"/>
      <c r="E92" s="13"/>
      <c r="F92" s="13"/>
      <c r="G92" s="14">
        <f>G93+G115+G120</f>
        <v>26937.8</v>
      </c>
      <c r="H92" s="14">
        <f>H93+H115+H120</f>
        <v>25311.299999999996</v>
      </c>
      <c r="I92" s="14">
        <f>I93+I115+I120</f>
        <v>25311.4</v>
      </c>
    </row>
    <row r="93" spans="1:9" ht="37.5">
      <c r="A93" s="63" t="s">
        <v>40</v>
      </c>
      <c r="B93" s="16" t="s">
        <v>41</v>
      </c>
      <c r="C93" s="16"/>
      <c r="D93" s="16"/>
      <c r="E93" s="16"/>
      <c r="F93" s="16"/>
      <c r="G93" s="11">
        <f>G94+G100+G111</f>
        <v>20010.1</v>
      </c>
      <c r="H93" s="11">
        <f>H94+H100+H111</f>
        <v>18831.1</v>
      </c>
      <c r="I93" s="11">
        <f>I94+I100+I111</f>
        <v>18831.2</v>
      </c>
    </row>
    <row r="94" spans="1:9" ht="56.25">
      <c r="A94" s="63" t="s">
        <v>24</v>
      </c>
      <c r="B94" s="16" t="s">
        <v>43</v>
      </c>
      <c r="C94" s="16"/>
      <c r="D94" s="16"/>
      <c r="E94" s="16"/>
      <c r="F94" s="16"/>
      <c r="G94" s="11">
        <f>G95</f>
        <v>594.8</v>
      </c>
      <c r="H94" s="11">
        <f>H95</f>
        <v>471.1</v>
      </c>
      <c r="I94" s="11">
        <f>I95</f>
        <v>471.1</v>
      </c>
    </row>
    <row r="95" spans="1:9" ht="79.5" customHeight="1">
      <c r="A95" s="63" t="s">
        <v>346</v>
      </c>
      <c r="B95" s="16" t="s">
        <v>42</v>
      </c>
      <c r="C95" s="16"/>
      <c r="D95" s="16"/>
      <c r="E95" s="16"/>
      <c r="F95" s="16"/>
      <c r="G95" s="11">
        <f>G96+G97+G98+G99</f>
        <v>594.8</v>
      </c>
      <c r="H95" s="11">
        <f>H96+H97+H98+H99</f>
        <v>471.1</v>
      </c>
      <c r="I95" s="11">
        <f>I96+I97+I98+I99</f>
        <v>471.1</v>
      </c>
    </row>
    <row r="96" spans="1:9" ht="37.5">
      <c r="A96" s="63" t="s">
        <v>92</v>
      </c>
      <c r="B96" s="16" t="s">
        <v>42</v>
      </c>
      <c r="C96" s="16" t="s">
        <v>341</v>
      </c>
      <c r="D96" s="33">
        <v>10</v>
      </c>
      <c r="E96" s="16" t="s">
        <v>124</v>
      </c>
      <c r="F96" s="16" t="s">
        <v>178</v>
      </c>
      <c r="G96" s="11">
        <v>5.7</v>
      </c>
      <c r="H96" s="11">
        <v>2.7</v>
      </c>
      <c r="I96" s="11">
        <v>2.7</v>
      </c>
    </row>
    <row r="97" spans="1:9" ht="37.5">
      <c r="A97" s="63" t="s">
        <v>222</v>
      </c>
      <c r="B97" s="16" t="s">
        <v>42</v>
      </c>
      <c r="C97" s="16" t="s">
        <v>341</v>
      </c>
      <c r="D97" s="33">
        <v>10</v>
      </c>
      <c r="E97" s="16" t="s">
        <v>124</v>
      </c>
      <c r="F97" s="16" t="s">
        <v>221</v>
      </c>
      <c r="G97" s="11">
        <v>239.3</v>
      </c>
      <c r="H97" s="11">
        <v>212.3</v>
      </c>
      <c r="I97" s="11">
        <v>212.3</v>
      </c>
    </row>
    <row r="98" spans="1:9" ht="37.5">
      <c r="A98" s="63" t="s">
        <v>92</v>
      </c>
      <c r="B98" s="16" t="s">
        <v>42</v>
      </c>
      <c r="C98" s="16" t="s">
        <v>323</v>
      </c>
      <c r="D98" s="33">
        <v>10</v>
      </c>
      <c r="E98" s="16" t="s">
        <v>124</v>
      </c>
      <c r="F98" s="16" t="s">
        <v>178</v>
      </c>
      <c r="G98" s="11">
        <v>10</v>
      </c>
      <c r="H98" s="11">
        <v>10</v>
      </c>
      <c r="I98" s="11">
        <v>10</v>
      </c>
    </row>
    <row r="99" spans="1:9" ht="37.5">
      <c r="A99" s="63" t="s">
        <v>222</v>
      </c>
      <c r="B99" s="16" t="s">
        <v>42</v>
      </c>
      <c r="C99" s="16" t="s">
        <v>323</v>
      </c>
      <c r="D99" s="33">
        <v>10</v>
      </c>
      <c r="E99" s="16" t="s">
        <v>124</v>
      </c>
      <c r="F99" s="16" t="s">
        <v>221</v>
      </c>
      <c r="G99" s="11">
        <v>339.8</v>
      </c>
      <c r="H99" s="11">
        <v>246.1</v>
      </c>
      <c r="I99" s="11">
        <v>246.1</v>
      </c>
    </row>
    <row r="100" spans="1:9" ht="24.75" customHeight="1">
      <c r="A100" s="63" t="s">
        <v>93</v>
      </c>
      <c r="B100" s="16" t="s">
        <v>550</v>
      </c>
      <c r="C100" s="16"/>
      <c r="D100" s="33"/>
      <c r="E100" s="16"/>
      <c r="F100" s="16"/>
      <c r="G100" s="11">
        <f>G101+G105+G109+G107</f>
        <v>4223</v>
      </c>
      <c r="H100" s="11">
        <f>H101+H105+H109+H107</f>
        <v>3167.7</v>
      </c>
      <c r="I100" s="11">
        <f>I101+I105+I109+I107</f>
        <v>3167.8</v>
      </c>
    </row>
    <row r="101" spans="1:9" ht="60.75" customHeight="1">
      <c r="A101" s="63" t="s">
        <v>302</v>
      </c>
      <c r="B101" s="16" t="s">
        <v>551</v>
      </c>
      <c r="C101" s="16"/>
      <c r="D101" s="16"/>
      <c r="E101" s="16"/>
      <c r="F101" s="16"/>
      <c r="G101" s="11">
        <f>G102+G103+G104</f>
        <v>1722</v>
      </c>
      <c r="H101" s="11">
        <f>H102+H103+H104</f>
        <v>1665</v>
      </c>
      <c r="I101" s="11">
        <f>I102+I103+I104</f>
        <v>1665</v>
      </c>
    </row>
    <row r="102" spans="1:9" ht="37.5">
      <c r="A102" s="63" t="s">
        <v>92</v>
      </c>
      <c r="B102" s="16" t="s">
        <v>551</v>
      </c>
      <c r="C102" s="16" t="s">
        <v>323</v>
      </c>
      <c r="D102" s="16" t="s">
        <v>127</v>
      </c>
      <c r="E102" s="16" t="s">
        <v>121</v>
      </c>
      <c r="F102" s="16" t="s">
        <v>178</v>
      </c>
      <c r="G102" s="11">
        <v>8.4</v>
      </c>
      <c r="H102" s="11">
        <v>8.4</v>
      </c>
      <c r="I102" s="11">
        <v>8.4</v>
      </c>
    </row>
    <row r="103" spans="1:9" ht="18.75">
      <c r="A103" s="63" t="s">
        <v>90</v>
      </c>
      <c r="B103" s="16" t="s">
        <v>551</v>
      </c>
      <c r="C103" s="16" t="s">
        <v>323</v>
      </c>
      <c r="D103" s="16" t="s">
        <v>127</v>
      </c>
      <c r="E103" s="16" t="s">
        <v>121</v>
      </c>
      <c r="F103" s="16" t="s">
        <v>209</v>
      </c>
      <c r="G103" s="11">
        <v>1672.8</v>
      </c>
      <c r="H103" s="11">
        <v>1656.6</v>
      </c>
      <c r="I103" s="11">
        <v>1656.6</v>
      </c>
    </row>
    <row r="104" spans="1:9" ht="18.75">
      <c r="A104" s="63" t="s">
        <v>693</v>
      </c>
      <c r="B104" s="16" t="s">
        <v>551</v>
      </c>
      <c r="C104" s="16" t="s">
        <v>323</v>
      </c>
      <c r="D104" s="16" t="s">
        <v>127</v>
      </c>
      <c r="E104" s="16" t="s">
        <v>137</v>
      </c>
      <c r="F104" s="16" t="s">
        <v>692</v>
      </c>
      <c r="G104" s="11">
        <v>40.8</v>
      </c>
      <c r="H104" s="11">
        <v>0</v>
      </c>
      <c r="I104" s="11">
        <v>0</v>
      </c>
    </row>
    <row r="105" spans="1:9" ht="56.25">
      <c r="A105" s="63" t="s">
        <v>303</v>
      </c>
      <c r="B105" s="16" t="s">
        <v>552</v>
      </c>
      <c r="C105" s="16"/>
      <c r="D105" s="33"/>
      <c r="E105" s="16"/>
      <c r="F105" s="16"/>
      <c r="G105" s="11">
        <f>G106</f>
        <v>112.7</v>
      </c>
      <c r="H105" s="11">
        <f>H106</f>
        <v>165.6</v>
      </c>
      <c r="I105" s="11">
        <f>I106</f>
        <v>165.6</v>
      </c>
    </row>
    <row r="106" spans="1:9" ht="18.75">
      <c r="A106" s="63" t="s">
        <v>90</v>
      </c>
      <c r="B106" s="16" t="s">
        <v>553</v>
      </c>
      <c r="C106" s="16" t="s">
        <v>323</v>
      </c>
      <c r="D106" s="33">
        <v>10</v>
      </c>
      <c r="E106" s="16" t="s">
        <v>124</v>
      </c>
      <c r="F106" s="16" t="s">
        <v>209</v>
      </c>
      <c r="G106" s="11">
        <v>112.7</v>
      </c>
      <c r="H106" s="11">
        <v>165.6</v>
      </c>
      <c r="I106" s="11">
        <v>165.6</v>
      </c>
    </row>
    <row r="107" spans="1:9" ht="56.25">
      <c r="A107" s="63" t="s">
        <v>708</v>
      </c>
      <c r="B107" s="16" t="s">
        <v>709</v>
      </c>
      <c r="C107" s="16"/>
      <c r="D107" s="33"/>
      <c r="E107" s="16"/>
      <c r="F107" s="16"/>
      <c r="G107" s="11">
        <f>G108</f>
        <v>652</v>
      </c>
      <c r="H107" s="11">
        <f>H108</f>
        <v>0</v>
      </c>
      <c r="I107" s="11">
        <f>I108</f>
        <v>0</v>
      </c>
    </row>
    <row r="108" spans="1:9" ht="37.5">
      <c r="A108" s="63" t="s">
        <v>222</v>
      </c>
      <c r="B108" s="16" t="s">
        <v>709</v>
      </c>
      <c r="C108" s="16" t="s">
        <v>323</v>
      </c>
      <c r="D108" s="16" t="s">
        <v>127</v>
      </c>
      <c r="E108" s="16" t="s">
        <v>124</v>
      </c>
      <c r="F108" s="16" t="s">
        <v>221</v>
      </c>
      <c r="G108" s="11">
        <v>652</v>
      </c>
      <c r="H108" s="11">
        <v>0</v>
      </c>
      <c r="I108" s="11">
        <v>0</v>
      </c>
    </row>
    <row r="109" spans="1:9" ht="39" customHeight="1">
      <c r="A109" s="63" t="s">
        <v>423</v>
      </c>
      <c r="B109" s="31" t="s">
        <v>554</v>
      </c>
      <c r="C109" s="16"/>
      <c r="D109" s="33"/>
      <c r="E109" s="16"/>
      <c r="F109" s="16"/>
      <c r="G109" s="11">
        <f>G110</f>
        <v>1736.3</v>
      </c>
      <c r="H109" s="11">
        <f>H110</f>
        <v>1337.1</v>
      </c>
      <c r="I109" s="11">
        <f>I110</f>
        <v>1337.2</v>
      </c>
    </row>
    <row r="110" spans="1:9" ht="37.5">
      <c r="A110" s="63" t="s">
        <v>222</v>
      </c>
      <c r="B110" s="31" t="s">
        <v>554</v>
      </c>
      <c r="C110" s="16" t="s">
        <v>323</v>
      </c>
      <c r="D110" s="33">
        <v>10</v>
      </c>
      <c r="E110" s="16" t="s">
        <v>124</v>
      </c>
      <c r="F110" s="16" t="s">
        <v>221</v>
      </c>
      <c r="G110" s="11">
        <v>1736.3</v>
      </c>
      <c r="H110" s="11">
        <v>1337.1</v>
      </c>
      <c r="I110" s="11">
        <v>1337.2</v>
      </c>
    </row>
    <row r="111" spans="1:9" ht="93.75">
      <c r="A111" s="63" t="s">
        <v>448</v>
      </c>
      <c r="B111" s="31" t="s">
        <v>447</v>
      </c>
      <c r="C111" s="16"/>
      <c r="D111" s="33"/>
      <c r="E111" s="16"/>
      <c r="F111" s="16"/>
      <c r="G111" s="11">
        <f>G112</f>
        <v>15192.3</v>
      </c>
      <c r="H111" s="11">
        <f>H112</f>
        <v>15192.3</v>
      </c>
      <c r="I111" s="11">
        <f>I112</f>
        <v>15192.3</v>
      </c>
    </row>
    <row r="112" spans="1:9" ht="115.5" customHeight="1">
      <c r="A112" s="70" t="s">
        <v>449</v>
      </c>
      <c r="B112" s="16" t="s">
        <v>445</v>
      </c>
      <c r="C112" s="16"/>
      <c r="D112" s="33"/>
      <c r="E112" s="16"/>
      <c r="F112" s="16"/>
      <c r="G112" s="11">
        <f>G113+G114</f>
        <v>15192.3</v>
      </c>
      <c r="H112" s="11">
        <f>H113+H114</f>
        <v>15192.3</v>
      </c>
      <c r="I112" s="11">
        <f>I113+I114</f>
        <v>15192.3</v>
      </c>
    </row>
    <row r="113" spans="1:9" ht="37.5">
      <c r="A113" s="63" t="s">
        <v>92</v>
      </c>
      <c r="B113" s="16" t="s">
        <v>445</v>
      </c>
      <c r="C113" s="16" t="s">
        <v>323</v>
      </c>
      <c r="D113" s="16" t="s">
        <v>121</v>
      </c>
      <c r="E113" s="16" t="s">
        <v>122</v>
      </c>
      <c r="F113" s="16" t="s">
        <v>178</v>
      </c>
      <c r="G113" s="11">
        <v>224.5</v>
      </c>
      <c r="H113" s="11">
        <v>224.5</v>
      </c>
      <c r="I113" s="11">
        <v>224.5</v>
      </c>
    </row>
    <row r="114" spans="1:9" ht="18.75">
      <c r="A114" s="63" t="s">
        <v>90</v>
      </c>
      <c r="B114" s="16" t="s">
        <v>445</v>
      </c>
      <c r="C114" s="16" t="s">
        <v>323</v>
      </c>
      <c r="D114" s="33">
        <v>10</v>
      </c>
      <c r="E114" s="16" t="s">
        <v>124</v>
      </c>
      <c r="F114" s="16" t="s">
        <v>209</v>
      </c>
      <c r="G114" s="11">
        <v>14967.8</v>
      </c>
      <c r="H114" s="11">
        <v>14967.8</v>
      </c>
      <c r="I114" s="11">
        <v>14967.8</v>
      </c>
    </row>
    <row r="115" spans="1:9" ht="41.25" customHeight="1">
      <c r="A115" s="63" t="s">
        <v>46</v>
      </c>
      <c r="B115" s="16" t="s">
        <v>45</v>
      </c>
      <c r="C115" s="16"/>
      <c r="D115" s="16"/>
      <c r="E115" s="16"/>
      <c r="F115" s="16"/>
      <c r="G115" s="11">
        <f aca="true" t="shared" si="4" ref="G115:I116">G116</f>
        <v>1304.5</v>
      </c>
      <c r="H115" s="11">
        <f t="shared" si="4"/>
        <v>1087.1000000000001</v>
      </c>
      <c r="I115" s="11">
        <f t="shared" si="4"/>
        <v>1087.1000000000001</v>
      </c>
    </row>
    <row r="116" spans="1:9" ht="76.5" customHeight="1">
      <c r="A116" s="63" t="s">
        <v>324</v>
      </c>
      <c r="B116" s="16" t="s">
        <v>556</v>
      </c>
      <c r="C116" s="16"/>
      <c r="D116" s="16"/>
      <c r="E116" s="16"/>
      <c r="F116" s="16"/>
      <c r="G116" s="11">
        <f t="shared" si="4"/>
        <v>1304.5</v>
      </c>
      <c r="H116" s="11">
        <f t="shared" si="4"/>
        <v>1087.1000000000001</v>
      </c>
      <c r="I116" s="11">
        <f t="shared" si="4"/>
        <v>1087.1000000000001</v>
      </c>
    </row>
    <row r="117" spans="1:9" ht="176.25" customHeight="1">
      <c r="A117" s="63" t="s">
        <v>450</v>
      </c>
      <c r="B117" s="16" t="s">
        <v>557</v>
      </c>
      <c r="C117" s="16"/>
      <c r="D117" s="16"/>
      <c r="E117" s="16"/>
      <c r="F117" s="16"/>
      <c r="G117" s="11">
        <f>G118+G119</f>
        <v>1304.5</v>
      </c>
      <c r="H117" s="11">
        <f>H118+H119</f>
        <v>1087.1000000000001</v>
      </c>
      <c r="I117" s="11">
        <f>I118+I119</f>
        <v>1087.1000000000001</v>
      </c>
    </row>
    <row r="118" spans="1:9" ht="37.5">
      <c r="A118" s="63" t="s">
        <v>174</v>
      </c>
      <c r="B118" s="16" t="s">
        <v>557</v>
      </c>
      <c r="C118" s="16" t="s">
        <v>323</v>
      </c>
      <c r="D118" s="16" t="s">
        <v>121</v>
      </c>
      <c r="E118" s="16" t="s">
        <v>122</v>
      </c>
      <c r="F118" s="16" t="s">
        <v>175</v>
      </c>
      <c r="G118" s="11">
        <v>977.5</v>
      </c>
      <c r="H118" s="11">
        <v>947.7</v>
      </c>
      <c r="I118" s="11">
        <v>947.7</v>
      </c>
    </row>
    <row r="119" spans="1:9" ht="37.5">
      <c r="A119" s="63" t="s">
        <v>92</v>
      </c>
      <c r="B119" s="16" t="s">
        <v>557</v>
      </c>
      <c r="C119" s="16" t="s">
        <v>323</v>
      </c>
      <c r="D119" s="16" t="s">
        <v>121</v>
      </c>
      <c r="E119" s="16" t="s">
        <v>122</v>
      </c>
      <c r="F119" s="16" t="s">
        <v>178</v>
      </c>
      <c r="G119" s="11">
        <v>327</v>
      </c>
      <c r="H119" s="11">
        <v>139.4</v>
      </c>
      <c r="I119" s="11">
        <v>139.4</v>
      </c>
    </row>
    <row r="120" spans="1:9" ht="44.25" customHeight="1">
      <c r="A120" s="63" t="s">
        <v>555</v>
      </c>
      <c r="B120" s="16" t="s">
        <v>10</v>
      </c>
      <c r="C120" s="16"/>
      <c r="D120" s="16"/>
      <c r="E120" s="16"/>
      <c r="F120" s="16"/>
      <c r="G120" s="11">
        <f>G121+G130+G133</f>
        <v>5623.2</v>
      </c>
      <c r="H120" s="11">
        <f>H121+H130+H133</f>
        <v>5393.1</v>
      </c>
      <c r="I120" s="11">
        <f>I121+I130+I133</f>
        <v>5393.1</v>
      </c>
    </row>
    <row r="121" spans="1:9" ht="37.5">
      <c r="A121" s="63" t="s">
        <v>368</v>
      </c>
      <c r="B121" s="16" t="s">
        <v>11</v>
      </c>
      <c r="C121" s="16"/>
      <c r="D121" s="16"/>
      <c r="E121" s="16"/>
      <c r="F121" s="16"/>
      <c r="G121" s="11">
        <f>G122+G124+G128+G126</f>
        <v>5313.2</v>
      </c>
      <c r="H121" s="11">
        <f>H122+H124+H128+H126</f>
        <v>5083.1</v>
      </c>
      <c r="I121" s="11">
        <f>I122+I124+I128+I126</f>
        <v>5083.1</v>
      </c>
    </row>
    <row r="122" spans="1:9" ht="37.5">
      <c r="A122" s="63" t="s">
        <v>365</v>
      </c>
      <c r="B122" s="16" t="s">
        <v>89</v>
      </c>
      <c r="C122" s="16"/>
      <c r="D122" s="16"/>
      <c r="E122" s="16"/>
      <c r="F122" s="16"/>
      <c r="G122" s="11">
        <f>G123</f>
        <v>1637.4</v>
      </c>
      <c r="H122" s="11">
        <f>H123</f>
        <v>1781.3</v>
      </c>
      <c r="I122" s="11">
        <f>I123</f>
        <v>1781.3</v>
      </c>
    </row>
    <row r="123" spans="1:9" ht="18.75">
      <c r="A123" s="63" t="s">
        <v>192</v>
      </c>
      <c r="B123" s="16" t="s">
        <v>89</v>
      </c>
      <c r="C123" s="16" t="s">
        <v>323</v>
      </c>
      <c r="D123" s="16" t="s">
        <v>130</v>
      </c>
      <c r="E123" s="16" t="s">
        <v>130</v>
      </c>
      <c r="F123" s="16" t="s">
        <v>191</v>
      </c>
      <c r="G123" s="11">
        <v>1637.4</v>
      </c>
      <c r="H123" s="11">
        <v>1781.3</v>
      </c>
      <c r="I123" s="11">
        <v>1781.3</v>
      </c>
    </row>
    <row r="124" spans="1:9" ht="37.5">
      <c r="A124" s="63" t="s">
        <v>39</v>
      </c>
      <c r="B124" s="16" t="s">
        <v>38</v>
      </c>
      <c r="C124" s="16"/>
      <c r="D124" s="16"/>
      <c r="E124" s="16"/>
      <c r="F124" s="16"/>
      <c r="G124" s="11">
        <f>G125</f>
        <v>610</v>
      </c>
      <c r="H124" s="11">
        <f>H125</f>
        <v>610</v>
      </c>
      <c r="I124" s="11">
        <f>I125</f>
        <v>610</v>
      </c>
    </row>
    <row r="125" spans="1:9" ht="18.75">
      <c r="A125" s="63" t="s">
        <v>192</v>
      </c>
      <c r="B125" s="16" t="s">
        <v>38</v>
      </c>
      <c r="C125" s="16" t="s">
        <v>342</v>
      </c>
      <c r="D125" s="16" t="s">
        <v>130</v>
      </c>
      <c r="E125" s="16" t="s">
        <v>130</v>
      </c>
      <c r="F125" s="16" t="s">
        <v>191</v>
      </c>
      <c r="G125" s="11">
        <v>610</v>
      </c>
      <c r="H125" s="11">
        <v>610</v>
      </c>
      <c r="I125" s="11">
        <v>610</v>
      </c>
    </row>
    <row r="126" spans="1:9" ht="56.25">
      <c r="A126" s="63" t="s">
        <v>473</v>
      </c>
      <c r="B126" s="16" t="s">
        <v>475</v>
      </c>
      <c r="C126" s="16"/>
      <c r="D126" s="16"/>
      <c r="E126" s="16"/>
      <c r="F126" s="16"/>
      <c r="G126" s="11">
        <f>G127</f>
        <v>1003.9</v>
      </c>
      <c r="H126" s="11">
        <f>H127</f>
        <v>629.9</v>
      </c>
      <c r="I126" s="11">
        <f>I127</f>
        <v>629.9</v>
      </c>
    </row>
    <row r="127" spans="1:9" ht="18.75">
      <c r="A127" s="63" t="s">
        <v>192</v>
      </c>
      <c r="B127" s="16" t="s">
        <v>475</v>
      </c>
      <c r="C127" s="16" t="s">
        <v>323</v>
      </c>
      <c r="D127" s="16" t="s">
        <v>130</v>
      </c>
      <c r="E127" s="16" t="s">
        <v>130</v>
      </c>
      <c r="F127" s="16" t="s">
        <v>191</v>
      </c>
      <c r="G127" s="11">
        <v>1003.9</v>
      </c>
      <c r="H127" s="11">
        <v>629.9</v>
      </c>
      <c r="I127" s="11">
        <v>629.9</v>
      </c>
    </row>
    <row r="128" spans="1:9" ht="117.75" customHeight="1">
      <c r="A128" s="63" t="s">
        <v>525</v>
      </c>
      <c r="B128" s="16" t="s">
        <v>68</v>
      </c>
      <c r="C128" s="16"/>
      <c r="D128" s="16"/>
      <c r="E128" s="16"/>
      <c r="F128" s="16"/>
      <c r="G128" s="11">
        <f>G129</f>
        <v>2061.9</v>
      </c>
      <c r="H128" s="11">
        <f>H129</f>
        <v>2061.9</v>
      </c>
      <c r="I128" s="11">
        <f>I129</f>
        <v>2061.9</v>
      </c>
    </row>
    <row r="129" spans="1:9" ht="18.75">
      <c r="A129" s="63" t="s">
        <v>192</v>
      </c>
      <c r="B129" s="16" t="s">
        <v>68</v>
      </c>
      <c r="C129" s="16" t="s">
        <v>325</v>
      </c>
      <c r="D129" s="16" t="s">
        <v>130</v>
      </c>
      <c r="E129" s="16" t="s">
        <v>130</v>
      </c>
      <c r="F129" s="16" t="s">
        <v>191</v>
      </c>
      <c r="G129" s="11">
        <v>2061.9</v>
      </c>
      <c r="H129" s="11">
        <v>2061.9</v>
      </c>
      <c r="I129" s="11">
        <v>2061.9</v>
      </c>
    </row>
    <row r="130" spans="1:9" ht="56.25">
      <c r="A130" s="63" t="s">
        <v>20</v>
      </c>
      <c r="B130" s="16" t="s">
        <v>558</v>
      </c>
      <c r="C130" s="16"/>
      <c r="D130" s="16"/>
      <c r="E130" s="16"/>
      <c r="F130" s="16"/>
      <c r="G130" s="11">
        <f aca="true" t="shared" si="5" ref="G130:I131">G131</f>
        <v>285</v>
      </c>
      <c r="H130" s="11">
        <f t="shared" si="5"/>
        <v>285</v>
      </c>
      <c r="I130" s="11">
        <f t="shared" si="5"/>
        <v>285</v>
      </c>
    </row>
    <row r="131" spans="1:9" ht="37.5">
      <c r="A131" s="63" t="s">
        <v>39</v>
      </c>
      <c r="B131" s="16" t="s">
        <v>559</v>
      </c>
      <c r="C131" s="16"/>
      <c r="D131" s="16"/>
      <c r="E131" s="16"/>
      <c r="F131" s="16"/>
      <c r="G131" s="11">
        <f t="shared" si="5"/>
        <v>285</v>
      </c>
      <c r="H131" s="11">
        <f t="shared" si="5"/>
        <v>285</v>
      </c>
      <c r="I131" s="11">
        <f t="shared" si="5"/>
        <v>285</v>
      </c>
    </row>
    <row r="132" spans="1:9" ht="18.75">
      <c r="A132" s="63" t="s">
        <v>192</v>
      </c>
      <c r="B132" s="16" t="s">
        <v>559</v>
      </c>
      <c r="C132" s="16" t="s">
        <v>342</v>
      </c>
      <c r="D132" s="16" t="s">
        <v>130</v>
      </c>
      <c r="E132" s="16" t="s">
        <v>130</v>
      </c>
      <c r="F132" s="16" t="s">
        <v>191</v>
      </c>
      <c r="G132" s="11">
        <v>285</v>
      </c>
      <c r="H132" s="11">
        <v>285</v>
      </c>
      <c r="I132" s="11">
        <v>285</v>
      </c>
    </row>
    <row r="133" spans="1:9" ht="81" customHeight="1">
      <c r="A133" s="63" t="s">
        <v>372</v>
      </c>
      <c r="B133" s="33" t="s">
        <v>36</v>
      </c>
      <c r="C133" s="33"/>
      <c r="D133" s="16"/>
      <c r="E133" s="16"/>
      <c r="F133" s="16"/>
      <c r="G133" s="11">
        <f>G134</f>
        <v>25</v>
      </c>
      <c r="H133" s="11">
        <f aca="true" t="shared" si="6" ref="G133:I134">H134</f>
        <v>25</v>
      </c>
      <c r="I133" s="11">
        <f t="shared" si="6"/>
        <v>25</v>
      </c>
    </row>
    <row r="134" spans="1:9" ht="37.5">
      <c r="A134" s="63" t="s">
        <v>39</v>
      </c>
      <c r="B134" s="33" t="s">
        <v>37</v>
      </c>
      <c r="C134" s="33"/>
      <c r="D134" s="16"/>
      <c r="E134" s="16"/>
      <c r="F134" s="16"/>
      <c r="G134" s="11">
        <f t="shared" si="6"/>
        <v>25</v>
      </c>
      <c r="H134" s="11">
        <f t="shared" si="6"/>
        <v>25</v>
      </c>
      <c r="I134" s="11">
        <f t="shared" si="6"/>
        <v>25</v>
      </c>
    </row>
    <row r="135" spans="1:9" ht="18.75">
      <c r="A135" s="63" t="s">
        <v>192</v>
      </c>
      <c r="B135" s="33" t="s">
        <v>37</v>
      </c>
      <c r="C135" s="33">
        <v>115</v>
      </c>
      <c r="D135" s="16" t="s">
        <v>329</v>
      </c>
      <c r="E135" s="16" t="s">
        <v>130</v>
      </c>
      <c r="F135" s="16" t="s">
        <v>191</v>
      </c>
      <c r="G135" s="11">
        <v>25</v>
      </c>
      <c r="H135" s="11">
        <v>25</v>
      </c>
      <c r="I135" s="11">
        <v>25</v>
      </c>
    </row>
    <row r="136" spans="1:9" ht="38.25" customHeight="1">
      <c r="A136" s="64" t="s">
        <v>517</v>
      </c>
      <c r="B136" s="13" t="s">
        <v>267</v>
      </c>
      <c r="C136" s="13"/>
      <c r="D136" s="13"/>
      <c r="E136" s="13"/>
      <c r="F136" s="13"/>
      <c r="G136" s="14">
        <f>G137+G150+G161+G183+G177+G189</f>
        <v>52427.799999999996</v>
      </c>
      <c r="H136" s="14">
        <f>H137+H150+H161+H183+H177+H189</f>
        <v>45254.2</v>
      </c>
      <c r="I136" s="14">
        <f>I137+I150+I161+I183+I177+I189</f>
        <v>49236.2</v>
      </c>
    </row>
    <row r="137" spans="1:9" ht="78.75" customHeight="1">
      <c r="A137" s="63" t="s">
        <v>419</v>
      </c>
      <c r="B137" s="16" t="s">
        <v>268</v>
      </c>
      <c r="C137" s="16"/>
      <c r="D137" s="16"/>
      <c r="E137" s="16"/>
      <c r="F137" s="16"/>
      <c r="G137" s="11">
        <f>G138+G145</f>
        <v>6540.7</v>
      </c>
      <c r="H137" s="11">
        <f>H138+H145</f>
        <v>7465</v>
      </c>
      <c r="I137" s="11">
        <f>I138+I145</f>
        <v>7500.5</v>
      </c>
    </row>
    <row r="138" spans="1:9" ht="41.25" customHeight="1">
      <c r="A138" s="63" t="s">
        <v>373</v>
      </c>
      <c r="B138" s="16" t="s">
        <v>269</v>
      </c>
      <c r="C138" s="16"/>
      <c r="D138" s="16"/>
      <c r="E138" s="16"/>
      <c r="F138" s="16"/>
      <c r="G138" s="11">
        <f>G139+G143+G141</f>
        <v>2128.2</v>
      </c>
      <c r="H138" s="11">
        <f>H139+H143+H141</f>
        <v>1936.1</v>
      </c>
      <c r="I138" s="11">
        <f>I139+I143+I141</f>
        <v>1946.6</v>
      </c>
    </row>
    <row r="139" spans="1:9" ht="18.75">
      <c r="A139" s="63" t="s">
        <v>193</v>
      </c>
      <c r="B139" s="16" t="s">
        <v>270</v>
      </c>
      <c r="C139" s="16"/>
      <c r="D139" s="16"/>
      <c r="E139" s="16"/>
      <c r="F139" s="16"/>
      <c r="G139" s="11">
        <f>G140</f>
        <v>1511.2</v>
      </c>
      <c r="H139" s="11">
        <f>H140</f>
        <v>1482.8</v>
      </c>
      <c r="I139" s="11">
        <f>I140</f>
        <v>1379</v>
      </c>
    </row>
    <row r="140" spans="1:9" ht="18.75">
      <c r="A140" s="63" t="s">
        <v>192</v>
      </c>
      <c r="B140" s="16" t="s">
        <v>270</v>
      </c>
      <c r="C140" s="16" t="s">
        <v>341</v>
      </c>
      <c r="D140" s="16" t="s">
        <v>134</v>
      </c>
      <c r="E140" s="16" t="s">
        <v>121</v>
      </c>
      <c r="F140" s="16" t="s">
        <v>191</v>
      </c>
      <c r="G140" s="11">
        <v>1511.2</v>
      </c>
      <c r="H140" s="11">
        <v>1482.8</v>
      </c>
      <c r="I140" s="11">
        <v>1379</v>
      </c>
    </row>
    <row r="141" spans="1:9" ht="56.25">
      <c r="A141" s="63" t="s">
        <v>624</v>
      </c>
      <c r="B141" s="16" t="s">
        <v>639</v>
      </c>
      <c r="C141" s="16"/>
      <c r="D141" s="16"/>
      <c r="E141" s="16"/>
      <c r="F141" s="16"/>
      <c r="G141" s="11">
        <f>G142</f>
        <v>100</v>
      </c>
      <c r="H141" s="11">
        <f>H142</f>
        <v>0</v>
      </c>
      <c r="I141" s="11">
        <f>I142</f>
        <v>0</v>
      </c>
    </row>
    <row r="142" spans="1:9" ht="18.75">
      <c r="A142" s="63" t="s">
        <v>192</v>
      </c>
      <c r="B142" s="16" t="s">
        <v>639</v>
      </c>
      <c r="C142" s="16" t="s">
        <v>341</v>
      </c>
      <c r="D142" s="16" t="s">
        <v>134</v>
      </c>
      <c r="E142" s="16" t="s">
        <v>121</v>
      </c>
      <c r="F142" s="16" t="s">
        <v>191</v>
      </c>
      <c r="G142" s="11">
        <v>100</v>
      </c>
      <c r="H142" s="11">
        <v>0</v>
      </c>
      <c r="I142" s="11">
        <v>0</v>
      </c>
    </row>
    <row r="143" spans="1:9" ht="56.25">
      <c r="A143" s="63" t="s">
        <v>473</v>
      </c>
      <c r="B143" s="16" t="s">
        <v>477</v>
      </c>
      <c r="C143" s="16"/>
      <c r="D143" s="16"/>
      <c r="E143" s="16"/>
      <c r="F143" s="16"/>
      <c r="G143" s="11">
        <f>G144</f>
        <v>517</v>
      </c>
      <c r="H143" s="11">
        <f>H144</f>
        <v>453.3</v>
      </c>
      <c r="I143" s="11">
        <f>I144</f>
        <v>567.6</v>
      </c>
    </row>
    <row r="144" spans="1:9" ht="18.75">
      <c r="A144" s="63" t="s">
        <v>192</v>
      </c>
      <c r="B144" s="16" t="s">
        <v>477</v>
      </c>
      <c r="C144" s="16" t="s">
        <v>341</v>
      </c>
      <c r="D144" s="16" t="s">
        <v>134</v>
      </c>
      <c r="E144" s="16" t="s">
        <v>121</v>
      </c>
      <c r="F144" s="16" t="s">
        <v>191</v>
      </c>
      <c r="G144" s="11">
        <v>517</v>
      </c>
      <c r="H144" s="11">
        <v>453.3</v>
      </c>
      <c r="I144" s="11">
        <v>567.6</v>
      </c>
    </row>
    <row r="145" spans="1:9" ht="43.5" customHeight="1">
      <c r="A145" s="63" t="s">
        <v>374</v>
      </c>
      <c r="B145" s="16" t="s">
        <v>58</v>
      </c>
      <c r="C145" s="16"/>
      <c r="D145" s="16"/>
      <c r="E145" s="16"/>
      <c r="F145" s="16"/>
      <c r="G145" s="11">
        <f>G146+G148</f>
        <v>4412.5</v>
      </c>
      <c r="H145" s="11">
        <f>H146+H148</f>
        <v>5528.900000000001</v>
      </c>
      <c r="I145" s="11">
        <f>I146+I148</f>
        <v>5553.900000000001</v>
      </c>
    </row>
    <row r="146" spans="1:9" ht="18.75">
      <c r="A146" s="63" t="s">
        <v>193</v>
      </c>
      <c r="B146" s="16" t="s">
        <v>59</v>
      </c>
      <c r="C146" s="16"/>
      <c r="D146" s="16"/>
      <c r="E146" s="16"/>
      <c r="F146" s="16"/>
      <c r="G146" s="11">
        <f>G147</f>
        <v>3497.9</v>
      </c>
      <c r="H146" s="11">
        <f>H147</f>
        <v>4471.1</v>
      </c>
      <c r="I146" s="11">
        <f>I147</f>
        <v>4229.6</v>
      </c>
    </row>
    <row r="147" spans="1:9" ht="18.75">
      <c r="A147" s="63" t="s">
        <v>192</v>
      </c>
      <c r="B147" s="16" t="s">
        <v>59</v>
      </c>
      <c r="C147" s="16" t="s">
        <v>341</v>
      </c>
      <c r="D147" s="16" t="s">
        <v>134</v>
      </c>
      <c r="E147" s="16" t="s">
        <v>121</v>
      </c>
      <c r="F147" s="16" t="s">
        <v>191</v>
      </c>
      <c r="G147" s="11">
        <v>3497.9</v>
      </c>
      <c r="H147" s="11">
        <v>4471.1</v>
      </c>
      <c r="I147" s="11">
        <v>4229.6</v>
      </c>
    </row>
    <row r="148" spans="1:9" ht="56.25">
      <c r="A148" s="63" t="s">
        <v>473</v>
      </c>
      <c r="B148" s="16" t="s">
        <v>478</v>
      </c>
      <c r="C148" s="16"/>
      <c r="D148" s="16"/>
      <c r="E148" s="16"/>
      <c r="F148" s="16"/>
      <c r="G148" s="11">
        <f>G149</f>
        <v>914.6</v>
      </c>
      <c r="H148" s="11">
        <f>H149</f>
        <v>1057.8</v>
      </c>
      <c r="I148" s="11">
        <f>I149</f>
        <v>1324.3</v>
      </c>
    </row>
    <row r="149" spans="1:9" ht="18.75">
      <c r="A149" s="63" t="s">
        <v>192</v>
      </c>
      <c r="B149" s="16" t="s">
        <v>478</v>
      </c>
      <c r="C149" s="16" t="s">
        <v>341</v>
      </c>
      <c r="D149" s="16" t="s">
        <v>134</v>
      </c>
      <c r="E149" s="16" t="s">
        <v>121</v>
      </c>
      <c r="F149" s="16" t="s">
        <v>191</v>
      </c>
      <c r="G149" s="11">
        <v>914.6</v>
      </c>
      <c r="H149" s="11">
        <v>1057.8</v>
      </c>
      <c r="I149" s="11">
        <v>1324.3</v>
      </c>
    </row>
    <row r="150" spans="1:9" ht="56.25">
      <c r="A150" s="63" t="s">
        <v>205</v>
      </c>
      <c r="B150" s="16" t="s">
        <v>271</v>
      </c>
      <c r="C150" s="16"/>
      <c r="D150" s="16"/>
      <c r="E150" s="16"/>
      <c r="F150" s="16"/>
      <c r="G150" s="11">
        <f>G151+G158</f>
        <v>13178.6</v>
      </c>
      <c r="H150" s="11">
        <f>H151+H158</f>
        <v>8120</v>
      </c>
      <c r="I150" s="11">
        <f>I151+I158</f>
        <v>8148.6</v>
      </c>
    </row>
    <row r="151" spans="1:9" ht="37.5">
      <c r="A151" s="63" t="s">
        <v>60</v>
      </c>
      <c r="B151" s="16" t="s">
        <v>272</v>
      </c>
      <c r="C151" s="16"/>
      <c r="D151" s="16"/>
      <c r="E151" s="16"/>
      <c r="F151" s="16"/>
      <c r="G151" s="11">
        <f>G152+G156+G154</f>
        <v>7124.5</v>
      </c>
      <c r="H151" s="11">
        <f>H152+H156+H154</f>
        <v>8120</v>
      </c>
      <c r="I151" s="11">
        <f>I152+I156+I154</f>
        <v>8148.6</v>
      </c>
    </row>
    <row r="152" spans="1:9" ht="18.75">
      <c r="A152" s="63" t="s">
        <v>193</v>
      </c>
      <c r="B152" s="16" t="s">
        <v>273</v>
      </c>
      <c r="C152" s="16"/>
      <c r="D152" s="16"/>
      <c r="E152" s="16"/>
      <c r="F152" s="16"/>
      <c r="G152" s="11">
        <f>G153</f>
        <v>5554.1</v>
      </c>
      <c r="H152" s="11">
        <f>H153</f>
        <v>6054.6</v>
      </c>
      <c r="I152" s="11">
        <f>I153</f>
        <v>5776.7</v>
      </c>
    </row>
    <row r="153" spans="1:9" ht="18.75">
      <c r="A153" s="63" t="s">
        <v>192</v>
      </c>
      <c r="B153" s="16" t="s">
        <v>273</v>
      </c>
      <c r="C153" s="16" t="s">
        <v>341</v>
      </c>
      <c r="D153" s="16" t="s">
        <v>134</v>
      </c>
      <c r="E153" s="16" t="s">
        <v>121</v>
      </c>
      <c r="F153" s="16" t="s">
        <v>191</v>
      </c>
      <c r="G153" s="11">
        <v>5554.1</v>
      </c>
      <c r="H153" s="11">
        <v>6054.6</v>
      </c>
      <c r="I153" s="11">
        <v>5776.7</v>
      </c>
    </row>
    <row r="154" spans="1:9" ht="56.25">
      <c r="A154" s="63" t="s">
        <v>624</v>
      </c>
      <c r="B154" s="16" t="s">
        <v>398</v>
      </c>
      <c r="C154" s="16"/>
      <c r="D154" s="16"/>
      <c r="E154" s="16"/>
      <c r="F154" s="16"/>
      <c r="G154" s="11">
        <f>G155</f>
        <v>0</v>
      </c>
      <c r="H154" s="11">
        <f>H155</f>
        <v>500</v>
      </c>
      <c r="I154" s="11">
        <f>I155</f>
        <v>500</v>
      </c>
    </row>
    <row r="155" spans="1:9" ht="18.75">
      <c r="A155" s="63" t="s">
        <v>192</v>
      </c>
      <c r="B155" s="16" t="s">
        <v>398</v>
      </c>
      <c r="C155" s="16" t="s">
        <v>341</v>
      </c>
      <c r="D155" s="16" t="s">
        <v>134</v>
      </c>
      <c r="E155" s="16" t="s">
        <v>121</v>
      </c>
      <c r="F155" s="16" t="s">
        <v>191</v>
      </c>
      <c r="G155" s="11">
        <v>0</v>
      </c>
      <c r="H155" s="11">
        <v>500</v>
      </c>
      <c r="I155" s="11">
        <v>500</v>
      </c>
    </row>
    <row r="156" spans="1:9" ht="56.25">
      <c r="A156" s="63" t="s">
        <v>473</v>
      </c>
      <c r="B156" s="16" t="s">
        <v>479</v>
      </c>
      <c r="C156" s="16"/>
      <c r="D156" s="16"/>
      <c r="E156" s="16"/>
      <c r="F156" s="16"/>
      <c r="G156" s="11">
        <f>G157</f>
        <v>1570.4</v>
      </c>
      <c r="H156" s="11">
        <f>H157</f>
        <v>1565.4</v>
      </c>
      <c r="I156" s="11">
        <f>I157</f>
        <v>1871.9</v>
      </c>
    </row>
    <row r="157" spans="1:9" ht="18.75">
      <c r="A157" s="63" t="s">
        <v>192</v>
      </c>
      <c r="B157" s="16" t="s">
        <v>479</v>
      </c>
      <c r="C157" s="16" t="s">
        <v>341</v>
      </c>
      <c r="D157" s="16" t="s">
        <v>134</v>
      </c>
      <c r="E157" s="16" t="s">
        <v>121</v>
      </c>
      <c r="F157" s="16" t="s">
        <v>191</v>
      </c>
      <c r="G157" s="11">
        <v>1570.4</v>
      </c>
      <c r="H157" s="11">
        <v>1565.4</v>
      </c>
      <c r="I157" s="11">
        <v>1871.9</v>
      </c>
    </row>
    <row r="158" spans="1:9" ht="37.5">
      <c r="A158" s="9" t="s">
        <v>666</v>
      </c>
      <c r="B158" s="78" t="s">
        <v>667</v>
      </c>
      <c r="C158" s="16"/>
      <c r="D158" s="16"/>
      <c r="E158" s="16"/>
      <c r="F158" s="16"/>
      <c r="G158" s="11">
        <f aca="true" t="shared" si="7" ref="G158:I159">G159</f>
        <v>6054.1</v>
      </c>
      <c r="H158" s="11">
        <f t="shared" si="7"/>
        <v>0</v>
      </c>
      <c r="I158" s="11">
        <f t="shared" si="7"/>
        <v>0</v>
      </c>
    </row>
    <row r="159" spans="1:9" ht="56.25">
      <c r="A159" s="106" t="s">
        <v>669</v>
      </c>
      <c r="B159" s="48" t="s">
        <v>668</v>
      </c>
      <c r="C159" s="16"/>
      <c r="D159" s="16"/>
      <c r="E159" s="16"/>
      <c r="F159" s="16"/>
      <c r="G159" s="11">
        <f t="shared" si="7"/>
        <v>6054.1</v>
      </c>
      <c r="H159" s="11">
        <f t="shared" si="7"/>
        <v>0</v>
      </c>
      <c r="I159" s="11">
        <f t="shared" si="7"/>
        <v>0</v>
      </c>
    </row>
    <row r="160" spans="1:9" ht="18.75">
      <c r="A160" s="63" t="s">
        <v>192</v>
      </c>
      <c r="B160" s="74" t="s">
        <v>668</v>
      </c>
      <c r="C160" s="16" t="s">
        <v>341</v>
      </c>
      <c r="D160" s="16" t="s">
        <v>134</v>
      </c>
      <c r="E160" s="16" t="s">
        <v>121</v>
      </c>
      <c r="F160" s="16" t="s">
        <v>191</v>
      </c>
      <c r="G160" s="11">
        <v>6054.1</v>
      </c>
      <c r="H160" s="11">
        <v>0</v>
      </c>
      <c r="I160" s="11">
        <v>0</v>
      </c>
    </row>
    <row r="161" spans="1:9" ht="37.5">
      <c r="A161" s="63" t="s">
        <v>194</v>
      </c>
      <c r="B161" s="16" t="s">
        <v>274</v>
      </c>
      <c r="C161" s="16"/>
      <c r="D161" s="16"/>
      <c r="E161" s="16"/>
      <c r="F161" s="16"/>
      <c r="G161" s="11">
        <f>G162</f>
        <v>15383.3</v>
      </c>
      <c r="H161" s="11">
        <f>H162</f>
        <v>13297.7</v>
      </c>
      <c r="I161" s="11">
        <f>I162</f>
        <v>17169.2</v>
      </c>
    </row>
    <row r="162" spans="1:9" ht="24.75" customHeight="1">
      <c r="A162" s="63" t="s">
        <v>21</v>
      </c>
      <c r="B162" s="16" t="s">
        <v>275</v>
      </c>
      <c r="C162" s="16"/>
      <c r="D162" s="16"/>
      <c r="E162" s="16"/>
      <c r="F162" s="16"/>
      <c r="G162" s="11">
        <f>G163+G169+G173+G175+G167+G171</f>
        <v>15383.3</v>
      </c>
      <c r="H162" s="11">
        <f>H163+H169+H173+H175+H167+H171</f>
        <v>13297.7</v>
      </c>
      <c r="I162" s="11">
        <f>I163+I169+I173+I175+I167+I171</f>
        <v>17169.2</v>
      </c>
    </row>
    <row r="163" spans="1:9" ht="18.75">
      <c r="A163" s="63" t="s">
        <v>136</v>
      </c>
      <c r="B163" s="16" t="s">
        <v>276</v>
      </c>
      <c r="C163" s="16"/>
      <c r="D163" s="16"/>
      <c r="E163" s="16"/>
      <c r="F163" s="16"/>
      <c r="G163" s="11">
        <f>G164+G165+G166</f>
        <v>10391.1</v>
      </c>
      <c r="H163" s="11">
        <f>H164+H165+H166</f>
        <v>7562.9</v>
      </c>
      <c r="I163" s="11">
        <f>I164+I165+I166</f>
        <v>10672.800000000001</v>
      </c>
    </row>
    <row r="164" spans="1:9" ht="20.25">
      <c r="A164" s="63" t="s">
        <v>180</v>
      </c>
      <c r="B164" s="16" t="s">
        <v>276</v>
      </c>
      <c r="C164" s="16" t="s">
        <v>341</v>
      </c>
      <c r="D164" s="16" t="s">
        <v>134</v>
      </c>
      <c r="E164" s="16" t="s">
        <v>121</v>
      </c>
      <c r="F164" s="16" t="s">
        <v>153</v>
      </c>
      <c r="G164" s="130">
        <v>8593.1</v>
      </c>
      <c r="H164" s="11">
        <v>5978.2</v>
      </c>
      <c r="I164" s="11">
        <v>9088.1</v>
      </c>
    </row>
    <row r="165" spans="1:9" ht="37.5">
      <c r="A165" s="63" t="s">
        <v>92</v>
      </c>
      <c r="B165" s="16" t="s">
        <v>276</v>
      </c>
      <c r="C165" s="16" t="s">
        <v>341</v>
      </c>
      <c r="D165" s="16" t="s">
        <v>134</v>
      </c>
      <c r="E165" s="16" t="s">
        <v>121</v>
      </c>
      <c r="F165" s="16" t="s">
        <v>178</v>
      </c>
      <c r="G165" s="130">
        <v>1765.7</v>
      </c>
      <c r="H165" s="11">
        <v>1547.1</v>
      </c>
      <c r="I165" s="11">
        <v>1547.1</v>
      </c>
    </row>
    <row r="166" spans="1:9" ht="20.25">
      <c r="A166" s="63" t="s">
        <v>176</v>
      </c>
      <c r="B166" s="16" t="s">
        <v>276</v>
      </c>
      <c r="C166" s="16" t="s">
        <v>341</v>
      </c>
      <c r="D166" s="16" t="s">
        <v>134</v>
      </c>
      <c r="E166" s="16" t="s">
        <v>121</v>
      </c>
      <c r="F166" s="16" t="s">
        <v>177</v>
      </c>
      <c r="G166" s="130">
        <v>32.3</v>
      </c>
      <c r="H166" s="11">
        <v>37.6</v>
      </c>
      <c r="I166" s="11">
        <v>37.6</v>
      </c>
    </row>
    <row r="167" spans="1:9" ht="75">
      <c r="A167" s="63" t="s">
        <v>637</v>
      </c>
      <c r="B167" s="16" t="s">
        <v>638</v>
      </c>
      <c r="C167" s="16"/>
      <c r="D167" s="16"/>
      <c r="E167" s="16"/>
      <c r="F167" s="16"/>
      <c r="G167" s="11">
        <f>G168</f>
        <v>104.3</v>
      </c>
      <c r="H167" s="11">
        <f>H168</f>
        <v>0</v>
      </c>
      <c r="I167" s="11">
        <f>I168</f>
        <v>0</v>
      </c>
    </row>
    <row r="168" spans="1:9" ht="37.5">
      <c r="A168" s="63" t="s">
        <v>92</v>
      </c>
      <c r="B168" s="16" t="s">
        <v>638</v>
      </c>
      <c r="C168" s="16" t="s">
        <v>341</v>
      </c>
      <c r="D168" s="16" t="s">
        <v>134</v>
      </c>
      <c r="E168" s="16" t="s">
        <v>121</v>
      </c>
      <c r="F168" s="16" t="s">
        <v>178</v>
      </c>
      <c r="G168" s="11">
        <v>104.3</v>
      </c>
      <c r="H168" s="11">
        <v>0</v>
      </c>
      <c r="I168" s="11">
        <v>0</v>
      </c>
    </row>
    <row r="169" spans="1:9" ht="56.25">
      <c r="A169" s="63" t="s">
        <v>473</v>
      </c>
      <c r="B169" s="16" t="s">
        <v>480</v>
      </c>
      <c r="C169" s="16"/>
      <c r="D169" s="16"/>
      <c r="E169" s="16"/>
      <c r="F169" s="16"/>
      <c r="G169" s="11">
        <f>G170</f>
        <v>2803.4</v>
      </c>
      <c r="H169" s="11">
        <f>H170</f>
        <v>2970.8</v>
      </c>
      <c r="I169" s="11">
        <f>I170</f>
        <v>3732.4</v>
      </c>
    </row>
    <row r="170" spans="1:9" ht="18.75">
      <c r="A170" s="63" t="s">
        <v>180</v>
      </c>
      <c r="B170" s="16" t="s">
        <v>480</v>
      </c>
      <c r="C170" s="16" t="s">
        <v>341</v>
      </c>
      <c r="D170" s="16" t="s">
        <v>134</v>
      </c>
      <c r="E170" s="16" t="s">
        <v>121</v>
      </c>
      <c r="F170" s="16" t="s">
        <v>153</v>
      </c>
      <c r="G170" s="11">
        <v>2803.4</v>
      </c>
      <c r="H170" s="11">
        <v>2970.8</v>
      </c>
      <c r="I170" s="11">
        <v>3732.4</v>
      </c>
    </row>
    <row r="171" spans="1:9" ht="56.25">
      <c r="A171" s="63" t="s">
        <v>688</v>
      </c>
      <c r="B171" s="16" t="s">
        <v>689</v>
      </c>
      <c r="C171" s="16"/>
      <c r="D171" s="16"/>
      <c r="E171" s="16"/>
      <c r="F171" s="16"/>
      <c r="G171" s="11">
        <f>G172</f>
        <v>50</v>
      </c>
      <c r="H171" s="11">
        <f>H172</f>
        <v>0</v>
      </c>
      <c r="I171" s="11">
        <f>I172</f>
        <v>0</v>
      </c>
    </row>
    <row r="172" spans="1:9" ht="18.75">
      <c r="A172" s="63" t="s">
        <v>695</v>
      </c>
      <c r="B172" s="16" t="s">
        <v>689</v>
      </c>
      <c r="C172" s="16" t="s">
        <v>341</v>
      </c>
      <c r="D172" s="16" t="s">
        <v>134</v>
      </c>
      <c r="E172" s="16" t="s">
        <v>121</v>
      </c>
      <c r="F172" s="16" t="s">
        <v>694</v>
      </c>
      <c r="G172" s="11">
        <v>50</v>
      </c>
      <c r="H172" s="11">
        <v>0</v>
      </c>
      <c r="I172" s="11">
        <v>0</v>
      </c>
    </row>
    <row r="173" spans="1:9" ht="20.25" customHeight="1">
      <c r="A173" s="63" t="s">
        <v>444</v>
      </c>
      <c r="B173" s="16" t="s">
        <v>443</v>
      </c>
      <c r="C173" s="16"/>
      <c r="D173" s="16"/>
      <c r="E173" s="16"/>
      <c r="F173" s="16"/>
      <c r="G173" s="11">
        <f>G174</f>
        <v>340</v>
      </c>
      <c r="H173" s="11">
        <f>H174</f>
        <v>340</v>
      </c>
      <c r="I173" s="11">
        <f>I174</f>
        <v>340</v>
      </c>
    </row>
    <row r="174" spans="1:9" ht="37.5">
      <c r="A174" s="63" t="s">
        <v>92</v>
      </c>
      <c r="B174" s="16" t="s">
        <v>443</v>
      </c>
      <c r="C174" s="16" t="s">
        <v>341</v>
      </c>
      <c r="D174" s="16" t="s">
        <v>134</v>
      </c>
      <c r="E174" s="16" t="s">
        <v>121</v>
      </c>
      <c r="F174" s="16" t="s">
        <v>178</v>
      </c>
      <c r="G174" s="11">
        <v>340</v>
      </c>
      <c r="H174" s="11">
        <v>340</v>
      </c>
      <c r="I174" s="11">
        <v>340</v>
      </c>
    </row>
    <row r="175" spans="1:9" ht="37.5">
      <c r="A175" s="63" t="s">
        <v>524</v>
      </c>
      <c r="B175" s="16" t="s">
        <v>537</v>
      </c>
      <c r="C175" s="16"/>
      <c r="D175" s="16"/>
      <c r="E175" s="16"/>
      <c r="F175" s="16"/>
      <c r="G175" s="11">
        <f>G176</f>
        <v>1694.5</v>
      </c>
      <c r="H175" s="11">
        <f>H176</f>
        <v>2424</v>
      </c>
      <c r="I175" s="11">
        <f>I176</f>
        <v>2424</v>
      </c>
    </row>
    <row r="176" spans="1:9" ht="37.5">
      <c r="A176" s="63" t="s">
        <v>92</v>
      </c>
      <c r="B176" s="16" t="s">
        <v>538</v>
      </c>
      <c r="C176" s="16" t="s">
        <v>341</v>
      </c>
      <c r="D176" s="16" t="s">
        <v>134</v>
      </c>
      <c r="E176" s="16" t="s">
        <v>121</v>
      </c>
      <c r="F176" s="16" t="s">
        <v>178</v>
      </c>
      <c r="G176" s="11">
        <v>1694.5</v>
      </c>
      <c r="H176" s="11">
        <v>2424</v>
      </c>
      <c r="I176" s="11">
        <v>2424</v>
      </c>
    </row>
    <row r="177" spans="1:9" ht="37.5">
      <c r="A177" s="63" t="s">
        <v>95</v>
      </c>
      <c r="B177" s="16" t="s">
        <v>35</v>
      </c>
      <c r="C177" s="16"/>
      <c r="D177" s="16"/>
      <c r="E177" s="16"/>
      <c r="F177" s="16"/>
      <c r="G177" s="11">
        <f>G178</f>
        <v>9907.5</v>
      </c>
      <c r="H177" s="11">
        <f>H178</f>
        <v>9711.7</v>
      </c>
      <c r="I177" s="11">
        <f>I178</f>
        <v>9743.7</v>
      </c>
    </row>
    <row r="178" spans="1:9" ht="78" customHeight="1">
      <c r="A178" s="63" t="s">
        <v>356</v>
      </c>
      <c r="B178" s="16" t="s">
        <v>56</v>
      </c>
      <c r="C178" s="16"/>
      <c r="D178" s="16"/>
      <c r="E178" s="16"/>
      <c r="F178" s="16"/>
      <c r="G178" s="11">
        <f>G179+G181</f>
        <v>9907.5</v>
      </c>
      <c r="H178" s="11">
        <f>H179+H181</f>
        <v>9711.7</v>
      </c>
      <c r="I178" s="11">
        <f>I179+I181</f>
        <v>9743.7</v>
      </c>
    </row>
    <row r="179" spans="1:9" ht="18.75">
      <c r="A179" s="63" t="s">
        <v>99</v>
      </c>
      <c r="B179" s="16" t="s">
        <v>57</v>
      </c>
      <c r="C179" s="16"/>
      <c r="D179" s="16"/>
      <c r="E179" s="16"/>
      <c r="F179" s="16"/>
      <c r="G179" s="11">
        <f>G180</f>
        <v>7666</v>
      </c>
      <c r="H179" s="11">
        <f>H180</f>
        <v>7570.4</v>
      </c>
      <c r="I179" s="11">
        <f>I180</f>
        <v>7111.7</v>
      </c>
    </row>
    <row r="180" spans="1:9" ht="18.75">
      <c r="A180" s="63" t="s">
        <v>192</v>
      </c>
      <c r="B180" s="16" t="s">
        <v>57</v>
      </c>
      <c r="C180" s="16" t="s">
        <v>341</v>
      </c>
      <c r="D180" s="16" t="s">
        <v>130</v>
      </c>
      <c r="E180" s="16" t="s">
        <v>124</v>
      </c>
      <c r="F180" s="16" t="s">
        <v>191</v>
      </c>
      <c r="G180" s="11">
        <v>7666</v>
      </c>
      <c r="H180" s="11">
        <v>7570.4</v>
      </c>
      <c r="I180" s="11">
        <v>7111.7</v>
      </c>
    </row>
    <row r="181" spans="1:9" ht="56.25">
      <c r="A181" s="63" t="s">
        <v>473</v>
      </c>
      <c r="B181" s="16" t="s">
        <v>472</v>
      </c>
      <c r="C181" s="16"/>
      <c r="D181" s="16"/>
      <c r="E181" s="16"/>
      <c r="F181" s="16"/>
      <c r="G181" s="11">
        <f>G182</f>
        <v>2241.5</v>
      </c>
      <c r="H181" s="11">
        <f>H182</f>
        <v>2141.3</v>
      </c>
      <c r="I181" s="11">
        <f>I182</f>
        <v>2632</v>
      </c>
    </row>
    <row r="182" spans="1:9" ht="18.75">
      <c r="A182" s="63" t="s">
        <v>192</v>
      </c>
      <c r="B182" s="16" t="s">
        <v>472</v>
      </c>
      <c r="C182" s="16" t="s">
        <v>341</v>
      </c>
      <c r="D182" s="16" t="s">
        <v>130</v>
      </c>
      <c r="E182" s="16" t="s">
        <v>124</v>
      </c>
      <c r="F182" s="16" t="s">
        <v>191</v>
      </c>
      <c r="G182" s="11">
        <v>2241.5</v>
      </c>
      <c r="H182" s="11">
        <v>2141.3</v>
      </c>
      <c r="I182" s="11">
        <v>2632</v>
      </c>
    </row>
    <row r="183" spans="1:9" ht="37.5">
      <c r="A183" s="63" t="s">
        <v>427</v>
      </c>
      <c r="B183" s="16" t="s">
        <v>277</v>
      </c>
      <c r="C183" s="16"/>
      <c r="D183" s="16"/>
      <c r="E183" s="16"/>
      <c r="F183" s="16"/>
      <c r="G183" s="11">
        <f>G184</f>
        <v>3367.1</v>
      </c>
      <c r="H183" s="11">
        <f>H184</f>
        <v>3428.2999999999997</v>
      </c>
      <c r="I183" s="11">
        <f>I184</f>
        <v>3442.7000000000003</v>
      </c>
    </row>
    <row r="184" spans="1:9" ht="37.5">
      <c r="A184" s="63" t="s">
        <v>383</v>
      </c>
      <c r="B184" s="16" t="s">
        <v>278</v>
      </c>
      <c r="C184" s="16"/>
      <c r="D184" s="16"/>
      <c r="E184" s="16"/>
      <c r="F184" s="16"/>
      <c r="G184" s="11">
        <f>G185+G187</f>
        <v>3367.1</v>
      </c>
      <c r="H184" s="11">
        <f>H185+H187</f>
        <v>3428.2999999999997</v>
      </c>
      <c r="I184" s="11">
        <f>I185+I187</f>
        <v>3442.7000000000003</v>
      </c>
    </row>
    <row r="185" spans="1:9" ht="18.75">
      <c r="A185" s="63" t="s">
        <v>382</v>
      </c>
      <c r="B185" s="16" t="s">
        <v>381</v>
      </c>
      <c r="C185" s="16"/>
      <c r="D185" s="16"/>
      <c r="E185" s="16"/>
      <c r="F185" s="16"/>
      <c r="G185" s="11">
        <f>G186</f>
        <v>2756.6</v>
      </c>
      <c r="H185" s="11">
        <f>H186</f>
        <v>2788.7</v>
      </c>
      <c r="I185" s="11">
        <f>I186</f>
        <v>2650.8</v>
      </c>
    </row>
    <row r="186" spans="1:9" ht="18.75">
      <c r="A186" s="63" t="s">
        <v>192</v>
      </c>
      <c r="B186" s="16" t="s">
        <v>381</v>
      </c>
      <c r="C186" s="16" t="s">
        <v>341</v>
      </c>
      <c r="D186" s="16" t="s">
        <v>134</v>
      </c>
      <c r="E186" s="16" t="s">
        <v>121</v>
      </c>
      <c r="F186" s="16" t="s">
        <v>191</v>
      </c>
      <c r="G186" s="11">
        <v>2756.6</v>
      </c>
      <c r="H186" s="11">
        <v>2788.7</v>
      </c>
      <c r="I186" s="11">
        <v>2650.8</v>
      </c>
    </row>
    <row r="187" spans="1:9" ht="56.25">
      <c r="A187" s="63" t="s">
        <v>473</v>
      </c>
      <c r="B187" s="16" t="s">
        <v>481</v>
      </c>
      <c r="C187" s="16"/>
      <c r="D187" s="16"/>
      <c r="E187" s="16"/>
      <c r="F187" s="16"/>
      <c r="G187" s="11">
        <f>G188</f>
        <v>610.5</v>
      </c>
      <c r="H187" s="11">
        <f>H188</f>
        <v>639.6</v>
      </c>
      <c r="I187" s="11">
        <f>I188</f>
        <v>791.9</v>
      </c>
    </row>
    <row r="188" spans="1:9" ht="18.75">
      <c r="A188" s="63" t="s">
        <v>192</v>
      </c>
      <c r="B188" s="16" t="s">
        <v>481</v>
      </c>
      <c r="C188" s="16" t="s">
        <v>341</v>
      </c>
      <c r="D188" s="16" t="s">
        <v>134</v>
      </c>
      <c r="E188" s="16" t="s">
        <v>121</v>
      </c>
      <c r="F188" s="16" t="s">
        <v>191</v>
      </c>
      <c r="G188" s="11">
        <v>610.5</v>
      </c>
      <c r="H188" s="11">
        <v>639.6</v>
      </c>
      <c r="I188" s="11">
        <v>791.9</v>
      </c>
    </row>
    <row r="189" spans="1:9" ht="37.5">
      <c r="A189" s="63" t="s">
        <v>226</v>
      </c>
      <c r="B189" s="16" t="s">
        <v>378</v>
      </c>
      <c r="C189" s="16"/>
      <c r="D189" s="16"/>
      <c r="E189" s="16"/>
      <c r="F189" s="16"/>
      <c r="G189" s="11">
        <f>G190+G197</f>
        <v>4050.5999999999995</v>
      </c>
      <c r="H189" s="11">
        <f>H190+H197</f>
        <v>3231.5</v>
      </c>
      <c r="I189" s="11">
        <f>I190+I197</f>
        <v>3231.5</v>
      </c>
    </row>
    <row r="190" spans="1:9" ht="56.25">
      <c r="A190" s="63" t="s">
        <v>340</v>
      </c>
      <c r="B190" s="16" t="s">
        <v>379</v>
      </c>
      <c r="C190" s="16"/>
      <c r="D190" s="16"/>
      <c r="E190" s="16"/>
      <c r="F190" s="16"/>
      <c r="G190" s="11">
        <f>G191+G195</f>
        <v>1140.7</v>
      </c>
      <c r="H190" s="11">
        <f>H191+H195</f>
        <v>964.5</v>
      </c>
      <c r="I190" s="11">
        <f>I191+I195</f>
        <v>964.5</v>
      </c>
    </row>
    <row r="191" spans="1:9" ht="37.5" customHeight="1">
      <c r="A191" s="63" t="s">
        <v>190</v>
      </c>
      <c r="B191" s="16" t="s">
        <v>380</v>
      </c>
      <c r="C191" s="16"/>
      <c r="D191" s="16"/>
      <c r="E191" s="16"/>
      <c r="F191" s="16"/>
      <c r="G191" s="11">
        <f>G192+G193+G194</f>
        <v>886.2</v>
      </c>
      <c r="H191" s="11">
        <f>H192+H193+H194</f>
        <v>933.5</v>
      </c>
      <c r="I191" s="11">
        <f>I192+I193+I194</f>
        <v>933.5</v>
      </c>
    </row>
    <row r="192" spans="1:9" ht="37.5">
      <c r="A192" s="63" t="s">
        <v>174</v>
      </c>
      <c r="B192" s="16" t="s">
        <v>380</v>
      </c>
      <c r="C192" s="16" t="s">
        <v>341</v>
      </c>
      <c r="D192" s="16" t="s">
        <v>134</v>
      </c>
      <c r="E192" s="16" t="s">
        <v>122</v>
      </c>
      <c r="F192" s="16" t="s">
        <v>175</v>
      </c>
      <c r="G192" s="11">
        <v>829.5</v>
      </c>
      <c r="H192" s="11">
        <v>876.8</v>
      </c>
      <c r="I192" s="11">
        <v>876.8</v>
      </c>
    </row>
    <row r="193" spans="1:9" ht="37.5">
      <c r="A193" s="63" t="s">
        <v>92</v>
      </c>
      <c r="B193" s="16" t="s">
        <v>380</v>
      </c>
      <c r="C193" s="16" t="s">
        <v>341</v>
      </c>
      <c r="D193" s="16" t="s">
        <v>134</v>
      </c>
      <c r="E193" s="16" t="s">
        <v>122</v>
      </c>
      <c r="F193" s="16" t="s">
        <v>178</v>
      </c>
      <c r="G193" s="11">
        <v>55.7</v>
      </c>
      <c r="H193" s="11">
        <v>55.7</v>
      </c>
      <c r="I193" s="11">
        <v>55.7</v>
      </c>
    </row>
    <row r="194" spans="1:9" ht="18.75">
      <c r="A194" s="63" t="s">
        <v>176</v>
      </c>
      <c r="B194" s="16" t="s">
        <v>380</v>
      </c>
      <c r="C194" s="16" t="s">
        <v>341</v>
      </c>
      <c r="D194" s="16" t="s">
        <v>134</v>
      </c>
      <c r="E194" s="16" t="s">
        <v>122</v>
      </c>
      <c r="F194" s="16" t="s">
        <v>177</v>
      </c>
      <c r="G194" s="11">
        <v>1</v>
      </c>
      <c r="H194" s="11">
        <v>1</v>
      </c>
      <c r="I194" s="11">
        <v>1</v>
      </c>
    </row>
    <row r="195" spans="1:9" ht="56.25">
      <c r="A195" s="63" t="s">
        <v>473</v>
      </c>
      <c r="B195" s="16" t="s">
        <v>485</v>
      </c>
      <c r="C195" s="16"/>
      <c r="D195" s="16"/>
      <c r="E195" s="16"/>
      <c r="F195" s="16"/>
      <c r="G195" s="11">
        <f>G196</f>
        <v>254.5</v>
      </c>
      <c r="H195" s="11">
        <f>H196</f>
        <v>31</v>
      </c>
      <c r="I195" s="11">
        <f>I196</f>
        <v>31</v>
      </c>
    </row>
    <row r="196" spans="1:9" ht="37.5">
      <c r="A196" s="63" t="s">
        <v>174</v>
      </c>
      <c r="B196" s="16" t="s">
        <v>485</v>
      </c>
      <c r="C196" s="16" t="s">
        <v>341</v>
      </c>
      <c r="D196" s="16" t="s">
        <v>134</v>
      </c>
      <c r="E196" s="16" t="s">
        <v>122</v>
      </c>
      <c r="F196" s="16" t="s">
        <v>175</v>
      </c>
      <c r="G196" s="11">
        <v>254.5</v>
      </c>
      <c r="H196" s="11">
        <v>31</v>
      </c>
      <c r="I196" s="11">
        <v>31</v>
      </c>
    </row>
    <row r="197" spans="1:9" ht="38.25" customHeight="1">
      <c r="A197" s="63" t="s">
        <v>408</v>
      </c>
      <c r="B197" s="16" t="s">
        <v>407</v>
      </c>
      <c r="C197" s="16"/>
      <c r="D197" s="16"/>
      <c r="E197" s="16"/>
      <c r="F197" s="16"/>
      <c r="G197" s="11">
        <f>G198+G200</f>
        <v>2909.8999999999996</v>
      </c>
      <c r="H197" s="11">
        <f>H198+H200</f>
        <v>2267</v>
      </c>
      <c r="I197" s="11">
        <f>I198+I200</f>
        <v>2267</v>
      </c>
    </row>
    <row r="198" spans="1:9" ht="18.75">
      <c r="A198" s="63" t="s">
        <v>405</v>
      </c>
      <c r="B198" s="16" t="s">
        <v>409</v>
      </c>
      <c r="C198" s="16"/>
      <c r="D198" s="16"/>
      <c r="E198" s="16"/>
      <c r="F198" s="16"/>
      <c r="G198" s="11">
        <f>G199</f>
        <v>1729.6</v>
      </c>
      <c r="H198" s="11">
        <f>H199</f>
        <v>1306.2</v>
      </c>
      <c r="I198" s="11">
        <f>I199</f>
        <v>1306.2</v>
      </c>
    </row>
    <row r="199" spans="1:9" ht="18.75">
      <c r="A199" s="63" t="s">
        <v>180</v>
      </c>
      <c r="B199" s="16" t="s">
        <v>409</v>
      </c>
      <c r="C199" s="16" t="s">
        <v>323</v>
      </c>
      <c r="D199" s="16" t="s">
        <v>134</v>
      </c>
      <c r="E199" s="16" t="s">
        <v>122</v>
      </c>
      <c r="F199" s="16" t="s">
        <v>153</v>
      </c>
      <c r="G199" s="11">
        <v>1729.6</v>
      </c>
      <c r="H199" s="11">
        <v>1306.2</v>
      </c>
      <c r="I199" s="11">
        <v>1306.2</v>
      </c>
    </row>
    <row r="200" spans="1:9" ht="56.25">
      <c r="A200" s="63" t="s">
        <v>473</v>
      </c>
      <c r="B200" s="16" t="s">
        <v>482</v>
      </c>
      <c r="C200" s="16"/>
      <c r="D200" s="16"/>
      <c r="E200" s="16"/>
      <c r="F200" s="16"/>
      <c r="G200" s="11">
        <f>G201</f>
        <v>1180.3</v>
      </c>
      <c r="H200" s="11">
        <f>H201</f>
        <v>960.8</v>
      </c>
      <c r="I200" s="11">
        <f>I201</f>
        <v>960.8</v>
      </c>
    </row>
    <row r="201" spans="1:9" ht="18.75">
      <c r="A201" s="63" t="s">
        <v>180</v>
      </c>
      <c r="B201" s="16" t="s">
        <v>482</v>
      </c>
      <c r="C201" s="16" t="s">
        <v>323</v>
      </c>
      <c r="D201" s="16" t="s">
        <v>134</v>
      </c>
      <c r="E201" s="16" t="s">
        <v>122</v>
      </c>
      <c r="F201" s="16" t="s">
        <v>153</v>
      </c>
      <c r="G201" s="11">
        <v>1180.3</v>
      </c>
      <c r="H201" s="11">
        <v>960.8</v>
      </c>
      <c r="I201" s="11">
        <v>960.8</v>
      </c>
    </row>
    <row r="202" spans="1:9" ht="40.5" customHeight="1">
      <c r="A202" s="64" t="s">
        <v>520</v>
      </c>
      <c r="B202" s="145" t="s">
        <v>287</v>
      </c>
      <c r="C202" s="145"/>
      <c r="D202" s="13"/>
      <c r="E202" s="13"/>
      <c r="F202" s="13"/>
      <c r="G202" s="14">
        <f>G203+G225+G298</f>
        <v>589669.0000000001</v>
      </c>
      <c r="H202" s="14">
        <f>H203+H225+H298</f>
        <v>571314.8999999999</v>
      </c>
      <c r="I202" s="14">
        <f>I203+I225+I298</f>
        <v>550097.1</v>
      </c>
    </row>
    <row r="203" spans="1:9" ht="18.75">
      <c r="A203" s="63" t="s">
        <v>196</v>
      </c>
      <c r="B203" s="16" t="s">
        <v>293</v>
      </c>
      <c r="C203" s="16"/>
      <c r="D203" s="16"/>
      <c r="E203" s="16"/>
      <c r="F203" s="16"/>
      <c r="G203" s="11">
        <f>G204+G222+G211+G215</f>
        <v>147429.7</v>
      </c>
      <c r="H203" s="11">
        <f>H204+H222+H211+H215</f>
        <v>139155.2</v>
      </c>
      <c r="I203" s="11">
        <f>I204+I222+I211+I215</f>
        <v>143610.90000000002</v>
      </c>
    </row>
    <row r="204" spans="1:9" ht="66.75" customHeight="1">
      <c r="A204" s="63" t="s">
        <v>298</v>
      </c>
      <c r="B204" s="33" t="s">
        <v>294</v>
      </c>
      <c r="C204" s="33"/>
      <c r="D204" s="16"/>
      <c r="E204" s="16"/>
      <c r="F204" s="16"/>
      <c r="G204" s="11">
        <f>G205+G209+G207</f>
        <v>130640</v>
      </c>
      <c r="H204" s="11">
        <f>H205+H209+H207</f>
        <v>133882.5</v>
      </c>
      <c r="I204" s="11">
        <f>I205+I209+I207</f>
        <v>138338.2</v>
      </c>
    </row>
    <row r="205" spans="1:9" ht="18.75">
      <c r="A205" s="63" t="s">
        <v>133</v>
      </c>
      <c r="B205" s="33" t="s">
        <v>16</v>
      </c>
      <c r="C205" s="33"/>
      <c r="D205" s="16"/>
      <c r="E205" s="16"/>
      <c r="F205" s="16"/>
      <c r="G205" s="11">
        <f>G206</f>
        <v>24407.4</v>
      </c>
      <c r="H205" s="11">
        <f>H206</f>
        <v>27049</v>
      </c>
      <c r="I205" s="11">
        <f>I206</f>
        <v>27049</v>
      </c>
    </row>
    <row r="206" spans="1:9" ht="20.25">
      <c r="A206" s="63" t="s">
        <v>192</v>
      </c>
      <c r="B206" s="33" t="s">
        <v>16</v>
      </c>
      <c r="C206" s="33">
        <v>115</v>
      </c>
      <c r="D206" s="16" t="s">
        <v>130</v>
      </c>
      <c r="E206" s="16" t="s">
        <v>121</v>
      </c>
      <c r="F206" s="16" t="s">
        <v>191</v>
      </c>
      <c r="G206" s="130">
        <v>24407.4</v>
      </c>
      <c r="H206" s="11">
        <v>27049</v>
      </c>
      <c r="I206" s="11">
        <v>27049</v>
      </c>
    </row>
    <row r="207" spans="1:9" ht="56.25">
      <c r="A207" s="63" t="s">
        <v>473</v>
      </c>
      <c r="B207" s="16" t="s">
        <v>469</v>
      </c>
      <c r="C207" s="33"/>
      <c r="D207" s="16"/>
      <c r="E207" s="16"/>
      <c r="F207" s="16"/>
      <c r="G207" s="11">
        <f>G208</f>
        <v>6665.6</v>
      </c>
      <c r="H207" s="11">
        <f>H208</f>
        <v>5426.1</v>
      </c>
      <c r="I207" s="11">
        <f>I208</f>
        <v>5426.1</v>
      </c>
    </row>
    <row r="208" spans="1:9" ht="18.75">
      <c r="A208" s="63" t="s">
        <v>192</v>
      </c>
      <c r="B208" s="16" t="s">
        <v>469</v>
      </c>
      <c r="C208" s="33">
        <v>115</v>
      </c>
      <c r="D208" s="16" t="s">
        <v>130</v>
      </c>
      <c r="E208" s="16" t="s">
        <v>121</v>
      </c>
      <c r="F208" s="16" t="s">
        <v>191</v>
      </c>
      <c r="G208" s="11">
        <v>6665.6</v>
      </c>
      <c r="H208" s="11">
        <v>5426.1</v>
      </c>
      <c r="I208" s="11">
        <v>5426.1</v>
      </c>
    </row>
    <row r="209" spans="1:9" ht="117.75" customHeight="1">
      <c r="A209" s="67" t="s">
        <v>331</v>
      </c>
      <c r="B209" s="33" t="s">
        <v>70</v>
      </c>
      <c r="C209" s="33"/>
      <c r="D209" s="16"/>
      <c r="E209" s="16"/>
      <c r="F209" s="16"/>
      <c r="G209" s="11">
        <f>G210</f>
        <v>99567</v>
      </c>
      <c r="H209" s="11">
        <f>H210</f>
        <v>101407.4</v>
      </c>
      <c r="I209" s="11">
        <f>I210</f>
        <v>105863.1</v>
      </c>
    </row>
    <row r="210" spans="1:9" ht="18.75">
      <c r="A210" s="63" t="s">
        <v>192</v>
      </c>
      <c r="B210" s="33" t="s">
        <v>70</v>
      </c>
      <c r="C210" s="33">
        <v>115</v>
      </c>
      <c r="D210" s="16" t="s">
        <v>130</v>
      </c>
      <c r="E210" s="16" t="s">
        <v>121</v>
      </c>
      <c r="F210" s="16" t="s">
        <v>191</v>
      </c>
      <c r="G210" s="11">
        <v>99567</v>
      </c>
      <c r="H210" s="11">
        <v>101407.4</v>
      </c>
      <c r="I210" s="11">
        <v>105863.1</v>
      </c>
    </row>
    <row r="211" spans="1:9" ht="59.25" customHeight="1">
      <c r="A211" s="43" t="s">
        <v>306</v>
      </c>
      <c r="B211" s="16" t="s">
        <v>73</v>
      </c>
      <c r="C211" s="16"/>
      <c r="D211" s="16"/>
      <c r="E211" s="16"/>
      <c r="F211" s="16"/>
      <c r="G211" s="11">
        <f>G212</f>
        <v>4260</v>
      </c>
      <c r="H211" s="11">
        <f>H212</f>
        <v>5129.1</v>
      </c>
      <c r="I211" s="11">
        <f>I212</f>
        <v>5129.1</v>
      </c>
    </row>
    <row r="212" spans="1:9" ht="81.75" customHeight="1">
      <c r="A212" s="63" t="s">
        <v>98</v>
      </c>
      <c r="B212" s="16" t="s">
        <v>74</v>
      </c>
      <c r="C212" s="16"/>
      <c r="D212" s="16"/>
      <c r="E212" s="16"/>
      <c r="F212" s="16"/>
      <c r="G212" s="11">
        <f>G213+G214</f>
        <v>4260</v>
      </c>
      <c r="H212" s="11">
        <f>H213+H214</f>
        <v>5129.1</v>
      </c>
      <c r="I212" s="11">
        <f>I213+I214</f>
        <v>5129.1</v>
      </c>
    </row>
    <row r="213" spans="1:9" ht="37.5">
      <c r="A213" s="63" t="s">
        <v>92</v>
      </c>
      <c r="B213" s="16" t="s">
        <v>74</v>
      </c>
      <c r="C213" s="16" t="s">
        <v>342</v>
      </c>
      <c r="D213" s="16" t="s">
        <v>127</v>
      </c>
      <c r="E213" s="16" t="s">
        <v>122</v>
      </c>
      <c r="F213" s="16" t="s">
        <v>178</v>
      </c>
      <c r="G213" s="11">
        <v>51.3</v>
      </c>
      <c r="H213" s="11">
        <v>51.3</v>
      </c>
      <c r="I213" s="11">
        <v>51.3</v>
      </c>
    </row>
    <row r="214" spans="1:9" ht="37.5">
      <c r="A214" s="63" t="s">
        <v>222</v>
      </c>
      <c r="B214" s="16" t="s">
        <v>74</v>
      </c>
      <c r="C214" s="16" t="s">
        <v>342</v>
      </c>
      <c r="D214" s="16" t="s">
        <v>127</v>
      </c>
      <c r="E214" s="16" t="s">
        <v>122</v>
      </c>
      <c r="F214" s="16" t="s">
        <v>221</v>
      </c>
      <c r="G214" s="130">
        <v>4208.7</v>
      </c>
      <c r="H214" s="11">
        <v>5077.8</v>
      </c>
      <c r="I214" s="11">
        <v>5077.8</v>
      </c>
    </row>
    <row r="215" spans="1:9" ht="37.5">
      <c r="A215" s="63" t="s">
        <v>581</v>
      </c>
      <c r="B215" s="33" t="s">
        <v>363</v>
      </c>
      <c r="C215" s="16"/>
      <c r="D215" s="16"/>
      <c r="E215" s="16"/>
      <c r="F215" s="16"/>
      <c r="G215" s="11">
        <f>G220+G218+G216</f>
        <v>12386.1</v>
      </c>
      <c r="H215" s="11">
        <f>H220+H218+H216</f>
        <v>0</v>
      </c>
      <c r="I215" s="11">
        <f>I220+I218+I216</f>
        <v>0</v>
      </c>
    </row>
    <row r="216" spans="1:9" ht="37.5">
      <c r="A216" s="63" t="s">
        <v>690</v>
      </c>
      <c r="B216" s="33" t="s">
        <v>691</v>
      </c>
      <c r="C216" s="16"/>
      <c r="D216" s="16"/>
      <c r="E216" s="16"/>
      <c r="F216" s="16"/>
      <c r="G216" s="11">
        <f>G217</f>
        <v>1372.1</v>
      </c>
      <c r="H216" s="11">
        <f>H217</f>
        <v>0</v>
      </c>
      <c r="I216" s="11">
        <f>I217</f>
        <v>0</v>
      </c>
    </row>
    <row r="217" spans="1:9" ht="18.75">
      <c r="A217" s="63" t="s">
        <v>192</v>
      </c>
      <c r="B217" s="33" t="s">
        <v>691</v>
      </c>
      <c r="C217" s="16" t="s">
        <v>342</v>
      </c>
      <c r="D217" s="16" t="s">
        <v>130</v>
      </c>
      <c r="E217" s="16" t="s">
        <v>121</v>
      </c>
      <c r="F217" s="16" t="s">
        <v>191</v>
      </c>
      <c r="G217" s="11">
        <v>1372.1</v>
      </c>
      <c r="H217" s="11">
        <v>0</v>
      </c>
      <c r="I217" s="11">
        <v>0</v>
      </c>
    </row>
    <row r="218" spans="1:9" ht="79.5" customHeight="1">
      <c r="A218" s="63" t="s">
        <v>641</v>
      </c>
      <c r="B218" s="33" t="s">
        <v>640</v>
      </c>
      <c r="C218" s="16"/>
      <c r="D218" s="16"/>
      <c r="E218" s="16"/>
      <c r="F218" s="16"/>
      <c r="G218" s="11">
        <f>G219</f>
        <v>598</v>
      </c>
      <c r="H218" s="11">
        <f>H219</f>
        <v>0</v>
      </c>
      <c r="I218" s="11">
        <f>I219</f>
        <v>0</v>
      </c>
    </row>
    <row r="219" spans="1:9" ht="18.75">
      <c r="A219" s="63" t="s">
        <v>192</v>
      </c>
      <c r="B219" s="33" t="s">
        <v>640</v>
      </c>
      <c r="C219" s="16" t="s">
        <v>342</v>
      </c>
      <c r="D219" s="16" t="s">
        <v>130</v>
      </c>
      <c r="E219" s="16" t="s">
        <v>121</v>
      </c>
      <c r="F219" s="16" t="s">
        <v>191</v>
      </c>
      <c r="G219" s="11">
        <v>598</v>
      </c>
      <c r="H219" s="11">
        <v>0</v>
      </c>
      <c r="I219" s="11">
        <v>0</v>
      </c>
    </row>
    <row r="220" spans="1:9" ht="43.5" customHeight="1">
      <c r="A220" s="63" t="s">
        <v>540</v>
      </c>
      <c r="B220" s="33" t="s">
        <v>539</v>
      </c>
      <c r="C220" s="16"/>
      <c r="D220" s="16"/>
      <c r="E220" s="16"/>
      <c r="F220" s="16"/>
      <c r="G220" s="11">
        <f>G221</f>
        <v>10416</v>
      </c>
      <c r="H220" s="11">
        <f>H221</f>
        <v>0</v>
      </c>
      <c r="I220" s="11">
        <f>I221</f>
        <v>0</v>
      </c>
    </row>
    <row r="221" spans="1:9" ht="18.75">
      <c r="A221" s="63" t="s">
        <v>192</v>
      </c>
      <c r="B221" s="33" t="s">
        <v>539</v>
      </c>
      <c r="C221" s="33">
        <v>115</v>
      </c>
      <c r="D221" s="16" t="s">
        <v>130</v>
      </c>
      <c r="E221" s="16" t="s">
        <v>121</v>
      </c>
      <c r="F221" s="16" t="s">
        <v>191</v>
      </c>
      <c r="G221" s="11">
        <v>10416</v>
      </c>
      <c r="H221" s="11">
        <v>0</v>
      </c>
      <c r="I221" s="11">
        <v>0</v>
      </c>
    </row>
    <row r="222" spans="1:9" ht="81" customHeight="1">
      <c r="A222" s="63" t="s">
        <v>295</v>
      </c>
      <c r="B222" s="16" t="s">
        <v>87</v>
      </c>
      <c r="C222" s="16"/>
      <c r="D222" s="16"/>
      <c r="E222" s="16"/>
      <c r="F222" s="16"/>
      <c r="G222" s="11">
        <f aca="true" t="shared" si="8" ref="G222:I223">G223</f>
        <v>143.6</v>
      </c>
      <c r="H222" s="11">
        <f t="shared" si="8"/>
        <v>143.6</v>
      </c>
      <c r="I222" s="11">
        <f t="shared" si="8"/>
        <v>143.6</v>
      </c>
    </row>
    <row r="223" spans="1:9" ht="84" customHeight="1">
      <c r="A223" s="63" t="s">
        <v>98</v>
      </c>
      <c r="B223" s="33" t="s">
        <v>78</v>
      </c>
      <c r="C223" s="33"/>
      <c r="D223" s="16"/>
      <c r="E223" s="16"/>
      <c r="F223" s="16"/>
      <c r="G223" s="11">
        <f>G224</f>
        <v>143.6</v>
      </c>
      <c r="H223" s="11">
        <f t="shared" si="8"/>
        <v>143.6</v>
      </c>
      <c r="I223" s="11">
        <f t="shared" si="8"/>
        <v>143.6</v>
      </c>
    </row>
    <row r="224" spans="1:9" ht="18.75">
      <c r="A224" s="63" t="s">
        <v>192</v>
      </c>
      <c r="B224" s="33" t="s">
        <v>78</v>
      </c>
      <c r="C224" s="33">
        <v>115</v>
      </c>
      <c r="D224" s="16" t="s">
        <v>130</v>
      </c>
      <c r="E224" s="16" t="s">
        <v>121</v>
      </c>
      <c r="F224" s="16" t="s">
        <v>191</v>
      </c>
      <c r="G224" s="11">
        <v>143.6</v>
      </c>
      <c r="H224" s="11">
        <v>143.6</v>
      </c>
      <c r="I224" s="11">
        <v>143.6</v>
      </c>
    </row>
    <row r="225" spans="1:9" ht="37.5">
      <c r="A225" s="43" t="s">
        <v>18</v>
      </c>
      <c r="B225" s="33" t="s">
        <v>288</v>
      </c>
      <c r="C225" s="33"/>
      <c r="D225" s="16"/>
      <c r="E225" s="16"/>
      <c r="F225" s="16"/>
      <c r="G225" s="11">
        <f>G226+G235+G238+G242+G247+G251+G256+G264+G267+G270+G273+G278+G292+G295</f>
        <v>395357.3000000001</v>
      </c>
      <c r="H225" s="11">
        <f>H226+H235+H238+H242+H247+H251+H256+H264+H267+H270+H273+H278+H292+H295</f>
        <v>396702</v>
      </c>
      <c r="I225" s="11">
        <f>I226+I235+I238+I242+I247+I251+I256+I264+I267+I270+I273+I278+I292+I295</f>
        <v>361028.5</v>
      </c>
    </row>
    <row r="226" spans="1:9" ht="79.5" customHeight="1">
      <c r="A226" s="43" t="s">
        <v>597</v>
      </c>
      <c r="B226" s="33" t="s">
        <v>289</v>
      </c>
      <c r="C226" s="33"/>
      <c r="D226" s="16"/>
      <c r="E226" s="16"/>
      <c r="F226" s="16"/>
      <c r="G226" s="11">
        <f>G227+G233+G231+G229</f>
        <v>256386</v>
      </c>
      <c r="H226" s="11">
        <f>H227+H233+H231+H229</f>
        <v>275397.5</v>
      </c>
      <c r="I226" s="11">
        <f>I227+I233+I231+I229</f>
        <v>286060.8</v>
      </c>
    </row>
    <row r="227" spans="1:9" ht="39" customHeight="1">
      <c r="A227" s="63" t="s">
        <v>214</v>
      </c>
      <c r="B227" s="33" t="s">
        <v>19</v>
      </c>
      <c r="C227" s="33"/>
      <c r="D227" s="16"/>
      <c r="E227" s="16"/>
      <c r="F227" s="16"/>
      <c r="G227" s="11">
        <f>G228</f>
        <v>52662.5</v>
      </c>
      <c r="H227" s="11">
        <f>H228</f>
        <v>56187</v>
      </c>
      <c r="I227" s="11">
        <f>I228</f>
        <v>55257.7</v>
      </c>
    </row>
    <row r="228" spans="1:9" ht="18.75">
      <c r="A228" s="63" t="s">
        <v>192</v>
      </c>
      <c r="B228" s="33" t="s">
        <v>19</v>
      </c>
      <c r="C228" s="33">
        <v>115</v>
      </c>
      <c r="D228" s="16" t="s">
        <v>130</v>
      </c>
      <c r="E228" s="16" t="s">
        <v>125</v>
      </c>
      <c r="F228" s="16" t="s">
        <v>191</v>
      </c>
      <c r="G228" s="11">
        <v>52662.5</v>
      </c>
      <c r="H228" s="11">
        <v>56187</v>
      </c>
      <c r="I228" s="11">
        <v>55257.7</v>
      </c>
    </row>
    <row r="229" spans="1:9" ht="168.75">
      <c r="A229" s="29" t="s">
        <v>661</v>
      </c>
      <c r="B229" s="33" t="s">
        <v>662</v>
      </c>
      <c r="C229" s="33"/>
      <c r="D229" s="16"/>
      <c r="E229" s="16"/>
      <c r="F229" s="16"/>
      <c r="G229" s="11">
        <f>G230</f>
        <v>5510.1</v>
      </c>
      <c r="H229" s="11">
        <f>H230</f>
        <v>16530.2</v>
      </c>
      <c r="I229" s="11">
        <f>I230</f>
        <v>16530.2</v>
      </c>
    </row>
    <row r="230" spans="1:9" ht="18.75">
      <c r="A230" s="63" t="s">
        <v>192</v>
      </c>
      <c r="B230" s="33" t="s">
        <v>662</v>
      </c>
      <c r="C230" s="33">
        <v>115</v>
      </c>
      <c r="D230" s="16" t="s">
        <v>130</v>
      </c>
      <c r="E230" s="16" t="s">
        <v>125</v>
      </c>
      <c r="F230" s="16" t="s">
        <v>191</v>
      </c>
      <c r="G230" s="11">
        <v>5510.1</v>
      </c>
      <c r="H230" s="11">
        <v>16530.2</v>
      </c>
      <c r="I230" s="11">
        <v>16530.2</v>
      </c>
    </row>
    <row r="231" spans="1:9" ht="56.25">
      <c r="A231" s="63" t="s">
        <v>473</v>
      </c>
      <c r="B231" s="16" t="s">
        <v>470</v>
      </c>
      <c r="C231" s="33"/>
      <c r="D231" s="16"/>
      <c r="E231" s="16"/>
      <c r="F231" s="16"/>
      <c r="G231" s="11">
        <f>G232</f>
        <v>14635.6</v>
      </c>
      <c r="H231" s="11">
        <f>H232</f>
        <v>11914</v>
      </c>
      <c r="I231" s="11">
        <f>I232</f>
        <v>12273.8</v>
      </c>
    </row>
    <row r="232" spans="1:9" ht="18.75">
      <c r="A232" s="63" t="s">
        <v>192</v>
      </c>
      <c r="B232" s="16" t="s">
        <v>470</v>
      </c>
      <c r="C232" s="33">
        <v>115</v>
      </c>
      <c r="D232" s="16" t="s">
        <v>130</v>
      </c>
      <c r="E232" s="16" t="s">
        <v>125</v>
      </c>
      <c r="F232" s="16" t="s">
        <v>191</v>
      </c>
      <c r="G232" s="11">
        <v>14635.6</v>
      </c>
      <c r="H232" s="11">
        <v>11914</v>
      </c>
      <c r="I232" s="11">
        <v>12273.8</v>
      </c>
    </row>
    <row r="233" spans="1:9" ht="115.5" customHeight="1">
      <c r="A233" s="67" t="s">
        <v>331</v>
      </c>
      <c r="B233" s="33" t="s">
        <v>47</v>
      </c>
      <c r="C233" s="33"/>
      <c r="D233" s="16"/>
      <c r="E233" s="16"/>
      <c r="F233" s="16"/>
      <c r="G233" s="11">
        <f>G234</f>
        <v>183577.8</v>
      </c>
      <c r="H233" s="11">
        <f>H234</f>
        <v>190766.3</v>
      </c>
      <c r="I233" s="11">
        <f>I234</f>
        <v>201999.1</v>
      </c>
    </row>
    <row r="234" spans="1:9" ht="24" customHeight="1">
      <c r="A234" s="63" t="s">
        <v>192</v>
      </c>
      <c r="B234" s="33" t="s">
        <v>47</v>
      </c>
      <c r="C234" s="33">
        <v>115</v>
      </c>
      <c r="D234" s="16" t="s">
        <v>130</v>
      </c>
      <c r="E234" s="16" t="s">
        <v>125</v>
      </c>
      <c r="F234" s="33">
        <v>610</v>
      </c>
      <c r="G234" s="130">
        <v>183577.8</v>
      </c>
      <c r="H234" s="11">
        <v>190766.3</v>
      </c>
      <c r="I234" s="11">
        <v>201999.1</v>
      </c>
    </row>
    <row r="235" spans="1:9" ht="37.5">
      <c r="A235" s="43" t="s">
        <v>296</v>
      </c>
      <c r="B235" s="33" t="s">
        <v>290</v>
      </c>
      <c r="C235" s="33"/>
      <c r="D235" s="16"/>
      <c r="E235" s="16"/>
      <c r="F235" s="33"/>
      <c r="G235" s="11">
        <f aca="true" t="shared" si="9" ref="G235:I236">G236</f>
        <v>15070</v>
      </c>
      <c r="H235" s="11">
        <f t="shared" si="9"/>
        <v>16262.9</v>
      </c>
      <c r="I235" s="11">
        <f t="shared" si="9"/>
        <v>16262.9</v>
      </c>
    </row>
    <row r="236" spans="1:9" ht="81.75" customHeight="1">
      <c r="A236" s="63" t="s">
        <v>98</v>
      </c>
      <c r="B236" s="33" t="s">
        <v>17</v>
      </c>
      <c r="C236" s="33"/>
      <c r="D236" s="16"/>
      <c r="E236" s="16"/>
      <c r="F236" s="16"/>
      <c r="G236" s="11">
        <f t="shared" si="9"/>
        <v>15070</v>
      </c>
      <c r="H236" s="11">
        <f t="shared" si="9"/>
        <v>16262.9</v>
      </c>
      <c r="I236" s="11">
        <f t="shared" si="9"/>
        <v>16262.9</v>
      </c>
    </row>
    <row r="237" spans="1:9" ht="20.25">
      <c r="A237" s="63" t="s">
        <v>192</v>
      </c>
      <c r="B237" s="33" t="s">
        <v>17</v>
      </c>
      <c r="C237" s="33">
        <v>115</v>
      </c>
      <c r="D237" s="16" t="s">
        <v>130</v>
      </c>
      <c r="E237" s="16" t="s">
        <v>125</v>
      </c>
      <c r="F237" s="16" t="s">
        <v>191</v>
      </c>
      <c r="G237" s="130">
        <v>15070</v>
      </c>
      <c r="H237" s="11">
        <v>16262.9</v>
      </c>
      <c r="I237" s="11">
        <v>16262.9</v>
      </c>
    </row>
    <row r="238" spans="1:9" ht="76.5" customHeight="1">
      <c r="A238" s="43" t="s">
        <v>295</v>
      </c>
      <c r="B238" s="33" t="s">
        <v>48</v>
      </c>
      <c r="C238" s="33"/>
      <c r="D238" s="16"/>
      <c r="E238" s="16"/>
      <c r="F238" s="16"/>
      <c r="G238" s="11">
        <f>G239</f>
        <v>2290.2</v>
      </c>
      <c r="H238" s="11">
        <f>H239</f>
        <v>977.4000000000001</v>
      </c>
      <c r="I238" s="11">
        <f>I239</f>
        <v>977.4000000000001</v>
      </c>
    </row>
    <row r="239" spans="1:9" ht="83.25" customHeight="1">
      <c r="A239" s="63" t="s">
        <v>98</v>
      </c>
      <c r="B239" s="33" t="s">
        <v>49</v>
      </c>
      <c r="C239" s="33"/>
      <c r="D239" s="16"/>
      <c r="E239" s="16"/>
      <c r="F239" s="16"/>
      <c r="G239" s="11">
        <f>G240+G241</f>
        <v>2290.2</v>
      </c>
      <c r="H239" s="11">
        <f>H240+H241</f>
        <v>977.4000000000001</v>
      </c>
      <c r="I239" s="11">
        <f>I240+I241</f>
        <v>977.4000000000001</v>
      </c>
    </row>
    <row r="240" spans="1:9" ht="18.75">
      <c r="A240" s="63" t="s">
        <v>192</v>
      </c>
      <c r="B240" s="33" t="s">
        <v>49</v>
      </c>
      <c r="C240" s="33">
        <v>115</v>
      </c>
      <c r="D240" s="16" t="s">
        <v>130</v>
      </c>
      <c r="E240" s="16" t="s">
        <v>125</v>
      </c>
      <c r="F240" s="16" t="s">
        <v>191</v>
      </c>
      <c r="G240" s="11">
        <v>2259</v>
      </c>
      <c r="H240" s="11">
        <v>946.2</v>
      </c>
      <c r="I240" s="11">
        <v>946.2</v>
      </c>
    </row>
    <row r="241" spans="1:9" ht="37.5">
      <c r="A241" s="63" t="s">
        <v>222</v>
      </c>
      <c r="B241" s="33" t="s">
        <v>49</v>
      </c>
      <c r="C241" s="33">
        <v>115</v>
      </c>
      <c r="D241" s="16" t="s">
        <v>130</v>
      </c>
      <c r="E241" s="16" t="s">
        <v>126</v>
      </c>
      <c r="F241" s="16" t="s">
        <v>221</v>
      </c>
      <c r="G241" s="11">
        <v>31.2</v>
      </c>
      <c r="H241" s="11">
        <v>31.2</v>
      </c>
      <c r="I241" s="11">
        <v>31.2</v>
      </c>
    </row>
    <row r="242" spans="1:9" ht="96" customHeight="1">
      <c r="A242" s="43" t="s">
        <v>300</v>
      </c>
      <c r="B242" s="33" t="s">
        <v>291</v>
      </c>
      <c r="C242" s="33"/>
      <c r="D242" s="16"/>
      <c r="E242" s="16"/>
      <c r="F242" s="16"/>
      <c r="G242" s="11">
        <f>G243</f>
        <v>3795.8</v>
      </c>
      <c r="H242" s="11">
        <f>H243</f>
        <v>3795.8</v>
      </c>
      <c r="I242" s="11">
        <f>I243</f>
        <v>3795.8</v>
      </c>
    </row>
    <row r="243" spans="1:9" ht="62.25" customHeight="1">
      <c r="A243" s="63" t="s">
        <v>301</v>
      </c>
      <c r="B243" s="33" t="s">
        <v>50</v>
      </c>
      <c r="C243" s="33"/>
      <c r="D243" s="16"/>
      <c r="E243" s="16"/>
      <c r="F243" s="16"/>
      <c r="G243" s="11">
        <f>G244+G245</f>
        <v>3795.8</v>
      </c>
      <c r="H243" s="11">
        <f>H244+H245</f>
        <v>3795.8</v>
      </c>
      <c r="I243" s="11">
        <f>I244+I245</f>
        <v>3795.8</v>
      </c>
    </row>
    <row r="244" spans="1:9" ht="18.75">
      <c r="A244" s="63" t="s">
        <v>192</v>
      </c>
      <c r="B244" s="33" t="s">
        <v>50</v>
      </c>
      <c r="C244" s="33">
        <v>115</v>
      </c>
      <c r="D244" s="16" t="s">
        <v>130</v>
      </c>
      <c r="E244" s="16" t="s">
        <v>125</v>
      </c>
      <c r="F244" s="16" t="s">
        <v>191</v>
      </c>
      <c r="G244" s="11">
        <v>2615.5</v>
      </c>
      <c r="H244" s="11">
        <v>2835</v>
      </c>
      <c r="I244" s="11">
        <v>2835</v>
      </c>
    </row>
    <row r="245" spans="1:9" ht="56.25">
      <c r="A245" s="63" t="s">
        <v>473</v>
      </c>
      <c r="B245" s="16" t="s">
        <v>471</v>
      </c>
      <c r="C245" s="33"/>
      <c r="D245" s="16"/>
      <c r="E245" s="16"/>
      <c r="F245" s="16"/>
      <c r="G245" s="11">
        <f>G246</f>
        <v>1180.3</v>
      </c>
      <c r="H245" s="11">
        <f>H246</f>
        <v>960.8</v>
      </c>
      <c r="I245" s="11">
        <f>I246</f>
        <v>960.8</v>
      </c>
    </row>
    <row r="246" spans="1:9" ht="18.75">
      <c r="A246" s="63" t="s">
        <v>192</v>
      </c>
      <c r="B246" s="16" t="s">
        <v>471</v>
      </c>
      <c r="C246" s="33">
        <v>115</v>
      </c>
      <c r="D246" s="16" t="s">
        <v>130</v>
      </c>
      <c r="E246" s="16" t="s">
        <v>125</v>
      </c>
      <c r="F246" s="16" t="s">
        <v>191</v>
      </c>
      <c r="G246" s="11">
        <v>1180.3</v>
      </c>
      <c r="H246" s="11">
        <v>960.8</v>
      </c>
      <c r="I246" s="11">
        <v>960.8</v>
      </c>
    </row>
    <row r="247" spans="1:9" ht="96" customHeight="1">
      <c r="A247" s="43" t="s">
        <v>369</v>
      </c>
      <c r="B247" s="33" t="s">
        <v>71</v>
      </c>
      <c r="C247" s="33"/>
      <c r="D247" s="16"/>
      <c r="E247" s="16"/>
      <c r="F247" s="16"/>
      <c r="G247" s="11">
        <f>G248</f>
        <v>3983.5</v>
      </c>
      <c r="H247" s="11">
        <f>H248</f>
        <v>3983.5</v>
      </c>
      <c r="I247" s="11">
        <f>I248</f>
        <v>3983.5</v>
      </c>
    </row>
    <row r="248" spans="1:9" ht="84" customHeight="1">
      <c r="A248" s="63" t="s">
        <v>98</v>
      </c>
      <c r="B248" s="33" t="s">
        <v>72</v>
      </c>
      <c r="C248" s="33"/>
      <c r="D248" s="16"/>
      <c r="E248" s="16"/>
      <c r="F248" s="16"/>
      <c r="G248" s="11">
        <f>G250+G249</f>
        <v>3983.5</v>
      </c>
      <c r="H248" s="11">
        <f>H250+H249</f>
        <v>3983.5</v>
      </c>
      <c r="I248" s="11">
        <f>I250+I249</f>
        <v>3983.5</v>
      </c>
    </row>
    <row r="249" spans="1:9" ht="37.5">
      <c r="A249" s="63" t="s">
        <v>92</v>
      </c>
      <c r="B249" s="33" t="s">
        <v>72</v>
      </c>
      <c r="C249" s="33">
        <v>115</v>
      </c>
      <c r="D249" s="16" t="s">
        <v>127</v>
      </c>
      <c r="E249" s="16" t="s">
        <v>124</v>
      </c>
      <c r="F249" s="16" t="s">
        <v>178</v>
      </c>
      <c r="G249" s="11">
        <v>60</v>
      </c>
      <c r="H249" s="11">
        <v>60</v>
      </c>
      <c r="I249" s="11">
        <v>60</v>
      </c>
    </row>
    <row r="250" spans="1:9" ht="37.5">
      <c r="A250" s="63" t="s">
        <v>222</v>
      </c>
      <c r="B250" s="33" t="s">
        <v>72</v>
      </c>
      <c r="C250" s="33">
        <v>115</v>
      </c>
      <c r="D250" s="16" t="s">
        <v>127</v>
      </c>
      <c r="E250" s="16" t="s">
        <v>124</v>
      </c>
      <c r="F250" s="16" t="s">
        <v>221</v>
      </c>
      <c r="G250" s="11">
        <v>3923.5</v>
      </c>
      <c r="H250" s="11">
        <v>3923.5</v>
      </c>
      <c r="I250" s="11">
        <v>3923.5</v>
      </c>
    </row>
    <row r="251" spans="1:9" ht="56.25">
      <c r="A251" s="63" t="s">
        <v>362</v>
      </c>
      <c r="B251" s="33" t="s">
        <v>292</v>
      </c>
      <c r="C251" s="33"/>
      <c r="D251" s="16"/>
      <c r="E251" s="16"/>
      <c r="F251" s="16"/>
      <c r="G251" s="11">
        <f>G254+G252</f>
        <v>86</v>
      </c>
      <c r="H251" s="11">
        <f>H254+H252</f>
        <v>116</v>
      </c>
      <c r="I251" s="11">
        <f>I254+I252</f>
        <v>116</v>
      </c>
    </row>
    <row r="252" spans="1:9" ht="37.5">
      <c r="A252" s="63" t="s">
        <v>461</v>
      </c>
      <c r="B252" s="33" t="s">
        <v>459</v>
      </c>
      <c r="C252" s="33"/>
      <c r="D252" s="16"/>
      <c r="E252" s="16"/>
      <c r="F252" s="16"/>
      <c r="G252" s="11">
        <f>G253</f>
        <v>36</v>
      </c>
      <c r="H252" s="11">
        <f>H253</f>
        <v>36</v>
      </c>
      <c r="I252" s="11">
        <f>I253</f>
        <v>36</v>
      </c>
    </row>
    <row r="253" spans="1:9" ht="37.5">
      <c r="A253" s="63" t="s">
        <v>222</v>
      </c>
      <c r="B253" s="33" t="s">
        <v>459</v>
      </c>
      <c r="C253" s="33">
        <v>546</v>
      </c>
      <c r="D253" s="16" t="s">
        <v>130</v>
      </c>
      <c r="E253" s="16" t="s">
        <v>126</v>
      </c>
      <c r="F253" s="16" t="s">
        <v>221</v>
      </c>
      <c r="G253" s="11">
        <v>36</v>
      </c>
      <c r="H253" s="11">
        <v>36</v>
      </c>
      <c r="I253" s="11">
        <v>36</v>
      </c>
    </row>
    <row r="254" spans="1:9" ht="81" customHeight="1">
      <c r="A254" s="63" t="s">
        <v>98</v>
      </c>
      <c r="B254" s="33" t="s">
        <v>51</v>
      </c>
      <c r="C254" s="33"/>
      <c r="D254" s="16"/>
      <c r="E254" s="16"/>
      <c r="F254" s="16"/>
      <c r="G254" s="11">
        <f>G255</f>
        <v>50</v>
      </c>
      <c r="H254" s="11">
        <f>H255</f>
        <v>80</v>
      </c>
      <c r="I254" s="11">
        <f>I255</f>
        <v>80</v>
      </c>
    </row>
    <row r="255" spans="1:9" ht="37.5">
      <c r="A255" s="63" t="s">
        <v>222</v>
      </c>
      <c r="B255" s="33" t="s">
        <v>51</v>
      </c>
      <c r="C255" s="33">
        <v>115</v>
      </c>
      <c r="D255" s="16" t="s">
        <v>130</v>
      </c>
      <c r="E255" s="16" t="s">
        <v>126</v>
      </c>
      <c r="F255" s="16" t="s">
        <v>221</v>
      </c>
      <c r="G255" s="11">
        <v>50</v>
      </c>
      <c r="H255" s="11">
        <v>80</v>
      </c>
      <c r="I255" s="11">
        <v>80</v>
      </c>
    </row>
    <row r="256" spans="1:9" ht="56.25">
      <c r="A256" s="63" t="s">
        <v>52</v>
      </c>
      <c r="B256" s="16" t="s">
        <v>53</v>
      </c>
      <c r="C256" s="16"/>
      <c r="D256" s="16"/>
      <c r="E256" s="16"/>
      <c r="F256" s="16"/>
      <c r="G256" s="11">
        <f>G257+G260+G262</f>
        <v>11960.9</v>
      </c>
      <c r="H256" s="11">
        <f>H257+H260+H262</f>
        <v>8495.1</v>
      </c>
      <c r="I256" s="11">
        <f>I257+I260+I262</f>
        <v>9067.6</v>
      </c>
    </row>
    <row r="257" spans="1:9" ht="18.75">
      <c r="A257" s="63" t="s">
        <v>150</v>
      </c>
      <c r="B257" s="16" t="s">
        <v>54</v>
      </c>
      <c r="C257" s="16"/>
      <c r="D257" s="16"/>
      <c r="E257" s="16"/>
      <c r="F257" s="16"/>
      <c r="G257" s="11">
        <f>G258+G259</f>
        <v>10142.3</v>
      </c>
      <c r="H257" s="11">
        <f>H258+H259</f>
        <v>5955</v>
      </c>
      <c r="I257" s="11">
        <f>I258+I259</f>
        <v>5955</v>
      </c>
    </row>
    <row r="258" spans="1:9" ht="18.75">
      <c r="A258" s="63" t="s">
        <v>192</v>
      </c>
      <c r="B258" s="16" t="s">
        <v>54</v>
      </c>
      <c r="C258" s="16" t="s">
        <v>342</v>
      </c>
      <c r="D258" s="16" t="s">
        <v>130</v>
      </c>
      <c r="E258" s="16" t="s">
        <v>124</v>
      </c>
      <c r="F258" s="16" t="s">
        <v>191</v>
      </c>
      <c r="G258" s="11">
        <v>9813.9</v>
      </c>
      <c r="H258" s="11">
        <v>5626.6</v>
      </c>
      <c r="I258" s="11">
        <v>5626.6</v>
      </c>
    </row>
    <row r="259" spans="1:9" ht="18.75">
      <c r="A259" s="63" t="s">
        <v>192</v>
      </c>
      <c r="B259" s="16" t="s">
        <v>54</v>
      </c>
      <c r="C259" s="16" t="s">
        <v>342</v>
      </c>
      <c r="D259" s="16" t="s">
        <v>143</v>
      </c>
      <c r="E259" s="16" t="s">
        <v>125</v>
      </c>
      <c r="F259" s="16" t="s">
        <v>191</v>
      </c>
      <c r="G259" s="11">
        <v>328.4</v>
      </c>
      <c r="H259" s="11">
        <v>328.4</v>
      </c>
      <c r="I259" s="11">
        <v>328.4</v>
      </c>
    </row>
    <row r="260" spans="1:9" ht="56.25">
      <c r="A260" s="63" t="s">
        <v>473</v>
      </c>
      <c r="B260" s="16" t="s">
        <v>474</v>
      </c>
      <c r="C260" s="33"/>
      <c r="D260" s="16"/>
      <c r="E260" s="16"/>
      <c r="F260" s="16"/>
      <c r="G260" s="11">
        <f>G261</f>
        <v>1748.5</v>
      </c>
      <c r="H260" s="11">
        <f>H261</f>
        <v>2540.1</v>
      </c>
      <c r="I260" s="11">
        <f>I261</f>
        <v>3112.6</v>
      </c>
    </row>
    <row r="261" spans="1:9" ht="18.75">
      <c r="A261" s="63" t="s">
        <v>192</v>
      </c>
      <c r="B261" s="16" t="s">
        <v>474</v>
      </c>
      <c r="C261" s="33">
        <v>115</v>
      </c>
      <c r="D261" s="16" t="s">
        <v>130</v>
      </c>
      <c r="E261" s="16" t="s">
        <v>124</v>
      </c>
      <c r="F261" s="16" t="s">
        <v>191</v>
      </c>
      <c r="G261" s="11">
        <v>1748.5</v>
      </c>
      <c r="H261" s="11">
        <v>2540.1</v>
      </c>
      <c r="I261" s="11">
        <v>3112.6</v>
      </c>
    </row>
    <row r="262" spans="1:9" ht="37.5">
      <c r="A262" s="29" t="s">
        <v>664</v>
      </c>
      <c r="B262" s="48" t="s">
        <v>665</v>
      </c>
      <c r="C262" s="33"/>
      <c r="D262" s="16"/>
      <c r="E262" s="16"/>
      <c r="F262" s="16"/>
      <c r="G262" s="11">
        <f>G263</f>
        <v>70.1</v>
      </c>
      <c r="H262" s="11">
        <f>H263</f>
        <v>0</v>
      </c>
      <c r="I262" s="11">
        <f>I263</f>
        <v>0</v>
      </c>
    </row>
    <row r="263" spans="1:9" ht="18.75">
      <c r="A263" s="63" t="s">
        <v>192</v>
      </c>
      <c r="B263" s="109" t="s">
        <v>665</v>
      </c>
      <c r="C263" s="33">
        <v>115</v>
      </c>
      <c r="D263" s="16" t="s">
        <v>130</v>
      </c>
      <c r="E263" s="16" t="s">
        <v>124</v>
      </c>
      <c r="F263" s="16" t="s">
        <v>191</v>
      </c>
      <c r="G263" s="11">
        <v>70.1</v>
      </c>
      <c r="H263" s="11">
        <v>0</v>
      </c>
      <c r="I263" s="11">
        <v>0</v>
      </c>
    </row>
    <row r="264" spans="1:9" ht="37.5">
      <c r="A264" s="43" t="s">
        <v>642</v>
      </c>
      <c r="B264" s="74" t="s">
        <v>531</v>
      </c>
      <c r="C264" s="33"/>
      <c r="D264" s="16"/>
      <c r="E264" s="16"/>
      <c r="F264" s="16"/>
      <c r="G264" s="11">
        <f aca="true" t="shared" si="10" ref="G264:I265">G265</f>
        <v>2234.4</v>
      </c>
      <c r="H264" s="11">
        <f t="shared" si="10"/>
        <v>1127.1</v>
      </c>
      <c r="I264" s="11">
        <f t="shared" si="10"/>
        <v>12383</v>
      </c>
    </row>
    <row r="265" spans="1:9" ht="96" customHeight="1">
      <c r="A265" s="43" t="s">
        <v>532</v>
      </c>
      <c r="B265" s="33" t="s">
        <v>530</v>
      </c>
      <c r="C265" s="33"/>
      <c r="D265" s="16"/>
      <c r="E265" s="16"/>
      <c r="F265" s="16"/>
      <c r="G265" s="11">
        <f t="shared" si="10"/>
        <v>2234.4</v>
      </c>
      <c r="H265" s="11">
        <f t="shared" si="10"/>
        <v>1127.1</v>
      </c>
      <c r="I265" s="11">
        <f t="shared" si="10"/>
        <v>12383</v>
      </c>
    </row>
    <row r="266" spans="1:9" ht="18.75">
      <c r="A266" s="63" t="s">
        <v>192</v>
      </c>
      <c r="B266" s="33" t="s">
        <v>530</v>
      </c>
      <c r="C266" s="33">
        <v>115</v>
      </c>
      <c r="D266" s="16" t="s">
        <v>130</v>
      </c>
      <c r="E266" s="16" t="s">
        <v>125</v>
      </c>
      <c r="F266" s="16" t="s">
        <v>191</v>
      </c>
      <c r="G266" s="11">
        <v>2234.4</v>
      </c>
      <c r="H266" s="11">
        <v>1127.1</v>
      </c>
      <c r="I266" s="11">
        <v>12383</v>
      </c>
    </row>
    <row r="267" spans="1:9" ht="37.5">
      <c r="A267" s="63" t="s">
        <v>610</v>
      </c>
      <c r="B267" s="16" t="s">
        <v>608</v>
      </c>
      <c r="C267" s="33"/>
      <c r="D267" s="16"/>
      <c r="E267" s="16"/>
      <c r="F267" s="16"/>
      <c r="G267" s="11">
        <f aca="true" t="shared" si="11" ref="G267:I268">G268</f>
        <v>728.8</v>
      </c>
      <c r="H267" s="11">
        <f t="shared" si="11"/>
        <v>0</v>
      </c>
      <c r="I267" s="11">
        <f t="shared" si="11"/>
        <v>0</v>
      </c>
    </row>
    <row r="268" spans="1:9" ht="56.25">
      <c r="A268" s="63" t="s">
        <v>653</v>
      </c>
      <c r="B268" s="16" t="s">
        <v>609</v>
      </c>
      <c r="C268" s="33"/>
      <c r="D268" s="16"/>
      <c r="E268" s="16"/>
      <c r="F268" s="16"/>
      <c r="G268" s="11">
        <f t="shared" si="11"/>
        <v>728.8</v>
      </c>
      <c r="H268" s="11">
        <f t="shared" si="11"/>
        <v>0</v>
      </c>
      <c r="I268" s="11">
        <f t="shared" si="11"/>
        <v>0</v>
      </c>
    </row>
    <row r="269" spans="1:9" ht="18.75">
      <c r="A269" s="63" t="s">
        <v>192</v>
      </c>
      <c r="B269" s="16" t="s">
        <v>609</v>
      </c>
      <c r="C269" s="33">
        <v>115</v>
      </c>
      <c r="D269" s="16" t="s">
        <v>130</v>
      </c>
      <c r="E269" s="16" t="s">
        <v>124</v>
      </c>
      <c r="F269" s="16" t="s">
        <v>191</v>
      </c>
      <c r="G269" s="11">
        <f>728.8</f>
        <v>728.8</v>
      </c>
      <c r="H269" s="11">
        <v>0</v>
      </c>
      <c r="I269" s="11">
        <v>0</v>
      </c>
    </row>
    <row r="270" spans="1:9" ht="37.5">
      <c r="A270" s="63" t="s">
        <v>643</v>
      </c>
      <c r="B270" s="33" t="s">
        <v>533</v>
      </c>
      <c r="C270" s="33"/>
      <c r="D270" s="16"/>
      <c r="E270" s="16"/>
      <c r="F270" s="16"/>
      <c r="G270" s="11">
        <f aca="true" t="shared" si="12" ref="G270:I271">G271</f>
        <v>2359.9</v>
      </c>
      <c r="H270" s="11">
        <f t="shared" si="12"/>
        <v>0</v>
      </c>
      <c r="I270" s="11">
        <f t="shared" si="12"/>
        <v>20881.5</v>
      </c>
    </row>
    <row r="271" spans="1:9" ht="56.25">
      <c r="A271" s="63" t="s">
        <v>535</v>
      </c>
      <c r="B271" s="33" t="s">
        <v>534</v>
      </c>
      <c r="C271" s="33"/>
      <c r="D271" s="16"/>
      <c r="E271" s="16"/>
      <c r="F271" s="16"/>
      <c r="G271" s="11">
        <f t="shared" si="12"/>
        <v>2359.9</v>
      </c>
      <c r="H271" s="11">
        <f t="shared" si="12"/>
        <v>0</v>
      </c>
      <c r="I271" s="11">
        <f t="shared" si="12"/>
        <v>20881.5</v>
      </c>
    </row>
    <row r="272" spans="1:9" ht="18.75">
      <c r="A272" s="63" t="s">
        <v>192</v>
      </c>
      <c r="B272" s="33" t="s">
        <v>534</v>
      </c>
      <c r="C272" s="33">
        <v>115</v>
      </c>
      <c r="D272" s="16" t="s">
        <v>130</v>
      </c>
      <c r="E272" s="16" t="s">
        <v>125</v>
      </c>
      <c r="F272" s="16" t="s">
        <v>191</v>
      </c>
      <c r="G272" s="11">
        <v>2359.9</v>
      </c>
      <c r="H272" s="11">
        <v>0</v>
      </c>
      <c r="I272" s="11">
        <v>20881.5</v>
      </c>
    </row>
    <row r="273" spans="1:9" ht="78.75" customHeight="1">
      <c r="A273" s="63" t="s">
        <v>644</v>
      </c>
      <c r="B273" s="16" t="s">
        <v>361</v>
      </c>
      <c r="C273" s="33"/>
      <c r="D273" s="16"/>
      <c r="E273" s="16"/>
      <c r="F273" s="16"/>
      <c r="G273" s="11">
        <f>G274+G276</f>
        <v>3663</v>
      </c>
      <c r="H273" s="11">
        <f>H274+H276</f>
        <v>7500</v>
      </c>
      <c r="I273" s="11">
        <f>I274+I276</f>
        <v>7500</v>
      </c>
    </row>
    <row r="274" spans="1:9" ht="18.75">
      <c r="A274" s="63" t="s">
        <v>150</v>
      </c>
      <c r="B274" s="16" t="s">
        <v>360</v>
      </c>
      <c r="C274" s="33"/>
      <c r="D274" s="16"/>
      <c r="E274" s="16"/>
      <c r="F274" s="16"/>
      <c r="G274" s="11">
        <f>G275</f>
        <v>2950</v>
      </c>
      <c r="H274" s="11">
        <f>H275</f>
        <v>7500</v>
      </c>
      <c r="I274" s="11">
        <f>I275</f>
        <v>7500</v>
      </c>
    </row>
    <row r="275" spans="1:9" ht="37.5">
      <c r="A275" s="63" t="s">
        <v>91</v>
      </c>
      <c r="B275" s="16" t="s">
        <v>360</v>
      </c>
      <c r="C275" s="33">
        <v>115</v>
      </c>
      <c r="D275" s="16" t="s">
        <v>130</v>
      </c>
      <c r="E275" s="16" t="s">
        <v>124</v>
      </c>
      <c r="F275" s="16" t="s">
        <v>189</v>
      </c>
      <c r="G275" s="11">
        <v>2950</v>
      </c>
      <c r="H275" s="11">
        <v>7500</v>
      </c>
      <c r="I275" s="11">
        <v>7500</v>
      </c>
    </row>
    <row r="276" spans="1:9" ht="56.25">
      <c r="A276" s="63" t="s">
        <v>473</v>
      </c>
      <c r="B276" s="16" t="s">
        <v>676</v>
      </c>
      <c r="C276" s="33"/>
      <c r="D276" s="16"/>
      <c r="E276" s="16"/>
      <c r="F276" s="16"/>
      <c r="G276" s="11">
        <f>G277</f>
        <v>713</v>
      </c>
      <c r="H276" s="11">
        <f>H277</f>
        <v>0</v>
      </c>
      <c r="I276" s="11">
        <f>I277</f>
        <v>0</v>
      </c>
    </row>
    <row r="277" spans="1:9" ht="18.75">
      <c r="A277" s="63" t="s">
        <v>192</v>
      </c>
      <c r="B277" s="16" t="s">
        <v>676</v>
      </c>
      <c r="C277" s="33">
        <v>115</v>
      </c>
      <c r="D277" s="16" t="s">
        <v>130</v>
      </c>
      <c r="E277" s="16" t="s">
        <v>124</v>
      </c>
      <c r="F277" s="16" t="s">
        <v>189</v>
      </c>
      <c r="G277" s="11">
        <v>713</v>
      </c>
      <c r="H277" s="11">
        <v>0</v>
      </c>
      <c r="I277" s="11">
        <v>0</v>
      </c>
    </row>
    <row r="278" spans="1:9" ht="56.25">
      <c r="A278" s="63" t="s">
        <v>600</v>
      </c>
      <c r="B278" s="33" t="s">
        <v>440</v>
      </c>
      <c r="C278" s="33"/>
      <c r="D278" s="16"/>
      <c r="E278" s="16"/>
      <c r="F278" s="16"/>
      <c r="G278" s="11">
        <f>G283+G288+G286+G279+G290</f>
        <v>84975</v>
      </c>
      <c r="H278" s="11">
        <f>H283+H288+H286+H279+H290</f>
        <v>79046.7</v>
      </c>
      <c r="I278" s="11">
        <f>I283+I288+I286+I279+I290</f>
        <v>0</v>
      </c>
    </row>
    <row r="279" spans="1:9" ht="75">
      <c r="A279" s="122" t="s">
        <v>710</v>
      </c>
      <c r="B279" s="33" t="s">
        <v>582</v>
      </c>
      <c r="C279" s="33"/>
      <c r="D279" s="16"/>
      <c r="E279" s="16"/>
      <c r="F279" s="16"/>
      <c r="G279" s="11">
        <f>G281+G280+G282</f>
        <v>10218.1</v>
      </c>
      <c r="H279" s="11">
        <f>H281+H280</f>
        <v>0</v>
      </c>
      <c r="I279" s="11">
        <f>I281+I280</f>
        <v>0</v>
      </c>
    </row>
    <row r="280" spans="1:9" ht="18.75">
      <c r="A280" s="63" t="s">
        <v>192</v>
      </c>
      <c r="B280" s="33" t="s">
        <v>582</v>
      </c>
      <c r="C280" s="33">
        <v>115</v>
      </c>
      <c r="D280" s="16" t="s">
        <v>130</v>
      </c>
      <c r="E280" s="16" t="s">
        <v>125</v>
      </c>
      <c r="F280" s="16" t="s">
        <v>191</v>
      </c>
      <c r="G280" s="11">
        <v>2173</v>
      </c>
      <c r="H280" s="11">
        <v>0</v>
      </c>
      <c r="I280" s="11">
        <v>0</v>
      </c>
    </row>
    <row r="281" spans="1:9" ht="37.5">
      <c r="A281" s="63" t="s">
        <v>92</v>
      </c>
      <c r="B281" s="33" t="s">
        <v>582</v>
      </c>
      <c r="C281" s="33">
        <v>546</v>
      </c>
      <c r="D281" s="16" t="s">
        <v>130</v>
      </c>
      <c r="E281" s="16" t="s">
        <v>126</v>
      </c>
      <c r="F281" s="16" t="s">
        <v>178</v>
      </c>
      <c r="G281" s="11">
        <v>7897.4</v>
      </c>
      <c r="H281" s="11">
        <v>0</v>
      </c>
      <c r="I281" s="11">
        <v>0</v>
      </c>
    </row>
    <row r="282" spans="1:9" ht="18.75">
      <c r="A282" s="63" t="s">
        <v>156</v>
      </c>
      <c r="B282" s="33" t="s">
        <v>582</v>
      </c>
      <c r="C282" s="33">
        <v>546</v>
      </c>
      <c r="D282" s="16" t="s">
        <v>130</v>
      </c>
      <c r="E282" s="16" t="s">
        <v>126</v>
      </c>
      <c r="F282" s="16" t="s">
        <v>185</v>
      </c>
      <c r="G282" s="11">
        <v>147.7</v>
      </c>
      <c r="H282" s="11"/>
      <c r="I282" s="11"/>
    </row>
    <row r="283" spans="1:9" ht="37.5">
      <c r="A283" s="63" t="s">
        <v>401</v>
      </c>
      <c r="B283" s="33" t="s">
        <v>441</v>
      </c>
      <c r="C283" s="33"/>
      <c r="D283" s="16"/>
      <c r="E283" s="16"/>
      <c r="F283" s="16"/>
      <c r="G283" s="11">
        <f>G284+G285</f>
        <v>4746.9</v>
      </c>
      <c r="H283" s="11">
        <f>H284</f>
        <v>0</v>
      </c>
      <c r="I283" s="11">
        <f>I284</f>
        <v>0</v>
      </c>
    </row>
    <row r="284" spans="1:9" ht="18.75">
      <c r="A284" s="63" t="s">
        <v>192</v>
      </c>
      <c r="B284" s="33" t="s">
        <v>441</v>
      </c>
      <c r="C284" s="33">
        <v>115</v>
      </c>
      <c r="D284" s="16" t="s">
        <v>130</v>
      </c>
      <c r="E284" s="16" t="s">
        <v>125</v>
      </c>
      <c r="F284" s="16" t="s">
        <v>191</v>
      </c>
      <c r="G284" s="11">
        <v>4746.9</v>
      </c>
      <c r="H284" s="11">
        <v>0</v>
      </c>
      <c r="I284" s="11">
        <v>0</v>
      </c>
    </row>
    <row r="285" spans="1:9" ht="1.5" customHeight="1" hidden="1">
      <c r="A285" s="63" t="s">
        <v>156</v>
      </c>
      <c r="B285" s="33" t="s">
        <v>441</v>
      </c>
      <c r="C285" s="33">
        <v>546</v>
      </c>
      <c r="D285" s="16" t="s">
        <v>130</v>
      </c>
      <c r="E285" s="16" t="s">
        <v>126</v>
      </c>
      <c r="F285" s="16" t="s">
        <v>185</v>
      </c>
      <c r="G285" s="11">
        <v>0</v>
      </c>
      <c r="H285" s="11"/>
      <c r="I285" s="11"/>
    </row>
    <row r="286" spans="1:9" ht="56.25">
      <c r="A286" s="63" t="s">
        <v>540</v>
      </c>
      <c r="B286" s="33" t="s">
        <v>561</v>
      </c>
      <c r="C286" s="33"/>
      <c r="D286" s="16"/>
      <c r="E286" s="16"/>
      <c r="F286" s="16"/>
      <c r="G286" s="11">
        <f>G287</f>
        <v>65000</v>
      </c>
      <c r="H286" s="11">
        <f>H287</f>
        <v>29046.7</v>
      </c>
      <c r="I286" s="11">
        <f>I287</f>
        <v>0</v>
      </c>
    </row>
    <row r="287" spans="1:9" ht="18.75">
      <c r="A287" s="63" t="s">
        <v>156</v>
      </c>
      <c r="B287" s="33" t="s">
        <v>561</v>
      </c>
      <c r="C287" s="33">
        <v>546</v>
      </c>
      <c r="D287" s="16" t="s">
        <v>130</v>
      </c>
      <c r="E287" s="16" t="s">
        <v>126</v>
      </c>
      <c r="F287" s="16" t="s">
        <v>185</v>
      </c>
      <c r="G287" s="11">
        <v>65000</v>
      </c>
      <c r="H287" s="11">
        <v>29046.7</v>
      </c>
      <c r="I287" s="11">
        <v>0</v>
      </c>
    </row>
    <row r="288" spans="1:9" ht="37.5">
      <c r="A288" s="63" t="s">
        <v>542</v>
      </c>
      <c r="B288" s="33" t="s">
        <v>541</v>
      </c>
      <c r="C288" s="33"/>
      <c r="D288" s="16"/>
      <c r="E288" s="16"/>
      <c r="F288" s="16"/>
      <c r="G288" s="11">
        <f>G289</f>
        <v>0</v>
      </c>
      <c r="H288" s="11">
        <f>H289</f>
        <v>50000</v>
      </c>
      <c r="I288" s="11">
        <f>I289</f>
        <v>0</v>
      </c>
    </row>
    <row r="289" spans="1:9" ht="18.75">
      <c r="A289" s="63" t="s">
        <v>156</v>
      </c>
      <c r="B289" s="33" t="s">
        <v>541</v>
      </c>
      <c r="C289" s="33">
        <v>546</v>
      </c>
      <c r="D289" s="16" t="s">
        <v>130</v>
      </c>
      <c r="E289" s="16" t="s">
        <v>126</v>
      </c>
      <c r="F289" s="16" t="s">
        <v>185</v>
      </c>
      <c r="G289" s="11">
        <v>0</v>
      </c>
      <c r="H289" s="11">
        <v>50000</v>
      </c>
      <c r="I289" s="11">
        <v>0</v>
      </c>
    </row>
    <row r="290" spans="1:9" ht="81" customHeight="1">
      <c r="A290" s="63" t="s">
        <v>612</v>
      </c>
      <c r="B290" s="33" t="s">
        <v>611</v>
      </c>
      <c r="C290" s="33"/>
      <c r="D290" s="16"/>
      <c r="E290" s="16"/>
      <c r="F290" s="16"/>
      <c r="G290" s="11">
        <f>G291</f>
        <v>5010</v>
      </c>
      <c r="H290" s="11">
        <f>H291</f>
        <v>0</v>
      </c>
      <c r="I290" s="11">
        <f>I291</f>
        <v>0</v>
      </c>
    </row>
    <row r="291" spans="1:9" ht="18.75" customHeight="1">
      <c r="A291" s="63" t="s">
        <v>192</v>
      </c>
      <c r="B291" s="33" t="s">
        <v>611</v>
      </c>
      <c r="C291" s="33">
        <v>115</v>
      </c>
      <c r="D291" s="16" t="s">
        <v>130</v>
      </c>
      <c r="E291" s="16" t="s">
        <v>125</v>
      </c>
      <c r="F291" s="16" t="s">
        <v>191</v>
      </c>
      <c r="G291" s="11">
        <v>5010</v>
      </c>
      <c r="H291" s="11">
        <v>0</v>
      </c>
      <c r="I291" s="11">
        <v>0</v>
      </c>
    </row>
    <row r="292" spans="1:9" ht="69" customHeight="1">
      <c r="A292" s="63" t="s">
        <v>702</v>
      </c>
      <c r="B292" s="33" t="s">
        <v>701</v>
      </c>
      <c r="C292" s="33"/>
      <c r="D292" s="16"/>
      <c r="E292" s="16"/>
      <c r="F292" s="16"/>
      <c r="G292" s="11">
        <f aca="true" t="shared" si="13" ref="G292:I293">G293</f>
        <v>4396.4</v>
      </c>
      <c r="H292" s="11">
        <f t="shared" si="13"/>
        <v>0</v>
      </c>
      <c r="I292" s="11">
        <f t="shared" si="13"/>
        <v>0</v>
      </c>
    </row>
    <row r="293" spans="1:9" ht="71.25" customHeight="1">
      <c r="A293" s="63" t="s">
        <v>663</v>
      </c>
      <c r="B293" s="33" t="s">
        <v>703</v>
      </c>
      <c r="C293" s="33"/>
      <c r="D293" s="16"/>
      <c r="E293" s="16"/>
      <c r="F293" s="16"/>
      <c r="G293" s="11">
        <f t="shared" si="13"/>
        <v>4396.4</v>
      </c>
      <c r="H293" s="11">
        <f t="shared" si="13"/>
        <v>0</v>
      </c>
      <c r="I293" s="11">
        <f t="shared" si="13"/>
        <v>0</v>
      </c>
    </row>
    <row r="294" spans="1:9" ht="18.75" customHeight="1">
      <c r="A294" s="63" t="s">
        <v>192</v>
      </c>
      <c r="B294" s="33" t="s">
        <v>703</v>
      </c>
      <c r="C294" s="33">
        <v>115</v>
      </c>
      <c r="D294" s="16" t="s">
        <v>130</v>
      </c>
      <c r="E294" s="16" t="s">
        <v>125</v>
      </c>
      <c r="F294" s="16" t="s">
        <v>191</v>
      </c>
      <c r="G294" s="11">
        <v>4396.4</v>
      </c>
      <c r="H294" s="11">
        <v>0</v>
      </c>
      <c r="I294" s="11">
        <v>0</v>
      </c>
    </row>
    <row r="295" spans="1:9" ht="73.5" customHeight="1">
      <c r="A295" s="63" t="s">
        <v>704</v>
      </c>
      <c r="B295" s="33" t="s">
        <v>700</v>
      </c>
      <c r="C295" s="33"/>
      <c r="D295" s="16"/>
      <c r="E295" s="16"/>
      <c r="F295" s="16"/>
      <c r="G295" s="11">
        <f aca="true" t="shared" si="14" ref="G295:I296">G296</f>
        <v>3427.4</v>
      </c>
      <c r="H295" s="11">
        <f t="shared" si="14"/>
        <v>0</v>
      </c>
      <c r="I295" s="11">
        <f t="shared" si="14"/>
        <v>0</v>
      </c>
    </row>
    <row r="296" spans="1:9" ht="89.25" customHeight="1">
      <c r="A296" s="63" t="s">
        <v>698</v>
      </c>
      <c r="B296" s="33" t="s">
        <v>699</v>
      </c>
      <c r="C296" s="33"/>
      <c r="D296" s="16"/>
      <c r="E296" s="16"/>
      <c r="F296" s="16"/>
      <c r="G296" s="11">
        <f t="shared" si="14"/>
        <v>3427.4</v>
      </c>
      <c r="H296" s="11">
        <f t="shared" si="14"/>
        <v>0</v>
      </c>
      <c r="I296" s="11">
        <f t="shared" si="14"/>
        <v>0</v>
      </c>
    </row>
    <row r="297" spans="1:9" ht="18.75" customHeight="1">
      <c r="A297" s="63" t="s">
        <v>192</v>
      </c>
      <c r="B297" s="33" t="s">
        <v>699</v>
      </c>
      <c r="C297" s="33">
        <v>115</v>
      </c>
      <c r="D297" s="16" t="s">
        <v>130</v>
      </c>
      <c r="E297" s="16" t="s">
        <v>125</v>
      </c>
      <c r="F297" s="16" t="s">
        <v>191</v>
      </c>
      <c r="G297" s="11">
        <v>3427.4</v>
      </c>
      <c r="H297" s="11">
        <v>0</v>
      </c>
      <c r="I297" s="11">
        <v>0</v>
      </c>
    </row>
    <row r="298" spans="1:9" ht="18.75">
      <c r="A298" s="69" t="s">
        <v>29</v>
      </c>
      <c r="B298" s="16" t="s">
        <v>76</v>
      </c>
      <c r="C298" s="16"/>
      <c r="D298" s="16"/>
      <c r="E298" s="16"/>
      <c r="F298" s="16"/>
      <c r="G298" s="11">
        <f>G299+G306</f>
        <v>46882</v>
      </c>
      <c r="H298" s="11">
        <f>H299+H306</f>
        <v>35457.7</v>
      </c>
      <c r="I298" s="11">
        <f>I299+I306</f>
        <v>45457.700000000004</v>
      </c>
    </row>
    <row r="299" spans="1:9" ht="136.5" customHeight="1">
      <c r="A299" s="63" t="s">
        <v>521</v>
      </c>
      <c r="B299" s="16" t="s">
        <v>111</v>
      </c>
      <c r="C299" s="16"/>
      <c r="D299" s="16"/>
      <c r="E299" s="16"/>
      <c r="F299" s="16"/>
      <c r="G299" s="11">
        <f>G300+G304</f>
        <v>43618.2</v>
      </c>
      <c r="H299" s="11">
        <f>H300+H304</f>
        <v>32666.3</v>
      </c>
      <c r="I299" s="11">
        <f>I300+I304</f>
        <v>42666.3</v>
      </c>
    </row>
    <row r="300" spans="1:9" ht="18.75">
      <c r="A300" s="63" t="s">
        <v>405</v>
      </c>
      <c r="B300" s="16" t="s">
        <v>406</v>
      </c>
      <c r="C300" s="16"/>
      <c r="D300" s="16"/>
      <c r="E300" s="16"/>
      <c r="F300" s="16"/>
      <c r="G300" s="11">
        <f>G303+G301+G302</f>
        <v>24168.899999999998</v>
      </c>
      <c r="H300" s="11">
        <f>H303+H301+H302</f>
        <v>17608.8</v>
      </c>
      <c r="I300" s="11">
        <f>I303+I301+I302</f>
        <v>27608.8</v>
      </c>
    </row>
    <row r="301" spans="1:9" ht="18.75">
      <c r="A301" s="63" t="s">
        <v>180</v>
      </c>
      <c r="B301" s="16" t="s">
        <v>406</v>
      </c>
      <c r="C301" s="16" t="s">
        <v>323</v>
      </c>
      <c r="D301" s="16" t="s">
        <v>130</v>
      </c>
      <c r="E301" s="16" t="s">
        <v>126</v>
      </c>
      <c r="F301" s="16" t="s">
        <v>153</v>
      </c>
      <c r="G301" s="11">
        <v>21776.1</v>
      </c>
      <c r="H301" s="11">
        <v>15936</v>
      </c>
      <c r="I301" s="11">
        <v>25936</v>
      </c>
    </row>
    <row r="302" spans="1:9" ht="37.5">
      <c r="A302" s="63" t="s">
        <v>92</v>
      </c>
      <c r="B302" s="16" t="s">
        <v>406</v>
      </c>
      <c r="C302" s="16" t="s">
        <v>323</v>
      </c>
      <c r="D302" s="16" t="s">
        <v>130</v>
      </c>
      <c r="E302" s="16" t="s">
        <v>126</v>
      </c>
      <c r="F302" s="16" t="s">
        <v>178</v>
      </c>
      <c r="G302" s="11">
        <v>2379</v>
      </c>
      <c r="H302" s="11">
        <v>1659.7</v>
      </c>
      <c r="I302" s="11">
        <v>1659.7</v>
      </c>
    </row>
    <row r="303" spans="1:9" ht="18.75">
      <c r="A303" s="63" t="s">
        <v>176</v>
      </c>
      <c r="B303" s="16" t="s">
        <v>406</v>
      </c>
      <c r="C303" s="16" t="s">
        <v>323</v>
      </c>
      <c r="D303" s="16" t="s">
        <v>130</v>
      </c>
      <c r="E303" s="16" t="s">
        <v>126</v>
      </c>
      <c r="F303" s="16" t="s">
        <v>177</v>
      </c>
      <c r="G303" s="11">
        <v>13.8</v>
      </c>
      <c r="H303" s="11">
        <v>13.1</v>
      </c>
      <c r="I303" s="11">
        <v>13.1</v>
      </c>
    </row>
    <row r="304" spans="1:9" ht="56.25">
      <c r="A304" s="63" t="s">
        <v>473</v>
      </c>
      <c r="B304" s="16" t="s">
        <v>476</v>
      </c>
      <c r="C304" s="16"/>
      <c r="D304" s="16"/>
      <c r="E304" s="16"/>
      <c r="F304" s="16"/>
      <c r="G304" s="11">
        <f>G305</f>
        <v>19449.3</v>
      </c>
      <c r="H304" s="11">
        <f>H305</f>
        <v>15057.5</v>
      </c>
      <c r="I304" s="11">
        <f>I305</f>
        <v>15057.5</v>
      </c>
    </row>
    <row r="305" spans="1:9" ht="18.75">
      <c r="A305" s="63" t="s">
        <v>180</v>
      </c>
      <c r="B305" s="16" t="s">
        <v>476</v>
      </c>
      <c r="C305" s="16" t="s">
        <v>323</v>
      </c>
      <c r="D305" s="16" t="s">
        <v>130</v>
      </c>
      <c r="E305" s="16" t="s">
        <v>126</v>
      </c>
      <c r="F305" s="16" t="s">
        <v>153</v>
      </c>
      <c r="G305" s="11">
        <v>19449.3</v>
      </c>
      <c r="H305" s="11">
        <v>15057.5</v>
      </c>
      <c r="I305" s="11">
        <v>15057.5</v>
      </c>
    </row>
    <row r="306" spans="1:9" ht="56.25">
      <c r="A306" s="63" t="s">
        <v>339</v>
      </c>
      <c r="B306" s="16" t="s">
        <v>112</v>
      </c>
      <c r="C306" s="16"/>
      <c r="D306" s="16"/>
      <c r="E306" s="16"/>
      <c r="F306" s="16"/>
      <c r="G306" s="11">
        <f>G307+G311</f>
        <v>3263.8</v>
      </c>
      <c r="H306" s="11">
        <f>H307+H311</f>
        <v>2791.4</v>
      </c>
      <c r="I306" s="11">
        <f>I307+I311</f>
        <v>2791.4</v>
      </c>
    </row>
    <row r="307" spans="1:9" ht="39.75" customHeight="1">
      <c r="A307" s="63" t="s">
        <v>190</v>
      </c>
      <c r="B307" s="16" t="s">
        <v>113</v>
      </c>
      <c r="C307" s="16"/>
      <c r="D307" s="16"/>
      <c r="E307" s="16"/>
      <c r="F307" s="16"/>
      <c r="G307" s="11">
        <f>G308+G309+G310</f>
        <v>2573.8</v>
      </c>
      <c r="H307" s="11">
        <f>H308+H309+H310</f>
        <v>2695.4</v>
      </c>
      <c r="I307" s="11">
        <f>I308+I309+I310</f>
        <v>2695.4</v>
      </c>
    </row>
    <row r="308" spans="1:9" ht="37.5">
      <c r="A308" s="63" t="s">
        <v>174</v>
      </c>
      <c r="B308" s="16" t="s">
        <v>113</v>
      </c>
      <c r="C308" s="16" t="s">
        <v>342</v>
      </c>
      <c r="D308" s="16" t="s">
        <v>130</v>
      </c>
      <c r="E308" s="16" t="s">
        <v>126</v>
      </c>
      <c r="F308" s="16" t="s">
        <v>175</v>
      </c>
      <c r="G308" s="11">
        <v>2296.5</v>
      </c>
      <c r="H308" s="11">
        <v>2418.1</v>
      </c>
      <c r="I308" s="11">
        <v>2418.1</v>
      </c>
    </row>
    <row r="309" spans="1:9" ht="37.5">
      <c r="A309" s="63" t="s">
        <v>92</v>
      </c>
      <c r="B309" s="16" t="s">
        <v>113</v>
      </c>
      <c r="C309" s="16" t="s">
        <v>342</v>
      </c>
      <c r="D309" s="16" t="s">
        <v>130</v>
      </c>
      <c r="E309" s="16" t="s">
        <v>126</v>
      </c>
      <c r="F309" s="16" t="s">
        <v>178</v>
      </c>
      <c r="G309" s="11">
        <v>273.4</v>
      </c>
      <c r="H309" s="11">
        <v>273.4</v>
      </c>
      <c r="I309" s="11">
        <v>273.4</v>
      </c>
    </row>
    <row r="310" spans="1:9" ht="18.75">
      <c r="A310" s="63" t="s">
        <v>176</v>
      </c>
      <c r="B310" s="16" t="s">
        <v>113</v>
      </c>
      <c r="C310" s="16" t="s">
        <v>342</v>
      </c>
      <c r="D310" s="16" t="s">
        <v>130</v>
      </c>
      <c r="E310" s="16" t="s">
        <v>126</v>
      </c>
      <c r="F310" s="16" t="s">
        <v>177</v>
      </c>
      <c r="G310" s="11">
        <v>3.9</v>
      </c>
      <c r="H310" s="11">
        <v>3.9</v>
      </c>
      <c r="I310" s="11">
        <v>3.9</v>
      </c>
    </row>
    <row r="311" spans="1:9" ht="56.25">
      <c r="A311" s="63" t="s">
        <v>473</v>
      </c>
      <c r="B311" s="16" t="s">
        <v>484</v>
      </c>
      <c r="C311" s="16"/>
      <c r="D311" s="16"/>
      <c r="E311" s="16"/>
      <c r="F311" s="16"/>
      <c r="G311" s="11">
        <f>G312</f>
        <v>690</v>
      </c>
      <c r="H311" s="11">
        <f>H312</f>
        <v>96</v>
      </c>
      <c r="I311" s="11">
        <f>I312</f>
        <v>96</v>
      </c>
    </row>
    <row r="312" spans="1:9" ht="37.5">
      <c r="A312" s="63" t="s">
        <v>174</v>
      </c>
      <c r="B312" s="16" t="s">
        <v>484</v>
      </c>
      <c r="C312" s="16" t="s">
        <v>342</v>
      </c>
      <c r="D312" s="16" t="s">
        <v>130</v>
      </c>
      <c r="E312" s="16" t="s">
        <v>126</v>
      </c>
      <c r="F312" s="16" t="s">
        <v>175</v>
      </c>
      <c r="G312" s="11">
        <v>690</v>
      </c>
      <c r="H312" s="11">
        <v>96</v>
      </c>
      <c r="I312" s="11">
        <v>96</v>
      </c>
    </row>
    <row r="313" spans="1:9" ht="75">
      <c r="A313" s="64" t="s">
        <v>565</v>
      </c>
      <c r="B313" s="145" t="s">
        <v>250</v>
      </c>
      <c r="C313" s="145"/>
      <c r="D313" s="13"/>
      <c r="E313" s="13"/>
      <c r="F313" s="13"/>
      <c r="G313" s="14">
        <f>G314+G343+G351</f>
        <v>2172.4</v>
      </c>
      <c r="H313" s="14">
        <f>H314+H343+H351</f>
        <v>1435.6</v>
      </c>
      <c r="I313" s="14">
        <f>I314+I343+I351</f>
        <v>1435.6</v>
      </c>
    </row>
    <row r="314" spans="1:9" ht="36.75" customHeight="1">
      <c r="A314" s="63" t="s">
        <v>197</v>
      </c>
      <c r="B314" s="33" t="s">
        <v>61</v>
      </c>
      <c r="C314" s="33"/>
      <c r="D314" s="16"/>
      <c r="E314" s="16"/>
      <c r="F314" s="16"/>
      <c r="G314" s="11">
        <f>G321+G329+G334+G315+G337+G340</f>
        <v>2080.4</v>
      </c>
      <c r="H314" s="11">
        <f>H321+H329+H334+H315+H337+H340</f>
        <v>1410.6</v>
      </c>
      <c r="I314" s="11">
        <f>I321+I329+I334+I315+I337+I340</f>
        <v>1410.6</v>
      </c>
    </row>
    <row r="315" spans="1:9" ht="60" customHeight="1">
      <c r="A315" s="63" t="s">
        <v>418</v>
      </c>
      <c r="B315" s="33" t="s">
        <v>417</v>
      </c>
      <c r="C315" s="33"/>
      <c r="D315" s="16"/>
      <c r="E315" s="16"/>
      <c r="F315" s="16"/>
      <c r="G315" s="11">
        <f>G318+G316</f>
        <v>1212.9</v>
      </c>
      <c r="H315" s="11">
        <f>H318+H316</f>
        <v>1070.2</v>
      </c>
      <c r="I315" s="11">
        <f>I318+I316</f>
        <v>1070.2</v>
      </c>
    </row>
    <row r="316" spans="1:9" ht="37.5">
      <c r="A316" s="9" t="s">
        <v>338</v>
      </c>
      <c r="B316" s="16" t="s">
        <v>675</v>
      </c>
      <c r="C316" s="33"/>
      <c r="D316" s="16"/>
      <c r="E316" s="16"/>
      <c r="F316" s="16"/>
      <c r="G316" s="11">
        <f>G317</f>
        <v>5</v>
      </c>
      <c r="H316" s="11">
        <f>H317</f>
        <v>0</v>
      </c>
      <c r="I316" s="11">
        <f>I317</f>
        <v>0</v>
      </c>
    </row>
    <row r="317" spans="1:9" ht="18.75">
      <c r="A317" s="22" t="s">
        <v>192</v>
      </c>
      <c r="B317" s="16" t="s">
        <v>675</v>
      </c>
      <c r="C317" s="33">
        <v>115</v>
      </c>
      <c r="D317" s="16" t="s">
        <v>130</v>
      </c>
      <c r="E317" s="16" t="s">
        <v>126</v>
      </c>
      <c r="F317" s="16" t="s">
        <v>191</v>
      </c>
      <c r="G317" s="11">
        <v>5</v>
      </c>
      <c r="H317" s="11">
        <v>0</v>
      </c>
      <c r="I317" s="11">
        <v>0</v>
      </c>
    </row>
    <row r="318" spans="1:9" ht="115.5" customHeight="1">
      <c r="A318" s="63" t="s">
        <v>451</v>
      </c>
      <c r="B318" s="33" t="s">
        <v>452</v>
      </c>
      <c r="C318" s="33"/>
      <c r="D318" s="16"/>
      <c r="E318" s="16"/>
      <c r="F318" s="16"/>
      <c r="G318" s="11">
        <f>G319+G320</f>
        <v>1207.9</v>
      </c>
      <c r="H318" s="11">
        <f>H319+H320</f>
        <v>1070.2</v>
      </c>
      <c r="I318" s="11">
        <f>I319+I320</f>
        <v>1070.2</v>
      </c>
    </row>
    <row r="319" spans="1:9" ht="37.5">
      <c r="A319" s="63" t="s">
        <v>174</v>
      </c>
      <c r="B319" s="33" t="s">
        <v>452</v>
      </c>
      <c r="C319" s="33">
        <v>546</v>
      </c>
      <c r="D319" s="16" t="s">
        <v>121</v>
      </c>
      <c r="E319" s="16" t="s">
        <v>122</v>
      </c>
      <c r="F319" s="16" t="s">
        <v>175</v>
      </c>
      <c r="G319" s="11">
        <v>803.1</v>
      </c>
      <c r="H319" s="11">
        <v>738.5</v>
      </c>
      <c r="I319" s="11">
        <v>738.5</v>
      </c>
    </row>
    <row r="320" spans="1:9" ht="37.5">
      <c r="A320" s="63" t="s">
        <v>92</v>
      </c>
      <c r="B320" s="33" t="s">
        <v>452</v>
      </c>
      <c r="C320" s="33">
        <v>546</v>
      </c>
      <c r="D320" s="16" t="s">
        <v>121</v>
      </c>
      <c r="E320" s="16" t="s">
        <v>122</v>
      </c>
      <c r="F320" s="16" t="s">
        <v>178</v>
      </c>
      <c r="G320" s="11">
        <v>404.8</v>
      </c>
      <c r="H320" s="11">
        <v>331.7</v>
      </c>
      <c r="I320" s="11">
        <v>331.7</v>
      </c>
    </row>
    <row r="321" spans="1:9" ht="37.5">
      <c r="A321" s="63" t="s">
        <v>596</v>
      </c>
      <c r="B321" s="33" t="s">
        <v>566</v>
      </c>
      <c r="C321" s="33"/>
      <c r="D321" s="16"/>
      <c r="E321" s="16"/>
      <c r="F321" s="16"/>
      <c r="G321" s="11">
        <f>G324+G327+G322</f>
        <v>561.3</v>
      </c>
      <c r="H321" s="11">
        <f>H324+H327</f>
        <v>4</v>
      </c>
      <c r="I321" s="11">
        <f>I324+I327</f>
        <v>4</v>
      </c>
    </row>
    <row r="322" spans="1:9" ht="37.5">
      <c r="A322" s="63" t="s">
        <v>686</v>
      </c>
      <c r="B322" s="33" t="s">
        <v>687</v>
      </c>
      <c r="C322" s="33"/>
      <c r="D322" s="16"/>
      <c r="E322" s="16"/>
      <c r="F322" s="16"/>
      <c r="G322" s="11">
        <f>G323</f>
        <v>3.8</v>
      </c>
      <c r="H322" s="11">
        <f>H323</f>
        <v>0</v>
      </c>
      <c r="I322" s="11">
        <f>I323</f>
        <v>0</v>
      </c>
    </row>
    <row r="323" spans="1:9" ht="37.5">
      <c r="A323" s="63" t="s">
        <v>92</v>
      </c>
      <c r="B323" s="33" t="s">
        <v>687</v>
      </c>
      <c r="C323" s="33">
        <v>546</v>
      </c>
      <c r="D323" s="16" t="s">
        <v>124</v>
      </c>
      <c r="E323" s="16" t="s">
        <v>146</v>
      </c>
      <c r="F323" s="16" t="s">
        <v>178</v>
      </c>
      <c r="G323" s="11">
        <v>3.8</v>
      </c>
      <c r="H323" s="11">
        <v>0</v>
      </c>
      <c r="I323" s="11">
        <v>0</v>
      </c>
    </row>
    <row r="324" spans="1:9" ht="37.5">
      <c r="A324" s="63" t="s">
        <v>338</v>
      </c>
      <c r="B324" s="33" t="s">
        <v>567</v>
      </c>
      <c r="C324" s="33"/>
      <c r="D324" s="16"/>
      <c r="E324" s="16"/>
      <c r="F324" s="16"/>
      <c r="G324" s="11">
        <f>G325+G326</f>
        <v>37</v>
      </c>
      <c r="H324" s="11">
        <f>H325+H326</f>
        <v>4</v>
      </c>
      <c r="I324" s="11">
        <f>I325+I326</f>
        <v>4</v>
      </c>
    </row>
    <row r="325" spans="1:9" ht="37.5">
      <c r="A325" s="63" t="s">
        <v>92</v>
      </c>
      <c r="B325" s="33" t="s">
        <v>567</v>
      </c>
      <c r="C325" s="33">
        <v>546</v>
      </c>
      <c r="D325" s="16" t="s">
        <v>124</v>
      </c>
      <c r="E325" s="16" t="s">
        <v>146</v>
      </c>
      <c r="F325" s="16" t="s">
        <v>178</v>
      </c>
      <c r="G325" s="11">
        <v>34</v>
      </c>
      <c r="H325" s="11">
        <v>0</v>
      </c>
      <c r="I325" s="11">
        <v>0</v>
      </c>
    </row>
    <row r="326" spans="1:9" ht="18.75">
      <c r="A326" s="63" t="s">
        <v>186</v>
      </c>
      <c r="B326" s="33" t="s">
        <v>567</v>
      </c>
      <c r="C326" s="33">
        <v>546</v>
      </c>
      <c r="D326" s="16" t="s">
        <v>124</v>
      </c>
      <c r="E326" s="16" t="s">
        <v>146</v>
      </c>
      <c r="F326" s="16" t="s">
        <v>182</v>
      </c>
      <c r="G326" s="11">
        <v>3</v>
      </c>
      <c r="H326" s="11">
        <v>4</v>
      </c>
      <c r="I326" s="11">
        <v>4</v>
      </c>
    </row>
    <row r="327" spans="1:9" ht="37.5">
      <c r="A327" s="63" t="s">
        <v>536</v>
      </c>
      <c r="B327" s="33" t="s">
        <v>568</v>
      </c>
      <c r="C327" s="33"/>
      <c r="D327" s="16"/>
      <c r="E327" s="16"/>
      <c r="F327" s="16"/>
      <c r="G327" s="11">
        <f>G328</f>
        <v>520.5</v>
      </c>
      <c r="H327" s="11">
        <f>H328</f>
        <v>0</v>
      </c>
      <c r="I327" s="11">
        <f>I328</f>
        <v>0</v>
      </c>
    </row>
    <row r="328" spans="1:9" ht="37.5">
      <c r="A328" s="63" t="s">
        <v>92</v>
      </c>
      <c r="B328" s="33" t="s">
        <v>568</v>
      </c>
      <c r="C328" s="33">
        <v>546</v>
      </c>
      <c r="D328" s="16" t="s">
        <v>124</v>
      </c>
      <c r="E328" s="16" t="s">
        <v>146</v>
      </c>
      <c r="F328" s="16" t="s">
        <v>178</v>
      </c>
      <c r="G328" s="11">
        <v>520.5</v>
      </c>
      <c r="H328" s="11">
        <v>0</v>
      </c>
      <c r="I328" s="11">
        <v>0</v>
      </c>
    </row>
    <row r="329" spans="1:9" ht="60" customHeight="1">
      <c r="A329" s="63" t="s">
        <v>75</v>
      </c>
      <c r="B329" s="33" t="s">
        <v>105</v>
      </c>
      <c r="C329" s="33"/>
      <c r="D329" s="16"/>
      <c r="E329" s="16"/>
      <c r="F329" s="16"/>
      <c r="G329" s="11">
        <f>G332+G330</f>
        <v>291.2</v>
      </c>
      <c r="H329" s="11">
        <f>H332+H330</f>
        <v>325.4</v>
      </c>
      <c r="I329" s="11">
        <f>I332+I330</f>
        <v>325.4</v>
      </c>
    </row>
    <row r="330" spans="1:9" ht="39.75" customHeight="1">
      <c r="A330" s="63" t="s">
        <v>338</v>
      </c>
      <c r="B330" s="33" t="s">
        <v>630</v>
      </c>
      <c r="C330" s="33"/>
      <c r="D330" s="16"/>
      <c r="E330" s="16"/>
      <c r="F330" s="16"/>
      <c r="G330" s="11">
        <f>G331</f>
        <v>0</v>
      </c>
      <c r="H330" s="11">
        <f>H331</f>
        <v>34.2</v>
      </c>
      <c r="I330" s="11">
        <f>I331</f>
        <v>34.2</v>
      </c>
    </row>
    <row r="331" spans="1:9" ht="39.75" customHeight="1">
      <c r="A331" s="63" t="s">
        <v>92</v>
      </c>
      <c r="B331" s="33" t="s">
        <v>631</v>
      </c>
      <c r="C331" s="33">
        <v>546</v>
      </c>
      <c r="D331" s="16" t="s">
        <v>124</v>
      </c>
      <c r="E331" s="16" t="s">
        <v>146</v>
      </c>
      <c r="F331" s="16" t="s">
        <v>178</v>
      </c>
      <c r="G331" s="11">
        <v>0</v>
      </c>
      <c r="H331" s="11">
        <v>34.2</v>
      </c>
      <c r="I331" s="11">
        <v>34.2</v>
      </c>
    </row>
    <row r="332" spans="1:9" ht="37.5">
      <c r="A332" s="63" t="s">
        <v>309</v>
      </c>
      <c r="B332" s="33" t="s">
        <v>569</v>
      </c>
      <c r="C332" s="33"/>
      <c r="D332" s="16"/>
      <c r="E332" s="16"/>
      <c r="F332" s="31"/>
      <c r="G332" s="11">
        <f>G333</f>
        <v>291.2</v>
      </c>
      <c r="H332" s="11">
        <f>H333</f>
        <v>291.2</v>
      </c>
      <c r="I332" s="11">
        <f>I333</f>
        <v>291.2</v>
      </c>
    </row>
    <row r="333" spans="1:9" ht="37.5">
      <c r="A333" s="63" t="s">
        <v>92</v>
      </c>
      <c r="B333" s="33" t="s">
        <v>569</v>
      </c>
      <c r="C333" s="33">
        <v>546</v>
      </c>
      <c r="D333" s="16" t="s">
        <v>124</v>
      </c>
      <c r="E333" s="16" t="s">
        <v>146</v>
      </c>
      <c r="F333" s="16" t="s">
        <v>178</v>
      </c>
      <c r="G333" s="11">
        <v>291.2</v>
      </c>
      <c r="H333" s="11">
        <v>291.2</v>
      </c>
      <c r="I333" s="11">
        <v>291.2</v>
      </c>
    </row>
    <row r="334" spans="1:9" ht="37.5">
      <c r="A334" s="63" t="s">
        <v>77</v>
      </c>
      <c r="B334" s="33" t="s">
        <v>62</v>
      </c>
      <c r="C334" s="33"/>
      <c r="D334" s="16"/>
      <c r="E334" s="16"/>
      <c r="F334" s="16"/>
      <c r="G334" s="11">
        <f aca="true" t="shared" si="15" ref="G334:I335">G335</f>
        <v>8</v>
      </c>
      <c r="H334" s="11">
        <f t="shared" si="15"/>
        <v>8</v>
      </c>
      <c r="I334" s="11">
        <f t="shared" si="15"/>
        <v>8</v>
      </c>
    </row>
    <row r="335" spans="1:9" ht="38.25" customHeight="1">
      <c r="A335" s="63" t="s">
        <v>338</v>
      </c>
      <c r="B335" s="33" t="s">
        <v>570</v>
      </c>
      <c r="C335" s="33"/>
      <c r="D335" s="16"/>
      <c r="E335" s="16"/>
      <c r="F335" s="16"/>
      <c r="G335" s="11">
        <f t="shared" si="15"/>
        <v>8</v>
      </c>
      <c r="H335" s="11">
        <f t="shared" si="15"/>
        <v>8</v>
      </c>
      <c r="I335" s="11">
        <f t="shared" si="15"/>
        <v>8</v>
      </c>
    </row>
    <row r="336" spans="1:9" ht="18.75">
      <c r="A336" s="63" t="s">
        <v>186</v>
      </c>
      <c r="B336" s="33" t="s">
        <v>570</v>
      </c>
      <c r="C336" s="33">
        <v>546</v>
      </c>
      <c r="D336" s="16" t="s">
        <v>124</v>
      </c>
      <c r="E336" s="16" t="s">
        <v>146</v>
      </c>
      <c r="F336" s="16" t="s">
        <v>182</v>
      </c>
      <c r="G336" s="11">
        <v>8</v>
      </c>
      <c r="H336" s="11">
        <v>8</v>
      </c>
      <c r="I336" s="11">
        <v>8</v>
      </c>
    </row>
    <row r="337" spans="1:9" ht="37.5">
      <c r="A337" s="63" t="s">
        <v>572</v>
      </c>
      <c r="B337" s="33" t="s">
        <v>571</v>
      </c>
      <c r="C337" s="33"/>
      <c r="D337" s="16"/>
      <c r="E337" s="16"/>
      <c r="F337" s="16"/>
      <c r="G337" s="11">
        <f aca="true" t="shared" si="16" ref="G337:I338">G338</f>
        <v>3</v>
      </c>
      <c r="H337" s="11">
        <f t="shared" si="16"/>
        <v>3</v>
      </c>
      <c r="I337" s="11">
        <f t="shared" si="16"/>
        <v>3</v>
      </c>
    </row>
    <row r="338" spans="1:9" ht="37.5">
      <c r="A338" s="63" t="s">
        <v>338</v>
      </c>
      <c r="B338" s="33" t="s">
        <v>573</v>
      </c>
      <c r="C338" s="33"/>
      <c r="D338" s="16"/>
      <c r="E338" s="16"/>
      <c r="F338" s="16"/>
      <c r="G338" s="11">
        <f t="shared" si="16"/>
        <v>3</v>
      </c>
      <c r="H338" s="11">
        <f t="shared" si="16"/>
        <v>3</v>
      </c>
      <c r="I338" s="11">
        <f t="shared" si="16"/>
        <v>3</v>
      </c>
    </row>
    <row r="339" spans="1:9" ht="37.5">
      <c r="A339" s="63" t="s">
        <v>92</v>
      </c>
      <c r="B339" s="33" t="s">
        <v>573</v>
      </c>
      <c r="C339" s="33">
        <v>546</v>
      </c>
      <c r="D339" s="16" t="s">
        <v>124</v>
      </c>
      <c r="E339" s="16" t="s">
        <v>146</v>
      </c>
      <c r="F339" s="16" t="s">
        <v>178</v>
      </c>
      <c r="G339" s="11">
        <v>3</v>
      </c>
      <c r="H339" s="11">
        <v>3</v>
      </c>
      <c r="I339" s="11">
        <v>3</v>
      </c>
    </row>
    <row r="340" spans="1:9" ht="93.75">
      <c r="A340" s="63" t="s">
        <v>679</v>
      </c>
      <c r="B340" s="78" t="s">
        <v>673</v>
      </c>
      <c r="C340" s="33"/>
      <c r="D340" s="16"/>
      <c r="E340" s="16"/>
      <c r="F340" s="16"/>
      <c r="G340" s="11">
        <f aca="true" t="shared" si="17" ref="G340:I341">G341</f>
        <v>4</v>
      </c>
      <c r="H340" s="11">
        <f t="shared" si="17"/>
        <v>0</v>
      </c>
      <c r="I340" s="11">
        <f t="shared" si="17"/>
        <v>0</v>
      </c>
    </row>
    <row r="341" spans="1:9" ht="37.5">
      <c r="A341" s="63" t="s">
        <v>338</v>
      </c>
      <c r="B341" s="33" t="s">
        <v>674</v>
      </c>
      <c r="C341" s="33"/>
      <c r="D341" s="16"/>
      <c r="E341" s="16"/>
      <c r="F341" s="16"/>
      <c r="G341" s="11">
        <f t="shared" si="17"/>
        <v>4</v>
      </c>
      <c r="H341" s="11">
        <f t="shared" si="17"/>
        <v>0</v>
      </c>
      <c r="I341" s="11">
        <f t="shared" si="17"/>
        <v>0</v>
      </c>
    </row>
    <row r="342" spans="1:9" ht="18.75">
      <c r="A342" s="63" t="s">
        <v>176</v>
      </c>
      <c r="B342" s="33" t="s">
        <v>674</v>
      </c>
      <c r="C342" s="33">
        <v>546</v>
      </c>
      <c r="D342" s="16" t="s">
        <v>124</v>
      </c>
      <c r="E342" s="16" t="s">
        <v>146</v>
      </c>
      <c r="F342" s="16" t="s">
        <v>177</v>
      </c>
      <c r="G342" s="11">
        <v>4</v>
      </c>
      <c r="H342" s="11">
        <v>0</v>
      </c>
      <c r="I342" s="11">
        <v>0</v>
      </c>
    </row>
    <row r="343" spans="1:9" ht="37.5">
      <c r="A343" s="63" t="s">
        <v>424</v>
      </c>
      <c r="B343" s="33" t="s">
        <v>63</v>
      </c>
      <c r="C343" s="33"/>
      <c r="D343" s="16"/>
      <c r="E343" s="16"/>
      <c r="F343" s="16"/>
      <c r="G343" s="11">
        <f>G344+G348</f>
        <v>75</v>
      </c>
      <c r="H343" s="11">
        <f>H344+H348</f>
        <v>5</v>
      </c>
      <c r="I343" s="11">
        <f>I344+I348</f>
        <v>5</v>
      </c>
    </row>
    <row r="344" spans="1:9" ht="77.25" customHeight="1">
      <c r="A344" s="63" t="s">
        <v>64</v>
      </c>
      <c r="B344" s="33" t="s">
        <v>574</v>
      </c>
      <c r="C344" s="33"/>
      <c r="D344" s="16"/>
      <c r="E344" s="16"/>
      <c r="F344" s="16"/>
      <c r="G344" s="11">
        <f>G345</f>
        <v>5</v>
      </c>
      <c r="H344" s="11">
        <f>H345</f>
        <v>5</v>
      </c>
      <c r="I344" s="11">
        <f>I345</f>
        <v>5</v>
      </c>
    </row>
    <row r="345" spans="1:9" ht="37.5">
      <c r="A345" s="63" t="s">
        <v>213</v>
      </c>
      <c r="B345" s="33" t="s">
        <v>575</v>
      </c>
      <c r="C345" s="33"/>
      <c r="D345" s="16"/>
      <c r="E345" s="16"/>
      <c r="F345" s="16"/>
      <c r="G345" s="11">
        <f>G347+G346</f>
        <v>5</v>
      </c>
      <c r="H345" s="11">
        <f>H347+H346</f>
        <v>5</v>
      </c>
      <c r="I345" s="11">
        <f>I347+I346</f>
        <v>5</v>
      </c>
    </row>
    <row r="346" spans="1:9" ht="18.75">
      <c r="A346" s="63" t="s">
        <v>192</v>
      </c>
      <c r="B346" s="33" t="s">
        <v>575</v>
      </c>
      <c r="C346" s="33">
        <v>115</v>
      </c>
      <c r="D346" s="16" t="s">
        <v>130</v>
      </c>
      <c r="E346" s="16" t="s">
        <v>126</v>
      </c>
      <c r="F346" s="16" t="s">
        <v>191</v>
      </c>
      <c r="G346" s="11">
        <v>2.5</v>
      </c>
      <c r="H346" s="11">
        <v>2.5</v>
      </c>
      <c r="I346" s="11">
        <v>2.5</v>
      </c>
    </row>
    <row r="347" spans="1:9" ht="37.5">
      <c r="A347" s="63" t="s">
        <v>92</v>
      </c>
      <c r="B347" s="33" t="s">
        <v>575</v>
      </c>
      <c r="C347" s="33">
        <v>546</v>
      </c>
      <c r="D347" s="16" t="s">
        <v>121</v>
      </c>
      <c r="E347" s="16" t="s">
        <v>158</v>
      </c>
      <c r="F347" s="16" t="s">
        <v>178</v>
      </c>
      <c r="G347" s="11">
        <v>2.5</v>
      </c>
      <c r="H347" s="11">
        <v>2.5</v>
      </c>
      <c r="I347" s="11">
        <v>2.5</v>
      </c>
    </row>
    <row r="348" spans="1:9" ht="56.25">
      <c r="A348" s="63" t="s">
        <v>634</v>
      </c>
      <c r="B348" s="33" t="s">
        <v>633</v>
      </c>
      <c r="C348" s="33"/>
      <c r="D348" s="16"/>
      <c r="E348" s="16"/>
      <c r="F348" s="16"/>
      <c r="G348" s="11">
        <f aca="true" t="shared" si="18" ref="G348:I349">G349</f>
        <v>70</v>
      </c>
      <c r="H348" s="11">
        <f t="shared" si="18"/>
        <v>0</v>
      </c>
      <c r="I348" s="11">
        <f t="shared" si="18"/>
        <v>0</v>
      </c>
    </row>
    <row r="349" spans="1:9" ht="37.5">
      <c r="A349" s="63" t="s">
        <v>213</v>
      </c>
      <c r="B349" s="33" t="s">
        <v>632</v>
      </c>
      <c r="C349" s="33"/>
      <c r="D349" s="16"/>
      <c r="E349" s="16"/>
      <c r="F349" s="16"/>
      <c r="G349" s="11">
        <f t="shared" si="18"/>
        <v>70</v>
      </c>
      <c r="H349" s="11">
        <f t="shared" si="18"/>
        <v>0</v>
      </c>
      <c r="I349" s="11">
        <f t="shared" si="18"/>
        <v>0</v>
      </c>
    </row>
    <row r="350" spans="1:9" ht="37.5">
      <c r="A350" s="63" t="s">
        <v>92</v>
      </c>
      <c r="B350" s="33" t="s">
        <v>632</v>
      </c>
      <c r="C350" s="33">
        <v>546</v>
      </c>
      <c r="D350" s="16" t="s">
        <v>124</v>
      </c>
      <c r="E350" s="16" t="s">
        <v>146</v>
      </c>
      <c r="F350" s="16" t="s">
        <v>178</v>
      </c>
      <c r="G350" s="11">
        <v>70</v>
      </c>
      <c r="H350" s="11">
        <v>0</v>
      </c>
      <c r="I350" s="11">
        <v>0</v>
      </c>
    </row>
    <row r="351" spans="1:9" ht="65.25" customHeight="1">
      <c r="A351" s="63" t="s">
        <v>370</v>
      </c>
      <c r="B351" s="16" t="s">
        <v>65</v>
      </c>
      <c r="C351" s="16"/>
      <c r="D351" s="16"/>
      <c r="E351" s="16"/>
      <c r="F351" s="16"/>
      <c r="G351" s="11">
        <f>G355+G352</f>
        <v>17</v>
      </c>
      <c r="H351" s="11">
        <f>H355+H352</f>
        <v>20</v>
      </c>
      <c r="I351" s="11">
        <f>I355+I352</f>
        <v>20</v>
      </c>
    </row>
    <row r="352" spans="1:9" ht="63" customHeight="1">
      <c r="A352" s="63" t="s">
        <v>337</v>
      </c>
      <c r="B352" s="16" t="s">
        <v>335</v>
      </c>
      <c r="C352" s="16"/>
      <c r="D352" s="16"/>
      <c r="E352" s="16"/>
      <c r="F352" s="16"/>
      <c r="G352" s="11">
        <f aca="true" t="shared" si="19" ref="G352:I353">G353</f>
        <v>5</v>
      </c>
      <c r="H352" s="11">
        <f t="shared" si="19"/>
        <v>13</v>
      </c>
      <c r="I352" s="11">
        <f t="shared" si="19"/>
        <v>13</v>
      </c>
    </row>
    <row r="353" spans="1:9" ht="37.5">
      <c r="A353" s="63" t="s">
        <v>104</v>
      </c>
      <c r="B353" s="16" t="s">
        <v>336</v>
      </c>
      <c r="C353" s="16"/>
      <c r="D353" s="16"/>
      <c r="E353" s="16"/>
      <c r="F353" s="16"/>
      <c r="G353" s="11">
        <f t="shared" si="19"/>
        <v>5</v>
      </c>
      <c r="H353" s="11">
        <f t="shared" si="19"/>
        <v>13</v>
      </c>
      <c r="I353" s="11">
        <f t="shared" si="19"/>
        <v>13</v>
      </c>
    </row>
    <row r="354" spans="1:9" ht="18.75">
      <c r="A354" s="63" t="s">
        <v>192</v>
      </c>
      <c r="B354" s="16" t="s">
        <v>336</v>
      </c>
      <c r="C354" s="16" t="s">
        <v>342</v>
      </c>
      <c r="D354" s="16" t="s">
        <v>130</v>
      </c>
      <c r="E354" s="16" t="s">
        <v>126</v>
      </c>
      <c r="F354" s="16" t="s">
        <v>191</v>
      </c>
      <c r="G354" s="11">
        <v>5</v>
      </c>
      <c r="H354" s="11">
        <v>13</v>
      </c>
      <c r="I354" s="11">
        <v>13</v>
      </c>
    </row>
    <row r="355" spans="1:9" ht="57" customHeight="1">
      <c r="A355" s="63" t="s">
        <v>326</v>
      </c>
      <c r="B355" s="16" t="s">
        <v>564</v>
      </c>
      <c r="C355" s="16"/>
      <c r="D355" s="16"/>
      <c r="E355" s="16"/>
      <c r="F355" s="16"/>
      <c r="G355" s="11">
        <f>G356</f>
        <v>12</v>
      </c>
      <c r="H355" s="11">
        <f>H356</f>
        <v>7</v>
      </c>
      <c r="I355" s="11">
        <f>I356</f>
        <v>7</v>
      </c>
    </row>
    <row r="356" spans="1:9" ht="37.5">
      <c r="A356" s="63" t="s">
        <v>25</v>
      </c>
      <c r="B356" s="16" t="s">
        <v>563</v>
      </c>
      <c r="C356" s="16"/>
      <c r="D356" s="16"/>
      <c r="E356" s="16"/>
      <c r="F356" s="16"/>
      <c r="G356" s="11">
        <f>G357+G358</f>
        <v>12</v>
      </c>
      <c r="H356" s="11">
        <f>H357+H358</f>
        <v>7</v>
      </c>
      <c r="I356" s="11">
        <f>I357+I358</f>
        <v>7</v>
      </c>
    </row>
    <row r="357" spans="1:9" ht="37.5">
      <c r="A357" s="63" t="s">
        <v>92</v>
      </c>
      <c r="B357" s="16" t="s">
        <v>563</v>
      </c>
      <c r="C357" s="16" t="s">
        <v>341</v>
      </c>
      <c r="D357" s="16" t="s">
        <v>134</v>
      </c>
      <c r="E357" s="16" t="s">
        <v>122</v>
      </c>
      <c r="F357" s="16" t="s">
        <v>178</v>
      </c>
      <c r="G357" s="11">
        <v>4</v>
      </c>
      <c r="H357" s="11">
        <v>7</v>
      </c>
      <c r="I357" s="11">
        <v>7</v>
      </c>
    </row>
    <row r="358" spans="1:9" ht="18.75">
      <c r="A358" s="63" t="s">
        <v>192</v>
      </c>
      <c r="B358" s="16" t="s">
        <v>563</v>
      </c>
      <c r="C358" s="16" t="s">
        <v>342</v>
      </c>
      <c r="D358" s="16" t="s">
        <v>130</v>
      </c>
      <c r="E358" s="16" t="s">
        <v>126</v>
      </c>
      <c r="F358" s="16" t="s">
        <v>191</v>
      </c>
      <c r="G358" s="11">
        <v>8</v>
      </c>
      <c r="H358" s="11">
        <v>0</v>
      </c>
      <c r="I358" s="11">
        <v>0</v>
      </c>
    </row>
    <row r="359" spans="1:9" ht="41.25" customHeight="1">
      <c r="A359" s="64" t="s">
        <v>522</v>
      </c>
      <c r="B359" s="145" t="s">
        <v>251</v>
      </c>
      <c r="C359" s="145"/>
      <c r="D359" s="13"/>
      <c r="E359" s="13"/>
      <c r="F359" s="145"/>
      <c r="G359" s="14">
        <f>G360+G373+G379</f>
        <v>2541.1</v>
      </c>
      <c r="H359" s="14">
        <f>H360+H373+H379</f>
        <v>715.3</v>
      </c>
      <c r="I359" s="14">
        <f>I360+I373+I379</f>
        <v>885.5</v>
      </c>
    </row>
    <row r="360" spans="1:9" ht="56.25">
      <c r="A360" s="63" t="s">
        <v>523</v>
      </c>
      <c r="B360" s="33" t="s">
        <v>316</v>
      </c>
      <c r="C360" s="33"/>
      <c r="D360" s="16"/>
      <c r="E360" s="16"/>
      <c r="F360" s="33"/>
      <c r="G360" s="11">
        <f>G361+G365+G368</f>
        <v>585.3</v>
      </c>
      <c r="H360" s="11">
        <f>H361+H365+H368</f>
        <v>150</v>
      </c>
      <c r="I360" s="11">
        <f>I361+I365+I368</f>
        <v>320.2</v>
      </c>
    </row>
    <row r="361" spans="1:9" ht="37.5">
      <c r="A361" s="63" t="s">
        <v>32</v>
      </c>
      <c r="B361" s="33" t="s">
        <v>319</v>
      </c>
      <c r="C361" s="33"/>
      <c r="D361" s="16"/>
      <c r="E361" s="16"/>
      <c r="F361" s="33"/>
      <c r="G361" s="11">
        <f>G362</f>
        <v>0</v>
      </c>
      <c r="H361" s="11">
        <f>H362</f>
        <v>20</v>
      </c>
      <c r="I361" s="11">
        <f>I362</f>
        <v>20</v>
      </c>
    </row>
    <row r="362" spans="1:9" ht="56.25">
      <c r="A362" s="63" t="s">
        <v>210</v>
      </c>
      <c r="B362" s="33" t="s">
        <v>320</v>
      </c>
      <c r="C362" s="33"/>
      <c r="D362" s="16"/>
      <c r="E362" s="16"/>
      <c r="F362" s="33"/>
      <c r="G362" s="11">
        <f>G363+G364</f>
        <v>0</v>
      </c>
      <c r="H362" s="11">
        <f>H363+H364</f>
        <v>20</v>
      </c>
      <c r="I362" s="11">
        <f>I363+I364</f>
        <v>20</v>
      </c>
    </row>
    <row r="363" spans="1:9" ht="37.5">
      <c r="A363" s="63" t="s">
        <v>92</v>
      </c>
      <c r="B363" s="33" t="s">
        <v>320</v>
      </c>
      <c r="C363" s="33">
        <v>546</v>
      </c>
      <c r="D363" s="16" t="s">
        <v>121</v>
      </c>
      <c r="E363" s="16" t="s">
        <v>158</v>
      </c>
      <c r="F363" s="33">
        <v>240</v>
      </c>
      <c r="G363" s="11">
        <v>0</v>
      </c>
      <c r="H363" s="11">
        <v>10</v>
      </c>
      <c r="I363" s="11">
        <v>10</v>
      </c>
    </row>
    <row r="364" spans="1:9" ht="37.5">
      <c r="A364" s="63" t="s">
        <v>92</v>
      </c>
      <c r="B364" s="33" t="s">
        <v>320</v>
      </c>
      <c r="C364" s="33">
        <v>546</v>
      </c>
      <c r="D364" s="16" t="s">
        <v>130</v>
      </c>
      <c r="E364" s="16" t="s">
        <v>130</v>
      </c>
      <c r="F364" s="33">
        <v>240</v>
      </c>
      <c r="G364" s="11">
        <v>0</v>
      </c>
      <c r="H364" s="11">
        <v>10</v>
      </c>
      <c r="I364" s="11">
        <v>10</v>
      </c>
    </row>
    <row r="365" spans="1:9" ht="37.5">
      <c r="A365" s="63" t="s">
        <v>307</v>
      </c>
      <c r="B365" s="33" t="s">
        <v>322</v>
      </c>
      <c r="C365" s="33"/>
      <c r="D365" s="16"/>
      <c r="E365" s="16"/>
      <c r="F365" s="33"/>
      <c r="G365" s="11">
        <f aca="true" t="shared" si="20" ref="G365:I366">G366</f>
        <v>10</v>
      </c>
      <c r="H365" s="11">
        <f t="shared" si="20"/>
        <v>80</v>
      </c>
      <c r="I365" s="11">
        <f t="shared" si="20"/>
        <v>80</v>
      </c>
    </row>
    <row r="366" spans="1:9" ht="37.5">
      <c r="A366" s="63" t="s">
        <v>308</v>
      </c>
      <c r="B366" s="33" t="s">
        <v>321</v>
      </c>
      <c r="C366" s="33"/>
      <c r="D366" s="16"/>
      <c r="E366" s="16"/>
      <c r="F366" s="33"/>
      <c r="G366" s="11">
        <f t="shared" si="20"/>
        <v>10</v>
      </c>
      <c r="H366" s="11">
        <f t="shared" si="20"/>
        <v>80</v>
      </c>
      <c r="I366" s="11">
        <f t="shared" si="20"/>
        <v>80</v>
      </c>
    </row>
    <row r="367" spans="1:9" ht="37.5">
      <c r="A367" s="63" t="s">
        <v>92</v>
      </c>
      <c r="B367" s="33" t="s">
        <v>321</v>
      </c>
      <c r="C367" s="33">
        <v>546</v>
      </c>
      <c r="D367" s="16" t="s">
        <v>121</v>
      </c>
      <c r="E367" s="16" t="s">
        <v>158</v>
      </c>
      <c r="F367" s="33">
        <v>240</v>
      </c>
      <c r="G367" s="11">
        <v>10</v>
      </c>
      <c r="H367" s="11">
        <v>80</v>
      </c>
      <c r="I367" s="11">
        <v>80</v>
      </c>
    </row>
    <row r="368" spans="1:9" ht="40.5" customHeight="1">
      <c r="A368" s="63" t="s">
        <v>547</v>
      </c>
      <c r="B368" s="48" t="s">
        <v>604</v>
      </c>
      <c r="C368" s="33"/>
      <c r="D368" s="16"/>
      <c r="E368" s="16"/>
      <c r="F368" s="33"/>
      <c r="G368" s="11">
        <f>G369+G371</f>
        <v>575.3</v>
      </c>
      <c r="H368" s="11">
        <f>H369+H371</f>
        <v>50</v>
      </c>
      <c r="I368" s="11">
        <f>I369+I371</f>
        <v>220.2</v>
      </c>
    </row>
    <row r="369" spans="1:9" ht="18.75">
      <c r="A369" s="63" t="s">
        <v>546</v>
      </c>
      <c r="B369" s="48" t="s">
        <v>605</v>
      </c>
      <c r="C369" s="33"/>
      <c r="D369" s="16"/>
      <c r="E369" s="16"/>
      <c r="F369" s="33"/>
      <c r="G369" s="11">
        <f>G370</f>
        <v>528.5</v>
      </c>
      <c r="H369" s="11">
        <f>H370</f>
        <v>0</v>
      </c>
      <c r="I369" s="11">
        <f>I370</f>
        <v>170.2</v>
      </c>
    </row>
    <row r="370" spans="1:9" ht="37.5">
      <c r="A370" s="63" t="s">
        <v>92</v>
      </c>
      <c r="B370" s="48" t="s">
        <v>605</v>
      </c>
      <c r="C370" s="33">
        <v>546</v>
      </c>
      <c r="D370" s="16" t="s">
        <v>122</v>
      </c>
      <c r="E370" s="16" t="s">
        <v>171</v>
      </c>
      <c r="F370" s="33">
        <v>240</v>
      </c>
      <c r="G370" s="11">
        <v>528.5</v>
      </c>
      <c r="H370" s="11">
        <v>0</v>
      </c>
      <c r="I370" s="11">
        <v>170.2</v>
      </c>
    </row>
    <row r="371" spans="1:9" ht="18.75">
      <c r="A371" s="63" t="s">
        <v>585</v>
      </c>
      <c r="B371" s="48" t="s">
        <v>606</v>
      </c>
      <c r="C371" s="33"/>
      <c r="D371" s="16"/>
      <c r="E371" s="16"/>
      <c r="F371" s="33"/>
      <c r="G371" s="11">
        <f>G372</f>
        <v>46.8</v>
      </c>
      <c r="H371" s="11">
        <f>H372</f>
        <v>50</v>
      </c>
      <c r="I371" s="11">
        <f>I372</f>
        <v>50</v>
      </c>
    </row>
    <row r="372" spans="1:9" ht="37.5">
      <c r="A372" s="63" t="s">
        <v>92</v>
      </c>
      <c r="B372" s="48" t="s">
        <v>606</v>
      </c>
      <c r="C372" s="33">
        <v>546</v>
      </c>
      <c r="D372" s="16" t="s">
        <v>122</v>
      </c>
      <c r="E372" s="16" t="s">
        <v>171</v>
      </c>
      <c r="F372" s="33">
        <v>240</v>
      </c>
      <c r="G372" s="11">
        <v>46.8</v>
      </c>
      <c r="H372" s="11">
        <v>50</v>
      </c>
      <c r="I372" s="11">
        <v>50</v>
      </c>
    </row>
    <row r="373" spans="1:9" ht="56.25">
      <c r="A373" s="63" t="s">
        <v>683</v>
      </c>
      <c r="B373" s="48" t="s">
        <v>350</v>
      </c>
      <c r="C373" s="33"/>
      <c r="D373" s="16"/>
      <c r="E373" s="16"/>
      <c r="F373" s="33"/>
      <c r="G373" s="11">
        <f>G374</f>
        <v>842.3</v>
      </c>
      <c r="H373" s="11">
        <f>H374</f>
        <v>565.3</v>
      </c>
      <c r="I373" s="11">
        <f>I374</f>
        <v>565.3</v>
      </c>
    </row>
    <row r="374" spans="1:9" ht="57.75" customHeight="1">
      <c r="A374" s="63" t="s">
        <v>352</v>
      </c>
      <c r="B374" s="48" t="s">
        <v>543</v>
      </c>
      <c r="C374" s="33"/>
      <c r="D374" s="16"/>
      <c r="E374" s="16"/>
      <c r="F374" s="33"/>
      <c r="G374" s="11">
        <f>G377+G375</f>
        <v>842.3</v>
      </c>
      <c r="H374" s="11">
        <f>H377+H375</f>
        <v>565.3</v>
      </c>
      <c r="I374" s="11">
        <f>I377+I375</f>
        <v>565.3</v>
      </c>
    </row>
    <row r="375" spans="1:9" ht="56.25" hidden="1">
      <c r="A375" s="63" t="s">
        <v>437</v>
      </c>
      <c r="B375" s="48" t="s">
        <v>544</v>
      </c>
      <c r="C375" s="33"/>
      <c r="D375" s="16"/>
      <c r="E375" s="16"/>
      <c r="F375" s="33"/>
      <c r="G375" s="11">
        <f>G376</f>
        <v>0</v>
      </c>
      <c r="H375" s="11">
        <f>H376</f>
        <v>0</v>
      </c>
      <c r="I375" s="11">
        <f>I376</f>
        <v>0</v>
      </c>
    </row>
    <row r="376" spans="1:9" ht="56.25" hidden="1">
      <c r="A376" s="63" t="s">
        <v>436</v>
      </c>
      <c r="B376" s="48" t="s">
        <v>544</v>
      </c>
      <c r="C376" s="33">
        <v>546</v>
      </c>
      <c r="D376" s="16" t="s">
        <v>122</v>
      </c>
      <c r="E376" s="16" t="s">
        <v>171</v>
      </c>
      <c r="F376" s="33">
        <v>810</v>
      </c>
      <c r="G376" s="11"/>
      <c r="H376" s="11">
        <v>0</v>
      </c>
      <c r="I376" s="11">
        <v>0</v>
      </c>
    </row>
    <row r="377" spans="1:9" ht="37.5">
      <c r="A377" s="63" t="s">
        <v>351</v>
      </c>
      <c r="B377" s="48" t="s">
        <v>545</v>
      </c>
      <c r="C377" s="33"/>
      <c r="D377" s="16"/>
      <c r="E377" s="16"/>
      <c r="F377" s="33"/>
      <c r="G377" s="11">
        <f>G378</f>
        <v>842.3</v>
      </c>
      <c r="H377" s="11">
        <f>H378</f>
        <v>565.3</v>
      </c>
      <c r="I377" s="11">
        <f>I378</f>
        <v>565.3</v>
      </c>
    </row>
    <row r="378" spans="1:9" ht="56.25">
      <c r="A378" s="63" t="s">
        <v>436</v>
      </c>
      <c r="B378" s="48" t="s">
        <v>545</v>
      </c>
      <c r="C378" s="33">
        <v>546</v>
      </c>
      <c r="D378" s="16" t="s">
        <v>122</v>
      </c>
      <c r="E378" s="16" t="s">
        <v>171</v>
      </c>
      <c r="F378" s="33">
        <v>810</v>
      </c>
      <c r="G378" s="11">
        <v>842.3</v>
      </c>
      <c r="H378" s="11">
        <v>565.3</v>
      </c>
      <c r="I378" s="11">
        <v>565.3</v>
      </c>
    </row>
    <row r="379" spans="1:9" ht="37.5">
      <c r="A379" s="29" t="s">
        <v>682</v>
      </c>
      <c r="B379" s="33" t="s">
        <v>656</v>
      </c>
      <c r="C379" s="33"/>
      <c r="D379" s="16"/>
      <c r="E379" s="16"/>
      <c r="F379" s="33"/>
      <c r="G379" s="11">
        <f>G380</f>
        <v>1113.5</v>
      </c>
      <c r="H379" s="11">
        <f aca="true" t="shared" si="21" ref="H379:I381">H380</f>
        <v>0</v>
      </c>
      <c r="I379" s="11">
        <f t="shared" si="21"/>
        <v>0</v>
      </c>
    </row>
    <row r="380" spans="1:9" ht="37.5">
      <c r="A380" s="9" t="s">
        <v>657</v>
      </c>
      <c r="B380" s="33" t="s">
        <v>658</v>
      </c>
      <c r="C380" s="33"/>
      <c r="D380" s="16"/>
      <c r="E380" s="16"/>
      <c r="F380" s="33"/>
      <c r="G380" s="11">
        <f>G381</f>
        <v>1113.5</v>
      </c>
      <c r="H380" s="11">
        <f t="shared" si="21"/>
        <v>0</v>
      </c>
      <c r="I380" s="11">
        <f t="shared" si="21"/>
        <v>0</v>
      </c>
    </row>
    <row r="381" spans="1:9" ht="56.25">
      <c r="A381" s="9" t="s">
        <v>659</v>
      </c>
      <c r="B381" s="48" t="s">
        <v>660</v>
      </c>
      <c r="C381" s="33"/>
      <c r="D381" s="16"/>
      <c r="E381" s="16"/>
      <c r="F381" s="33"/>
      <c r="G381" s="11">
        <f>G382</f>
        <v>1113.5</v>
      </c>
      <c r="H381" s="11">
        <f t="shared" si="21"/>
        <v>0</v>
      </c>
      <c r="I381" s="11">
        <f t="shared" si="21"/>
        <v>0</v>
      </c>
    </row>
    <row r="382" spans="1:9" ht="37.5">
      <c r="A382" s="63" t="s">
        <v>92</v>
      </c>
      <c r="B382" s="78" t="s">
        <v>660</v>
      </c>
      <c r="C382" s="33">
        <v>546</v>
      </c>
      <c r="D382" s="16" t="s">
        <v>122</v>
      </c>
      <c r="E382" s="16" t="s">
        <v>134</v>
      </c>
      <c r="F382" s="33">
        <v>240</v>
      </c>
      <c r="G382" s="11">
        <v>1113.5</v>
      </c>
      <c r="H382" s="11">
        <v>0</v>
      </c>
      <c r="I382" s="11">
        <v>0</v>
      </c>
    </row>
    <row r="383" spans="1:9" ht="56.25">
      <c r="A383" s="64" t="s">
        <v>705</v>
      </c>
      <c r="B383" s="145" t="s">
        <v>102</v>
      </c>
      <c r="C383" s="145"/>
      <c r="D383" s="13"/>
      <c r="E383" s="13"/>
      <c r="F383" s="13"/>
      <c r="G383" s="14">
        <f>G384+G387</f>
        <v>20846.9</v>
      </c>
      <c r="H383" s="14">
        <f>H384+H387</f>
        <v>0</v>
      </c>
      <c r="I383" s="14">
        <f>I384+I387</f>
        <v>0</v>
      </c>
    </row>
    <row r="384" spans="1:9" ht="56.25">
      <c r="A384" s="63" t="s">
        <v>583</v>
      </c>
      <c r="B384" s="33" t="s">
        <v>103</v>
      </c>
      <c r="C384" s="33"/>
      <c r="D384" s="16"/>
      <c r="E384" s="31"/>
      <c r="F384" s="16"/>
      <c r="G384" s="11">
        <f aca="true" t="shared" si="22" ref="G384:I385">G385</f>
        <v>3426.9</v>
      </c>
      <c r="H384" s="11">
        <f t="shared" si="22"/>
        <v>0</v>
      </c>
      <c r="I384" s="11">
        <f t="shared" si="22"/>
        <v>0</v>
      </c>
    </row>
    <row r="385" spans="1:9" ht="44.25" customHeight="1">
      <c r="A385" s="63" t="s">
        <v>465</v>
      </c>
      <c r="B385" s="33" t="s">
        <v>526</v>
      </c>
      <c r="C385" s="33"/>
      <c r="D385" s="16"/>
      <c r="E385" s="31"/>
      <c r="F385" s="16"/>
      <c r="G385" s="11">
        <f t="shared" si="22"/>
        <v>3426.9</v>
      </c>
      <c r="H385" s="11">
        <f t="shared" si="22"/>
        <v>0</v>
      </c>
      <c r="I385" s="11">
        <f t="shared" si="22"/>
        <v>0</v>
      </c>
    </row>
    <row r="386" spans="1:9" ht="37.5">
      <c r="A386" s="63" t="s">
        <v>222</v>
      </c>
      <c r="B386" s="33" t="s">
        <v>526</v>
      </c>
      <c r="C386" s="33">
        <v>546</v>
      </c>
      <c r="D386" s="16" t="s">
        <v>127</v>
      </c>
      <c r="E386" s="31" t="s">
        <v>124</v>
      </c>
      <c r="F386" s="16" t="s">
        <v>221</v>
      </c>
      <c r="G386" s="11">
        <v>3426.9</v>
      </c>
      <c r="H386" s="11">
        <v>0</v>
      </c>
      <c r="I386" s="11">
        <v>0</v>
      </c>
    </row>
    <row r="387" spans="1:9" ht="41.25" customHeight="1">
      <c r="A387" s="63" t="s">
        <v>613</v>
      </c>
      <c r="B387" s="78" t="s">
        <v>616</v>
      </c>
      <c r="C387" s="33"/>
      <c r="D387" s="16"/>
      <c r="E387" s="31"/>
      <c r="F387" s="16"/>
      <c r="G387" s="11">
        <f aca="true" t="shared" si="23" ref="G387:I388">G388</f>
        <v>17420</v>
      </c>
      <c r="H387" s="11">
        <f t="shared" si="23"/>
        <v>0</v>
      </c>
      <c r="I387" s="11">
        <f t="shared" si="23"/>
        <v>0</v>
      </c>
    </row>
    <row r="388" spans="1:9" ht="27" customHeight="1">
      <c r="A388" s="97" t="s">
        <v>614</v>
      </c>
      <c r="B388" s="33" t="s">
        <v>615</v>
      </c>
      <c r="C388" s="33"/>
      <c r="D388" s="16"/>
      <c r="E388" s="31"/>
      <c r="F388" s="16"/>
      <c r="G388" s="11">
        <f t="shared" si="23"/>
        <v>17420</v>
      </c>
      <c r="H388" s="11">
        <f t="shared" si="23"/>
        <v>0</v>
      </c>
      <c r="I388" s="11">
        <f t="shared" si="23"/>
        <v>0</v>
      </c>
    </row>
    <row r="389" spans="1:9" ht="22.5" customHeight="1">
      <c r="A389" s="63" t="s">
        <v>192</v>
      </c>
      <c r="B389" s="33" t="s">
        <v>615</v>
      </c>
      <c r="C389" s="33">
        <v>115</v>
      </c>
      <c r="D389" s="16" t="s">
        <v>130</v>
      </c>
      <c r="E389" s="31" t="s">
        <v>125</v>
      </c>
      <c r="F389" s="16" t="s">
        <v>191</v>
      </c>
      <c r="G389" s="11">
        <v>17420</v>
      </c>
      <c r="H389" s="11">
        <v>0</v>
      </c>
      <c r="I389" s="11">
        <v>0</v>
      </c>
    </row>
    <row r="390" spans="1:9" ht="81" customHeight="1">
      <c r="A390" s="64" t="s">
        <v>500</v>
      </c>
      <c r="B390" s="13" t="s">
        <v>114</v>
      </c>
      <c r="C390" s="13"/>
      <c r="D390" s="13"/>
      <c r="E390" s="13"/>
      <c r="F390" s="13"/>
      <c r="G390" s="14">
        <f>G391+G395</f>
        <v>39023.5</v>
      </c>
      <c r="H390" s="14">
        <f>H391+H395</f>
        <v>22919.7</v>
      </c>
      <c r="I390" s="14">
        <f>I391+I395</f>
        <v>23463.7</v>
      </c>
    </row>
    <row r="391" spans="1:9" ht="37.5">
      <c r="A391" s="63" t="s">
        <v>22</v>
      </c>
      <c r="B391" s="16" t="s">
        <v>115</v>
      </c>
      <c r="C391" s="16"/>
      <c r="D391" s="16"/>
      <c r="E391" s="16"/>
      <c r="F391" s="16"/>
      <c r="G391" s="11">
        <f>G392</f>
        <v>7674.8</v>
      </c>
      <c r="H391" s="11">
        <f>H392</f>
        <v>7854.8</v>
      </c>
      <c r="I391" s="11">
        <f>I392</f>
        <v>8054.8</v>
      </c>
    </row>
    <row r="392" spans="1:9" ht="37.5">
      <c r="A392" s="63" t="s">
        <v>354</v>
      </c>
      <c r="B392" s="16" t="s">
        <v>116</v>
      </c>
      <c r="C392" s="16"/>
      <c r="D392" s="16"/>
      <c r="E392" s="16"/>
      <c r="F392" s="16"/>
      <c r="G392" s="11">
        <f>G393+G394</f>
        <v>7674.8</v>
      </c>
      <c r="H392" s="11">
        <f>H393+H394</f>
        <v>7854.8</v>
      </c>
      <c r="I392" s="11">
        <f>I393+I394</f>
        <v>8054.8</v>
      </c>
    </row>
    <row r="393" spans="1:9" ht="37.5">
      <c r="A393" s="63" t="s">
        <v>92</v>
      </c>
      <c r="B393" s="16" t="s">
        <v>116</v>
      </c>
      <c r="C393" s="16" t="s">
        <v>323</v>
      </c>
      <c r="D393" s="16" t="s">
        <v>122</v>
      </c>
      <c r="E393" s="16" t="s">
        <v>126</v>
      </c>
      <c r="F393" s="16" t="s">
        <v>178</v>
      </c>
      <c r="G393" s="11">
        <v>2054.8</v>
      </c>
      <c r="H393" s="11">
        <v>2354.8</v>
      </c>
      <c r="I393" s="11">
        <v>2454.8</v>
      </c>
    </row>
    <row r="394" spans="1:9" ht="18.75">
      <c r="A394" s="63" t="s">
        <v>228</v>
      </c>
      <c r="B394" s="16" t="s">
        <v>116</v>
      </c>
      <c r="C394" s="16" t="s">
        <v>323</v>
      </c>
      <c r="D394" s="16" t="s">
        <v>122</v>
      </c>
      <c r="E394" s="16" t="s">
        <v>126</v>
      </c>
      <c r="F394" s="16" t="s">
        <v>227</v>
      </c>
      <c r="G394" s="11">
        <v>5620</v>
      </c>
      <c r="H394" s="11">
        <v>5500</v>
      </c>
      <c r="I394" s="11">
        <v>5600</v>
      </c>
    </row>
    <row r="395" spans="1:9" ht="37.5">
      <c r="A395" s="73" t="s">
        <v>23</v>
      </c>
      <c r="B395" s="16" t="s">
        <v>117</v>
      </c>
      <c r="C395" s="16"/>
      <c r="D395" s="11"/>
      <c r="E395" s="16"/>
      <c r="F395" s="16"/>
      <c r="G395" s="11">
        <f>G396+G401+G399</f>
        <v>31348.7</v>
      </c>
      <c r="H395" s="11">
        <f>H396+H401+H399</f>
        <v>15064.900000000001</v>
      </c>
      <c r="I395" s="11">
        <f>I396+I401+I399</f>
        <v>15408.900000000001</v>
      </c>
    </row>
    <row r="396" spans="1:9" ht="24" customHeight="1">
      <c r="A396" s="63" t="s">
        <v>219</v>
      </c>
      <c r="B396" s="16" t="s">
        <v>118</v>
      </c>
      <c r="C396" s="16"/>
      <c r="D396" s="16"/>
      <c r="E396" s="16"/>
      <c r="F396" s="16"/>
      <c r="G396" s="11">
        <f>G397+G398</f>
        <v>4985.3</v>
      </c>
      <c r="H396" s="11">
        <f>H397+H398</f>
        <v>5795.8</v>
      </c>
      <c r="I396" s="11">
        <f>I397+I398</f>
        <v>6139.8</v>
      </c>
    </row>
    <row r="397" spans="1:9" ht="37.5">
      <c r="A397" s="63" t="s">
        <v>92</v>
      </c>
      <c r="B397" s="16" t="s">
        <v>118</v>
      </c>
      <c r="C397" s="16" t="s">
        <v>323</v>
      </c>
      <c r="D397" s="16" t="s">
        <v>122</v>
      </c>
      <c r="E397" s="16" t="s">
        <v>126</v>
      </c>
      <c r="F397" s="16" t="s">
        <v>178</v>
      </c>
      <c r="G397" s="11">
        <v>2864</v>
      </c>
      <c r="H397" s="11">
        <v>5795.8</v>
      </c>
      <c r="I397" s="11">
        <v>6139.8</v>
      </c>
    </row>
    <row r="398" spans="1:9" ht="18.75">
      <c r="A398" s="63" t="s">
        <v>228</v>
      </c>
      <c r="B398" s="16" t="s">
        <v>118</v>
      </c>
      <c r="C398" s="16" t="s">
        <v>323</v>
      </c>
      <c r="D398" s="16" t="s">
        <v>122</v>
      </c>
      <c r="E398" s="16" t="s">
        <v>126</v>
      </c>
      <c r="F398" s="16" t="s">
        <v>227</v>
      </c>
      <c r="G398" s="11">
        <v>2121.3</v>
      </c>
      <c r="H398" s="11">
        <v>0</v>
      </c>
      <c r="I398" s="11">
        <v>0</v>
      </c>
    </row>
    <row r="399" spans="1:9" ht="48.75" customHeight="1">
      <c r="A399" s="63" t="s">
        <v>358</v>
      </c>
      <c r="B399" s="16" t="s">
        <v>420</v>
      </c>
      <c r="C399" s="16"/>
      <c r="D399" s="16"/>
      <c r="E399" s="16"/>
      <c r="F399" s="16"/>
      <c r="G399" s="11">
        <f>G400</f>
        <v>24882.9</v>
      </c>
      <c r="H399" s="11">
        <f>H400</f>
        <v>7788.6</v>
      </c>
      <c r="I399" s="11">
        <f>I400</f>
        <v>7788.6</v>
      </c>
    </row>
    <row r="400" spans="1:9" ht="18.75">
      <c r="A400" s="63" t="s">
        <v>228</v>
      </c>
      <c r="B400" s="16" t="s">
        <v>420</v>
      </c>
      <c r="C400" s="16" t="s">
        <v>323</v>
      </c>
      <c r="D400" s="16" t="s">
        <v>122</v>
      </c>
      <c r="E400" s="16" t="s">
        <v>126</v>
      </c>
      <c r="F400" s="16" t="s">
        <v>227</v>
      </c>
      <c r="G400" s="11">
        <v>24882.9</v>
      </c>
      <c r="H400" s="11">
        <v>7788.6</v>
      </c>
      <c r="I400" s="11">
        <v>7788.6</v>
      </c>
    </row>
    <row r="401" spans="1:9" ht="75">
      <c r="A401" s="63" t="s">
        <v>357</v>
      </c>
      <c r="B401" s="16" t="s">
        <v>355</v>
      </c>
      <c r="C401" s="16"/>
      <c r="D401" s="16"/>
      <c r="E401" s="16"/>
      <c r="F401" s="16"/>
      <c r="G401" s="11">
        <f>G402</f>
        <v>1480.5</v>
      </c>
      <c r="H401" s="11">
        <f>H402</f>
        <v>1480.5</v>
      </c>
      <c r="I401" s="11">
        <f>I402</f>
        <v>1480.5</v>
      </c>
    </row>
    <row r="402" spans="1:9" ht="18.75">
      <c r="A402" s="63" t="s">
        <v>228</v>
      </c>
      <c r="B402" s="16" t="s">
        <v>355</v>
      </c>
      <c r="C402" s="16" t="s">
        <v>323</v>
      </c>
      <c r="D402" s="16" t="s">
        <v>122</v>
      </c>
      <c r="E402" s="16" t="s">
        <v>126</v>
      </c>
      <c r="F402" s="16" t="s">
        <v>227</v>
      </c>
      <c r="G402" s="11">
        <v>1480.5</v>
      </c>
      <c r="H402" s="11">
        <v>1480.5</v>
      </c>
      <c r="I402" s="11">
        <v>1480.5</v>
      </c>
    </row>
    <row r="403" spans="1:9" ht="56.25">
      <c r="A403" s="64" t="s">
        <v>513</v>
      </c>
      <c r="B403" s="13" t="s">
        <v>258</v>
      </c>
      <c r="C403" s="13"/>
      <c r="D403" s="13"/>
      <c r="E403" s="13"/>
      <c r="F403" s="13"/>
      <c r="G403" s="14">
        <f>G404+G409+G413+G417</f>
        <v>290</v>
      </c>
      <c r="H403" s="14">
        <f>H404+H409+H413+H417</f>
        <v>290</v>
      </c>
      <c r="I403" s="14">
        <f>I404+I409+I413+I417</f>
        <v>290</v>
      </c>
    </row>
    <row r="404" spans="1:9" ht="37.5">
      <c r="A404" s="63" t="s">
        <v>259</v>
      </c>
      <c r="B404" s="16" t="s">
        <v>515</v>
      </c>
      <c r="C404" s="16"/>
      <c r="D404" s="16"/>
      <c r="E404" s="16"/>
      <c r="F404" s="16"/>
      <c r="G404" s="11">
        <f>G405</f>
        <v>172.7</v>
      </c>
      <c r="H404" s="11">
        <f>H405</f>
        <v>180.1</v>
      </c>
      <c r="I404" s="11">
        <f>I405</f>
        <v>180.1</v>
      </c>
    </row>
    <row r="405" spans="1:9" ht="18.75">
      <c r="A405" s="63" t="s">
        <v>181</v>
      </c>
      <c r="B405" s="16" t="s">
        <v>516</v>
      </c>
      <c r="C405" s="16"/>
      <c r="D405" s="16"/>
      <c r="E405" s="16"/>
      <c r="F405" s="16"/>
      <c r="G405" s="11">
        <f>G406+G407+G408</f>
        <v>172.7</v>
      </c>
      <c r="H405" s="11">
        <f>H406+H407+H408</f>
        <v>180.1</v>
      </c>
      <c r="I405" s="11">
        <f>I406+I407+I408</f>
        <v>180.1</v>
      </c>
    </row>
    <row r="406" spans="1:9" ht="18.75">
      <c r="A406" s="63" t="s">
        <v>192</v>
      </c>
      <c r="B406" s="16" t="s">
        <v>516</v>
      </c>
      <c r="C406" s="16" t="s">
        <v>341</v>
      </c>
      <c r="D406" s="16" t="s">
        <v>130</v>
      </c>
      <c r="E406" s="16" t="s">
        <v>130</v>
      </c>
      <c r="F406" s="16" t="s">
        <v>191</v>
      </c>
      <c r="G406" s="11">
        <v>18.2</v>
      </c>
      <c r="H406" s="11">
        <v>25.6</v>
      </c>
      <c r="I406" s="11">
        <v>25.6</v>
      </c>
    </row>
    <row r="407" spans="1:9" ht="18.75">
      <c r="A407" s="63" t="s">
        <v>192</v>
      </c>
      <c r="B407" s="16" t="s">
        <v>516</v>
      </c>
      <c r="C407" s="16" t="s">
        <v>342</v>
      </c>
      <c r="D407" s="16" t="s">
        <v>130</v>
      </c>
      <c r="E407" s="16" t="s">
        <v>130</v>
      </c>
      <c r="F407" s="16" t="s">
        <v>191</v>
      </c>
      <c r="G407" s="11">
        <v>148</v>
      </c>
      <c r="H407" s="11">
        <v>148</v>
      </c>
      <c r="I407" s="11">
        <v>148</v>
      </c>
    </row>
    <row r="408" spans="1:9" ht="37.5">
      <c r="A408" s="63" t="s">
        <v>92</v>
      </c>
      <c r="B408" s="16" t="s">
        <v>516</v>
      </c>
      <c r="C408" s="16" t="s">
        <v>323</v>
      </c>
      <c r="D408" s="16" t="s">
        <v>130</v>
      </c>
      <c r="E408" s="16" t="s">
        <v>130</v>
      </c>
      <c r="F408" s="16" t="s">
        <v>178</v>
      </c>
      <c r="G408" s="11">
        <v>6.5</v>
      </c>
      <c r="H408" s="11">
        <v>6.5</v>
      </c>
      <c r="I408" s="11">
        <v>6.5</v>
      </c>
    </row>
    <row r="409" spans="1:9" ht="37.5">
      <c r="A409" s="63" t="s">
        <v>514</v>
      </c>
      <c r="B409" s="16" t="s">
        <v>260</v>
      </c>
      <c r="C409" s="16"/>
      <c r="D409" s="16"/>
      <c r="E409" s="16"/>
      <c r="F409" s="16"/>
      <c r="G409" s="11">
        <f>G410</f>
        <v>11.1</v>
      </c>
      <c r="H409" s="11">
        <f>H410</f>
        <v>3.6</v>
      </c>
      <c r="I409" s="11">
        <f>I410</f>
        <v>3.6</v>
      </c>
    </row>
    <row r="410" spans="1:9" ht="18.75">
      <c r="A410" s="63" t="s">
        <v>181</v>
      </c>
      <c r="B410" s="16" t="s">
        <v>261</v>
      </c>
      <c r="C410" s="16"/>
      <c r="D410" s="16"/>
      <c r="E410" s="16"/>
      <c r="F410" s="16"/>
      <c r="G410" s="11">
        <f>G412+G411</f>
        <v>11.1</v>
      </c>
      <c r="H410" s="11">
        <f>H412+H411</f>
        <v>3.6</v>
      </c>
      <c r="I410" s="11">
        <f>I412+I411</f>
        <v>3.6</v>
      </c>
    </row>
    <row r="411" spans="1:9" ht="18.75">
      <c r="A411" s="63" t="s">
        <v>192</v>
      </c>
      <c r="B411" s="16" t="s">
        <v>261</v>
      </c>
      <c r="C411" s="16" t="s">
        <v>341</v>
      </c>
      <c r="D411" s="16" t="s">
        <v>130</v>
      </c>
      <c r="E411" s="16" t="s">
        <v>130</v>
      </c>
      <c r="F411" s="16" t="s">
        <v>191</v>
      </c>
      <c r="G411" s="11">
        <v>7.5</v>
      </c>
      <c r="H411" s="11">
        <v>0</v>
      </c>
      <c r="I411" s="11">
        <v>0</v>
      </c>
    </row>
    <row r="412" spans="1:9" ht="18.75">
      <c r="A412" s="63" t="s">
        <v>192</v>
      </c>
      <c r="B412" s="16" t="s">
        <v>261</v>
      </c>
      <c r="C412" s="16" t="s">
        <v>342</v>
      </c>
      <c r="D412" s="16" t="s">
        <v>130</v>
      </c>
      <c r="E412" s="16" t="s">
        <v>130</v>
      </c>
      <c r="F412" s="16" t="s">
        <v>191</v>
      </c>
      <c r="G412" s="11">
        <v>3.6</v>
      </c>
      <c r="H412" s="11">
        <v>3.6</v>
      </c>
      <c r="I412" s="11">
        <v>3.6</v>
      </c>
    </row>
    <row r="413" spans="1:9" ht="57" customHeight="1">
      <c r="A413" s="63" t="s">
        <v>31</v>
      </c>
      <c r="B413" s="16" t="s">
        <v>262</v>
      </c>
      <c r="C413" s="16"/>
      <c r="D413" s="16"/>
      <c r="E413" s="16"/>
      <c r="F413" s="16"/>
      <c r="G413" s="11">
        <f>G414</f>
        <v>15</v>
      </c>
      <c r="H413" s="11">
        <f>H414</f>
        <v>56.9</v>
      </c>
      <c r="I413" s="11">
        <f>I414</f>
        <v>56.9</v>
      </c>
    </row>
    <row r="414" spans="1:9" ht="18.75">
      <c r="A414" s="63" t="s">
        <v>181</v>
      </c>
      <c r="B414" s="16" t="s">
        <v>263</v>
      </c>
      <c r="C414" s="16"/>
      <c r="D414" s="16"/>
      <c r="E414" s="16"/>
      <c r="F414" s="16"/>
      <c r="G414" s="11">
        <f>G415+G416</f>
        <v>15</v>
      </c>
      <c r="H414" s="11">
        <f>H415+H416</f>
        <v>56.9</v>
      </c>
      <c r="I414" s="11">
        <f>I415+I416</f>
        <v>56.9</v>
      </c>
    </row>
    <row r="415" spans="1:9" ht="18.75">
      <c r="A415" s="63" t="s">
        <v>192</v>
      </c>
      <c r="B415" s="16" t="s">
        <v>263</v>
      </c>
      <c r="C415" s="16" t="s">
        <v>341</v>
      </c>
      <c r="D415" s="16" t="s">
        <v>130</v>
      </c>
      <c r="E415" s="16" t="s">
        <v>130</v>
      </c>
      <c r="F415" s="16" t="s">
        <v>191</v>
      </c>
      <c r="G415" s="11">
        <v>0</v>
      </c>
      <c r="H415" s="11">
        <v>41.9</v>
      </c>
      <c r="I415" s="11">
        <v>41.9</v>
      </c>
    </row>
    <row r="416" spans="1:9" ht="18.75">
      <c r="A416" s="63" t="s">
        <v>192</v>
      </c>
      <c r="B416" s="16" t="s">
        <v>263</v>
      </c>
      <c r="C416" s="16" t="s">
        <v>342</v>
      </c>
      <c r="D416" s="16" t="s">
        <v>130</v>
      </c>
      <c r="E416" s="16" t="s">
        <v>130</v>
      </c>
      <c r="F416" s="16" t="s">
        <v>191</v>
      </c>
      <c r="G416" s="11">
        <v>15</v>
      </c>
      <c r="H416" s="11">
        <v>15</v>
      </c>
      <c r="I416" s="11">
        <v>15</v>
      </c>
    </row>
    <row r="417" spans="1:9" ht="58.5" customHeight="1">
      <c r="A417" s="63" t="s">
        <v>266</v>
      </c>
      <c r="B417" s="16" t="s">
        <v>264</v>
      </c>
      <c r="C417" s="16"/>
      <c r="D417" s="16"/>
      <c r="E417" s="16"/>
      <c r="F417" s="16"/>
      <c r="G417" s="11">
        <f>G418</f>
        <v>91.2</v>
      </c>
      <c r="H417" s="11">
        <f>H418</f>
        <v>49.4</v>
      </c>
      <c r="I417" s="11">
        <f>I418</f>
        <v>49.4</v>
      </c>
    </row>
    <row r="418" spans="1:9" ht="18.75">
      <c r="A418" s="63" t="s">
        <v>181</v>
      </c>
      <c r="B418" s="16" t="s">
        <v>265</v>
      </c>
      <c r="C418" s="16"/>
      <c r="D418" s="16"/>
      <c r="E418" s="16"/>
      <c r="F418" s="16"/>
      <c r="G418" s="11">
        <f>G419+G420</f>
        <v>91.2</v>
      </c>
      <c r="H418" s="11">
        <f>H419+H420</f>
        <v>49.4</v>
      </c>
      <c r="I418" s="11">
        <f>I419+I420</f>
        <v>49.4</v>
      </c>
    </row>
    <row r="419" spans="1:9" ht="18.75">
      <c r="A419" s="63" t="s">
        <v>192</v>
      </c>
      <c r="B419" s="16" t="s">
        <v>265</v>
      </c>
      <c r="C419" s="16" t="s">
        <v>341</v>
      </c>
      <c r="D419" s="16" t="s">
        <v>130</v>
      </c>
      <c r="E419" s="16" t="s">
        <v>130</v>
      </c>
      <c r="F419" s="16" t="s">
        <v>191</v>
      </c>
      <c r="G419" s="11">
        <v>56.2</v>
      </c>
      <c r="H419" s="11">
        <v>14.4</v>
      </c>
      <c r="I419" s="11">
        <v>14.4</v>
      </c>
    </row>
    <row r="420" spans="1:9" ht="18.75">
      <c r="A420" s="63" t="s">
        <v>192</v>
      </c>
      <c r="B420" s="16" t="s">
        <v>265</v>
      </c>
      <c r="C420" s="16" t="s">
        <v>342</v>
      </c>
      <c r="D420" s="16" t="s">
        <v>130</v>
      </c>
      <c r="E420" s="16" t="s">
        <v>130</v>
      </c>
      <c r="F420" s="16" t="s">
        <v>191</v>
      </c>
      <c r="G420" s="11">
        <v>35</v>
      </c>
      <c r="H420" s="11">
        <v>35</v>
      </c>
      <c r="I420" s="11">
        <v>35</v>
      </c>
    </row>
    <row r="421" spans="1:9" ht="56.25">
      <c r="A421" s="64" t="s">
        <v>501</v>
      </c>
      <c r="B421" s="145" t="s">
        <v>281</v>
      </c>
      <c r="C421" s="145"/>
      <c r="D421" s="13"/>
      <c r="E421" s="13"/>
      <c r="F421" s="13"/>
      <c r="G421" s="14">
        <f>G422+G427+G432+G436+G442</f>
        <v>66849.3</v>
      </c>
      <c r="H421" s="14">
        <f>H422+H427+H432+H436+H442</f>
        <v>49339.100000000006</v>
      </c>
      <c r="I421" s="14">
        <f>I422+I427+I432+I436+I442</f>
        <v>55215.90000000001</v>
      </c>
    </row>
    <row r="422" spans="1:9" ht="37.5">
      <c r="A422" s="63" t="s">
        <v>284</v>
      </c>
      <c r="B422" s="33" t="s">
        <v>502</v>
      </c>
      <c r="C422" s="33"/>
      <c r="D422" s="16"/>
      <c r="E422" s="16"/>
      <c r="F422" s="16"/>
      <c r="G422" s="11">
        <f>G423+G425</f>
        <v>14908.5</v>
      </c>
      <c r="H422" s="11">
        <f>H423+H425</f>
        <v>15455.699999999999</v>
      </c>
      <c r="I422" s="11">
        <f>I423+I425</f>
        <v>16108.2</v>
      </c>
    </row>
    <row r="423" spans="1:9" ht="37.5">
      <c r="A423" s="75" t="s">
        <v>504</v>
      </c>
      <c r="B423" s="33" t="s">
        <v>503</v>
      </c>
      <c r="C423" s="33"/>
      <c r="D423" s="16"/>
      <c r="E423" s="16"/>
      <c r="F423" s="16"/>
      <c r="G423" s="11">
        <f>G424</f>
        <v>11474.1</v>
      </c>
      <c r="H423" s="11">
        <f>H424</f>
        <v>12245.3</v>
      </c>
      <c r="I423" s="11">
        <f>I424</f>
        <v>12669</v>
      </c>
    </row>
    <row r="424" spans="1:9" ht="18.75">
      <c r="A424" s="63" t="s">
        <v>195</v>
      </c>
      <c r="B424" s="33" t="s">
        <v>503</v>
      </c>
      <c r="C424" s="16" t="s">
        <v>155</v>
      </c>
      <c r="D424" s="16" t="s">
        <v>146</v>
      </c>
      <c r="E424" s="16" t="s">
        <v>121</v>
      </c>
      <c r="F424" s="16" t="s">
        <v>202</v>
      </c>
      <c r="G424" s="10">
        <v>11474.1</v>
      </c>
      <c r="H424" s="11">
        <v>12245.3</v>
      </c>
      <c r="I424" s="11">
        <v>12669</v>
      </c>
    </row>
    <row r="425" spans="1:9" ht="135" customHeight="1">
      <c r="A425" s="63" t="s">
        <v>414</v>
      </c>
      <c r="B425" s="33" t="s">
        <v>505</v>
      </c>
      <c r="C425" s="33"/>
      <c r="D425" s="16"/>
      <c r="E425" s="16"/>
      <c r="F425" s="16"/>
      <c r="G425" s="11">
        <f>G426</f>
        <v>3434.4</v>
      </c>
      <c r="H425" s="11">
        <f>H426</f>
        <v>3210.4</v>
      </c>
      <c r="I425" s="11">
        <f>I426</f>
        <v>3439.2</v>
      </c>
    </row>
    <row r="426" spans="1:9" ht="24" customHeight="1">
      <c r="A426" s="63" t="s">
        <v>195</v>
      </c>
      <c r="B426" s="33" t="s">
        <v>505</v>
      </c>
      <c r="C426" s="16" t="s">
        <v>155</v>
      </c>
      <c r="D426" s="16" t="s">
        <v>146</v>
      </c>
      <c r="E426" s="16" t="s">
        <v>121</v>
      </c>
      <c r="F426" s="16" t="s">
        <v>202</v>
      </c>
      <c r="G426" s="10">
        <v>3434.4</v>
      </c>
      <c r="H426" s="11">
        <v>3210.4</v>
      </c>
      <c r="I426" s="11">
        <v>3439.2</v>
      </c>
    </row>
    <row r="427" spans="1:9" ht="37.5">
      <c r="A427" s="63" t="s">
        <v>286</v>
      </c>
      <c r="B427" s="33" t="s">
        <v>285</v>
      </c>
      <c r="C427" s="33"/>
      <c r="D427" s="16"/>
      <c r="E427" s="16"/>
      <c r="F427" s="16"/>
      <c r="G427" s="11">
        <f>G428+G430</f>
        <v>28225.5</v>
      </c>
      <c r="H427" s="11">
        <f>H428+H430</f>
        <v>19523.1</v>
      </c>
      <c r="I427" s="11">
        <f>I428+I430</f>
        <v>18547.399999999998</v>
      </c>
    </row>
    <row r="428" spans="1:9" ht="38.25" customHeight="1">
      <c r="A428" s="63" t="s">
        <v>507</v>
      </c>
      <c r="B428" s="33" t="s">
        <v>506</v>
      </c>
      <c r="C428" s="33"/>
      <c r="D428" s="16"/>
      <c r="E428" s="16"/>
      <c r="F428" s="16"/>
      <c r="G428" s="11">
        <f>G429</f>
        <v>20712.8</v>
      </c>
      <c r="H428" s="11">
        <f>H429</f>
        <v>15762.5</v>
      </c>
      <c r="I428" s="11">
        <f>I429</f>
        <v>14786.8</v>
      </c>
    </row>
    <row r="429" spans="1:9" ht="18.75">
      <c r="A429" s="63" t="s">
        <v>204</v>
      </c>
      <c r="B429" s="33" t="s">
        <v>506</v>
      </c>
      <c r="C429" s="16" t="s">
        <v>155</v>
      </c>
      <c r="D429" s="16" t="s">
        <v>146</v>
      </c>
      <c r="E429" s="16" t="s">
        <v>125</v>
      </c>
      <c r="F429" s="16" t="s">
        <v>202</v>
      </c>
      <c r="G429" s="11">
        <v>20712.8</v>
      </c>
      <c r="H429" s="11">
        <v>15762.5</v>
      </c>
      <c r="I429" s="11">
        <v>14786.8</v>
      </c>
    </row>
    <row r="430" spans="1:9" ht="60.75" customHeight="1">
      <c r="A430" s="75" t="s">
        <v>590</v>
      </c>
      <c r="B430" s="33" t="s">
        <v>591</v>
      </c>
      <c r="C430" s="16"/>
      <c r="D430" s="16"/>
      <c r="E430" s="16"/>
      <c r="F430" s="16"/>
      <c r="G430" s="11">
        <f>G431</f>
        <v>7512.7</v>
      </c>
      <c r="H430" s="11">
        <f>H431</f>
        <v>3760.6</v>
      </c>
      <c r="I430" s="11">
        <f>I431</f>
        <v>3760.6</v>
      </c>
    </row>
    <row r="431" spans="1:9" ht="18.75">
      <c r="A431" s="63" t="s">
        <v>204</v>
      </c>
      <c r="B431" s="33" t="s">
        <v>591</v>
      </c>
      <c r="C431" s="16" t="s">
        <v>155</v>
      </c>
      <c r="D431" s="16" t="s">
        <v>146</v>
      </c>
      <c r="E431" s="16" t="s">
        <v>125</v>
      </c>
      <c r="F431" s="16" t="s">
        <v>202</v>
      </c>
      <c r="G431" s="11">
        <v>7512.7</v>
      </c>
      <c r="H431" s="11">
        <v>3760.6</v>
      </c>
      <c r="I431" s="11">
        <v>3760.6</v>
      </c>
    </row>
    <row r="432" spans="1:9" ht="75">
      <c r="A432" s="63" t="s">
        <v>509</v>
      </c>
      <c r="B432" s="33" t="s">
        <v>283</v>
      </c>
      <c r="C432" s="33"/>
      <c r="D432" s="16"/>
      <c r="E432" s="16"/>
      <c r="F432" s="16"/>
      <c r="G432" s="11">
        <f>G433</f>
        <v>199.8</v>
      </c>
      <c r="H432" s="11">
        <f>H433</f>
        <v>199.8</v>
      </c>
      <c r="I432" s="11">
        <f>I433</f>
        <v>199.8</v>
      </c>
    </row>
    <row r="433" spans="1:9" ht="37.5">
      <c r="A433" s="63" t="s">
        <v>26</v>
      </c>
      <c r="B433" s="33" t="s">
        <v>508</v>
      </c>
      <c r="C433" s="33"/>
      <c r="D433" s="16"/>
      <c r="E433" s="16"/>
      <c r="F433" s="16"/>
      <c r="G433" s="11">
        <f>G434+G435</f>
        <v>199.8</v>
      </c>
      <c r="H433" s="11">
        <f>H434+H435</f>
        <v>199.8</v>
      </c>
      <c r="I433" s="11">
        <f>I434+I435</f>
        <v>199.8</v>
      </c>
    </row>
    <row r="434" spans="1:9" ht="37.5">
      <c r="A434" s="63" t="s">
        <v>174</v>
      </c>
      <c r="B434" s="33" t="s">
        <v>508</v>
      </c>
      <c r="C434" s="16" t="s">
        <v>155</v>
      </c>
      <c r="D434" s="16" t="s">
        <v>121</v>
      </c>
      <c r="E434" s="16" t="s">
        <v>137</v>
      </c>
      <c r="F434" s="16" t="s">
        <v>175</v>
      </c>
      <c r="G434" s="11">
        <v>139.8</v>
      </c>
      <c r="H434" s="11">
        <v>139.8</v>
      </c>
      <c r="I434" s="11">
        <v>139.8</v>
      </c>
    </row>
    <row r="435" spans="1:9" ht="37.5">
      <c r="A435" s="63" t="s">
        <v>92</v>
      </c>
      <c r="B435" s="33" t="s">
        <v>508</v>
      </c>
      <c r="C435" s="16" t="s">
        <v>155</v>
      </c>
      <c r="D435" s="16" t="s">
        <v>121</v>
      </c>
      <c r="E435" s="16" t="s">
        <v>137</v>
      </c>
      <c r="F435" s="16" t="s">
        <v>178</v>
      </c>
      <c r="G435" s="11">
        <v>60</v>
      </c>
      <c r="H435" s="11">
        <v>60</v>
      </c>
      <c r="I435" s="11">
        <v>60</v>
      </c>
    </row>
    <row r="436" spans="1:9" ht="56.25">
      <c r="A436" s="63" t="s">
        <v>428</v>
      </c>
      <c r="B436" s="33" t="s">
        <v>67</v>
      </c>
      <c r="C436" s="33"/>
      <c r="D436" s="16"/>
      <c r="E436" s="16"/>
      <c r="F436" s="16"/>
      <c r="G436" s="11">
        <f>G437+G440</f>
        <v>7926.3</v>
      </c>
      <c r="H436" s="11">
        <f>H437+H440</f>
        <v>4724.8</v>
      </c>
      <c r="I436" s="11">
        <f>I437+I440</f>
        <v>6724.8</v>
      </c>
    </row>
    <row r="437" spans="1:9" ht="39.75" customHeight="1">
      <c r="A437" s="63" t="s">
        <v>190</v>
      </c>
      <c r="B437" s="33" t="s">
        <v>510</v>
      </c>
      <c r="C437" s="33"/>
      <c r="D437" s="16"/>
      <c r="E437" s="16"/>
      <c r="F437" s="16"/>
      <c r="G437" s="11">
        <f>G438+G439</f>
        <v>6450.3</v>
      </c>
      <c r="H437" s="11">
        <f>H438+H439</f>
        <v>4724.8</v>
      </c>
      <c r="I437" s="11">
        <f>I438+I439</f>
        <v>6724.8</v>
      </c>
    </row>
    <row r="438" spans="1:9" ht="37.5">
      <c r="A438" s="63" t="s">
        <v>174</v>
      </c>
      <c r="B438" s="33" t="s">
        <v>510</v>
      </c>
      <c r="C438" s="16" t="s">
        <v>155</v>
      </c>
      <c r="D438" s="16" t="s">
        <v>121</v>
      </c>
      <c r="E438" s="16" t="s">
        <v>137</v>
      </c>
      <c r="F438" s="16" t="s">
        <v>175</v>
      </c>
      <c r="G438" s="10">
        <v>5503.8</v>
      </c>
      <c r="H438" s="11">
        <v>3778.3</v>
      </c>
      <c r="I438" s="11">
        <v>5778.3</v>
      </c>
    </row>
    <row r="439" spans="1:9" ht="37.5">
      <c r="A439" s="63" t="s">
        <v>92</v>
      </c>
      <c r="B439" s="33" t="s">
        <v>510</v>
      </c>
      <c r="C439" s="16" t="s">
        <v>155</v>
      </c>
      <c r="D439" s="16" t="s">
        <v>121</v>
      </c>
      <c r="E439" s="16" t="s">
        <v>137</v>
      </c>
      <c r="F439" s="16" t="s">
        <v>178</v>
      </c>
      <c r="G439" s="10">
        <v>946.5</v>
      </c>
      <c r="H439" s="11">
        <v>946.5</v>
      </c>
      <c r="I439" s="11">
        <v>946.5</v>
      </c>
    </row>
    <row r="440" spans="1:9" ht="56.25">
      <c r="A440" s="75" t="s">
        <v>473</v>
      </c>
      <c r="B440" s="33" t="s">
        <v>617</v>
      </c>
      <c r="C440" s="16"/>
      <c r="D440" s="16"/>
      <c r="E440" s="16"/>
      <c r="F440" s="16"/>
      <c r="G440" s="10">
        <f>G441</f>
        <v>1476</v>
      </c>
      <c r="H440" s="10">
        <f>H441</f>
        <v>0</v>
      </c>
      <c r="I440" s="10">
        <f>I441</f>
        <v>0</v>
      </c>
    </row>
    <row r="441" spans="1:9" ht="37.5">
      <c r="A441" s="63" t="s">
        <v>174</v>
      </c>
      <c r="B441" s="33" t="s">
        <v>617</v>
      </c>
      <c r="C441" s="16" t="s">
        <v>155</v>
      </c>
      <c r="D441" s="16" t="s">
        <v>121</v>
      </c>
      <c r="E441" s="16" t="s">
        <v>137</v>
      </c>
      <c r="F441" s="16" t="s">
        <v>175</v>
      </c>
      <c r="G441" s="10">
        <v>1476</v>
      </c>
      <c r="H441" s="11">
        <v>0</v>
      </c>
      <c r="I441" s="11">
        <v>0</v>
      </c>
    </row>
    <row r="442" spans="1:9" ht="56.25" customHeight="1">
      <c r="A442" s="63" t="s">
        <v>607</v>
      </c>
      <c r="B442" s="33" t="s">
        <v>282</v>
      </c>
      <c r="C442" s="16"/>
      <c r="D442" s="16"/>
      <c r="E442" s="16"/>
      <c r="F442" s="16"/>
      <c r="G442" s="11">
        <f>G443+G447+G450</f>
        <v>15589.2</v>
      </c>
      <c r="H442" s="11">
        <f>H443+H447+H450</f>
        <v>9435.7</v>
      </c>
      <c r="I442" s="11">
        <f>I443+I447+I450</f>
        <v>13635.7</v>
      </c>
    </row>
    <row r="443" spans="1:9" ht="18.75">
      <c r="A443" s="72" t="s">
        <v>353</v>
      </c>
      <c r="B443" s="33" t="s">
        <v>511</v>
      </c>
      <c r="C443" s="16"/>
      <c r="D443" s="16"/>
      <c r="E443" s="16"/>
      <c r="F443" s="16"/>
      <c r="G443" s="11">
        <f>G444+G445+G446</f>
        <v>11427</v>
      </c>
      <c r="H443" s="11">
        <f>H444+H445+H446</f>
        <v>7362</v>
      </c>
      <c r="I443" s="11">
        <f>I444+I445+I446</f>
        <v>11562</v>
      </c>
    </row>
    <row r="444" spans="1:9" ht="18.75">
      <c r="A444" s="63" t="s">
        <v>180</v>
      </c>
      <c r="B444" s="33" t="s">
        <v>511</v>
      </c>
      <c r="C444" s="16" t="s">
        <v>323</v>
      </c>
      <c r="D444" s="16" t="s">
        <v>121</v>
      </c>
      <c r="E444" s="16" t="s">
        <v>158</v>
      </c>
      <c r="F444" s="16" t="s">
        <v>153</v>
      </c>
      <c r="G444" s="11">
        <v>10853.4</v>
      </c>
      <c r="H444" s="11">
        <v>6653.4</v>
      </c>
      <c r="I444" s="11">
        <v>10853.4</v>
      </c>
    </row>
    <row r="445" spans="1:9" ht="37.5">
      <c r="A445" s="63" t="s">
        <v>92</v>
      </c>
      <c r="B445" s="33" t="s">
        <v>511</v>
      </c>
      <c r="C445" s="16" t="s">
        <v>323</v>
      </c>
      <c r="D445" s="16" t="s">
        <v>121</v>
      </c>
      <c r="E445" s="16" t="s">
        <v>158</v>
      </c>
      <c r="F445" s="16" t="s">
        <v>178</v>
      </c>
      <c r="G445" s="11">
        <v>568.6</v>
      </c>
      <c r="H445" s="11">
        <v>703.6</v>
      </c>
      <c r="I445" s="11">
        <v>703.6</v>
      </c>
    </row>
    <row r="446" spans="1:9" ht="24" customHeight="1">
      <c r="A446" s="63" t="s">
        <v>176</v>
      </c>
      <c r="B446" s="33" t="s">
        <v>511</v>
      </c>
      <c r="C446" s="16" t="s">
        <v>323</v>
      </c>
      <c r="D446" s="16" t="s">
        <v>121</v>
      </c>
      <c r="E446" s="16" t="s">
        <v>158</v>
      </c>
      <c r="F446" s="16" t="s">
        <v>177</v>
      </c>
      <c r="G446" s="11">
        <v>5</v>
      </c>
      <c r="H446" s="11">
        <v>5</v>
      </c>
      <c r="I446" s="11">
        <v>5</v>
      </c>
    </row>
    <row r="447" spans="1:9" ht="42" customHeight="1">
      <c r="A447" s="63" t="s">
        <v>393</v>
      </c>
      <c r="B447" s="33" t="s">
        <v>512</v>
      </c>
      <c r="C447" s="16"/>
      <c r="D447" s="16"/>
      <c r="E447" s="16"/>
      <c r="F447" s="16"/>
      <c r="G447" s="11">
        <f>G448+G449</f>
        <v>2073.7</v>
      </c>
      <c r="H447" s="11">
        <f>H448+H449</f>
        <v>2073.7</v>
      </c>
      <c r="I447" s="11">
        <f>I448+I449</f>
        <v>2073.7</v>
      </c>
    </row>
    <row r="448" spans="1:9" ht="18.75">
      <c r="A448" s="63" t="s">
        <v>180</v>
      </c>
      <c r="B448" s="33" t="s">
        <v>512</v>
      </c>
      <c r="C448" s="16" t="s">
        <v>323</v>
      </c>
      <c r="D448" s="16" t="s">
        <v>121</v>
      </c>
      <c r="E448" s="16" t="s">
        <v>158</v>
      </c>
      <c r="F448" s="16" t="s">
        <v>153</v>
      </c>
      <c r="G448" s="11">
        <v>1992</v>
      </c>
      <c r="H448" s="11">
        <v>1992</v>
      </c>
      <c r="I448" s="11">
        <v>1992</v>
      </c>
    </row>
    <row r="449" spans="1:9" ht="37.5">
      <c r="A449" s="63" t="s">
        <v>92</v>
      </c>
      <c r="B449" s="33" t="s">
        <v>512</v>
      </c>
      <c r="C449" s="16" t="s">
        <v>323</v>
      </c>
      <c r="D449" s="16" t="s">
        <v>121</v>
      </c>
      <c r="E449" s="16" t="s">
        <v>158</v>
      </c>
      <c r="F449" s="16" t="s">
        <v>178</v>
      </c>
      <c r="G449" s="11">
        <v>81.7</v>
      </c>
      <c r="H449" s="11">
        <v>81.7</v>
      </c>
      <c r="I449" s="11">
        <v>81.7</v>
      </c>
    </row>
    <row r="450" spans="1:9" ht="56.25">
      <c r="A450" s="75" t="s">
        <v>473</v>
      </c>
      <c r="B450" s="33" t="s">
        <v>672</v>
      </c>
      <c r="C450" s="16"/>
      <c r="D450" s="16"/>
      <c r="E450" s="16"/>
      <c r="F450" s="16"/>
      <c r="G450" s="11">
        <f>G451</f>
        <v>2088.5</v>
      </c>
      <c r="H450" s="11">
        <f>H451</f>
        <v>0</v>
      </c>
      <c r="I450" s="11">
        <f>I451</f>
        <v>0</v>
      </c>
    </row>
    <row r="451" spans="1:9" ht="18.75">
      <c r="A451" s="63" t="s">
        <v>180</v>
      </c>
      <c r="B451" s="33" t="s">
        <v>672</v>
      </c>
      <c r="C451" s="16" t="s">
        <v>323</v>
      </c>
      <c r="D451" s="16" t="s">
        <v>121</v>
      </c>
      <c r="E451" s="16" t="s">
        <v>158</v>
      </c>
      <c r="F451" s="16" t="s">
        <v>153</v>
      </c>
      <c r="G451" s="11">
        <v>2088.5</v>
      </c>
      <c r="H451" s="11">
        <v>0</v>
      </c>
      <c r="I451" s="11">
        <v>0</v>
      </c>
    </row>
    <row r="452" spans="1:9" ht="56.25">
      <c r="A452" s="64" t="s">
        <v>529</v>
      </c>
      <c r="B452" s="145" t="s">
        <v>279</v>
      </c>
      <c r="C452" s="13"/>
      <c r="D452" s="13"/>
      <c r="E452" s="13"/>
      <c r="F452" s="13"/>
      <c r="G452" s="14">
        <f>G453+G456</f>
        <v>234</v>
      </c>
      <c r="H452" s="14">
        <f>H453+H456</f>
        <v>902</v>
      </c>
      <c r="I452" s="14">
        <f>I453+I456</f>
        <v>902</v>
      </c>
    </row>
    <row r="453" spans="1:9" ht="37.5">
      <c r="A453" s="63" t="s">
        <v>598</v>
      </c>
      <c r="B453" s="33" t="s">
        <v>27</v>
      </c>
      <c r="C453" s="16"/>
      <c r="D453" s="16"/>
      <c r="E453" s="16"/>
      <c r="F453" s="16"/>
      <c r="G453" s="11">
        <f aca="true" t="shared" si="24" ref="G453:I454">G454</f>
        <v>0</v>
      </c>
      <c r="H453" s="11">
        <f t="shared" si="24"/>
        <v>500</v>
      </c>
      <c r="I453" s="11">
        <f t="shared" si="24"/>
        <v>500</v>
      </c>
    </row>
    <row r="454" spans="1:9" ht="27" customHeight="1">
      <c r="A454" s="63" t="s">
        <v>230</v>
      </c>
      <c r="B454" s="33" t="s">
        <v>28</v>
      </c>
      <c r="C454" s="16"/>
      <c r="D454" s="16"/>
      <c r="E454" s="16"/>
      <c r="F454" s="16"/>
      <c r="G454" s="11">
        <f t="shared" si="24"/>
        <v>0</v>
      </c>
      <c r="H454" s="11">
        <f t="shared" si="24"/>
        <v>500</v>
      </c>
      <c r="I454" s="11">
        <f t="shared" si="24"/>
        <v>500</v>
      </c>
    </row>
    <row r="455" spans="1:9" ht="18.75">
      <c r="A455" s="63" t="s">
        <v>359</v>
      </c>
      <c r="B455" s="33" t="s">
        <v>28</v>
      </c>
      <c r="C455" s="16" t="s">
        <v>323</v>
      </c>
      <c r="D455" s="16" t="s">
        <v>129</v>
      </c>
      <c r="E455" s="16" t="s">
        <v>121</v>
      </c>
      <c r="F455" s="16" t="s">
        <v>185</v>
      </c>
      <c r="G455" s="11">
        <v>0</v>
      </c>
      <c r="H455" s="11">
        <v>500</v>
      </c>
      <c r="I455" s="11">
        <v>500</v>
      </c>
    </row>
    <row r="456" spans="1:9" ht="38.25" customHeight="1">
      <c r="A456" s="63" t="s">
        <v>599</v>
      </c>
      <c r="B456" s="33" t="s">
        <v>314</v>
      </c>
      <c r="C456" s="16"/>
      <c r="D456" s="16"/>
      <c r="E456" s="16"/>
      <c r="F456" s="16"/>
      <c r="G456" s="11">
        <f>G457</f>
        <v>234</v>
      </c>
      <c r="H456" s="11">
        <f>H457</f>
        <v>402</v>
      </c>
      <c r="I456" s="11">
        <f>I457</f>
        <v>402</v>
      </c>
    </row>
    <row r="457" spans="1:9" ht="25.5" customHeight="1">
      <c r="A457" s="63" t="s">
        <v>230</v>
      </c>
      <c r="B457" s="33" t="s">
        <v>315</v>
      </c>
      <c r="C457" s="16"/>
      <c r="D457" s="16"/>
      <c r="E457" s="16"/>
      <c r="F457" s="16"/>
      <c r="G457" s="11">
        <f>G458+G461+G460+G459</f>
        <v>234</v>
      </c>
      <c r="H457" s="11">
        <f>H458+H461+H460+H459</f>
        <v>402</v>
      </c>
      <c r="I457" s="11">
        <f>I458+I461+I460+I459</f>
        <v>402</v>
      </c>
    </row>
    <row r="458" spans="1:9" ht="37.5">
      <c r="A458" s="63" t="s">
        <v>92</v>
      </c>
      <c r="B458" s="33" t="s">
        <v>315</v>
      </c>
      <c r="C458" s="16" t="s">
        <v>323</v>
      </c>
      <c r="D458" s="16" t="s">
        <v>126</v>
      </c>
      <c r="E458" s="16" t="s">
        <v>126</v>
      </c>
      <c r="F458" s="16" t="s">
        <v>178</v>
      </c>
      <c r="G458" s="11">
        <v>0</v>
      </c>
      <c r="H458" s="11">
        <v>120</v>
      </c>
      <c r="I458" s="11">
        <v>120</v>
      </c>
    </row>
    <row r="459" spans="1:9" ht="37.5">
      <c r="A459" s="63" t="s">
        <v>222</v>
      </c>
      <c r="B459" s="33" t="s">
        <v>315</v>
      </c>
      <c r="C459" s="16" t="s">
        <v>323</v>
      </c>
      <c r="D459" s="16" t="s">
        <v>126</v>
      </c>
      <c r="E459" s="16" t="s">
        <v>126</v>
      </c>
      <c r="F459" s="16" t="s">
        <v>221</v>
      </c>
      <c r="G459" s="11">
        <v>129</v>
      </c>
      <c r="H459" s="11">
        <v>108</v>
      </c>
      <c r="I459" s="11">
        <v>108</v>
      </c>
    </row>
    <row r="460" spans="1:9" ht="22.5" customHeight="1">
      <c r="A460" s="63" t="s">
        <v>318</v>
      </c>
      <c r="B460" s="33" t="s">
        <v>315</v>
      </c>
      <c r="C460" s="16" t="s">
        <v>323</v>
      </c>
      <c r="D460" s="16" t="s">
        <v>126</v>
      </c>
      <c r="E460" s="16" t="s">
        <v>126</v>
      </c>
      <c r="F460" s="16" t="s">
        <v>317</v>
      </c>
      <c r="G460" s="11">
        <v>75</v>
      </c>
      <c r="H460" s="11">
        <f>96+48</f>
        <v>144</v>
      </c>
      <c r="I460" s="11">
        <f>96+48</f>
        <v>144</v>
      </c>
    </row>
    <row r="461" spans="1:9" ht="27" customHeight="1">
      <c r="A461" s="63" t="s">
        <v>186</v>
      </c>
      <c r="B461" s="33" t="s">
        <v>315</v>
      </c>
      <c r="C461" s="16" t="s">
        <v>323</v>
      </c>
      <c r="D461" s="16" t="s">
        <v>126</v>
      </c>
      <c r="E461" s="16" t="s">
        <v>126</v>
      </c>
      <c r="F461" s="16" t="s">
        <v>182</v>
      </c>
      <c r="G461" s="11">
        <v>30</v>
      </c>
      <c r="H461" s="11">
        <v>30</v>
      </c>
      <c r="I461" s="11">
        <v>30</v>
      </c>
    </row>
    <row r="462" spans="1:9" ht="63" customHeight="1">
      <c r="A462" s="64" t="s">
        <v>625</v>
      </c>
      <c r="B462" s="145" t="s">
        <v>430</v>
      </c>
      <c r="C462" s="13"/>
      <c r="D462" s="13"/>
      <c r="E462" s="13"/>
      <c r="F462" s="13"/>
      <c r="G462" s="14">
        <f>G463</f>
        <v>1775.3</v>
      </c>
      <c r="H462" s="14">
        <f>H463</f>
        <v>1760.7</v>
      </c>
      <c r="I462" s="14">
        <f>I463</f>
        <v>1398.5</v>
      </c>
    </row>
    <row r="463" spans="1:17" ht="42" customHeight="1">
      <c r="A463" s="67" t="s">
        <v>548</v>
      </c>
      <c r="B463" s="33" t="s">
        <v>432</v>
      </c>
      <c r="C463" s="13"/>
      <c r="D463" s="13"/>
      <c r="E463" s="13"/>
      <c r="F463" s="13"/>
      <c r="G463" s="11">
        <f>G464+G466</f>
        <v>1775.3</v>
      </c>
      <c r="H463" s="11">
        <f>H464+H466</f>
        <v>1760.7</v>
      </c>
      <c r="I463" s="11">
        <f>I464+I466</f>
        <v>1398.5</v>
      </c>
      <c r="J463" s="162"/>
      <c r="K463" s="163"/>
      <c r="L463" s="163"/>
      <c r="M463" s="163"/>
      <c r="N463" s="163"/>
      <c r="O463" s="163"/>
      <c r="P463" s="163"/>
      <c r="Q463" s="163"/>
    </row>
    <row r="464" spans="1:17" ht="38.25" customHeight="1">
      <c r="A464" s="63" t="s">
        <v>519</v>
      </c>
      <c r="B464" s="33" t="s">
        <v>518</v>
      </c>
      <c r="C464" s="13"/>
      <c r="D464" s="13"/>
      <c r="E464" s="13"/>
      <c r="F464" s="13"/>
      <c r="G464" s="11">
        <f>G465</f>
        <v>0</v>
      </c>
      <c r="H464" s="11">
        <f>H465</f>
        <v>0</v>
      </c>
      <c r="I464" s="11">
        <f>I465</f>
        <v>695.5</v>
      </c>
      <c r="J464" s="42"/>
      <c r="K464" s="42"/>
      <c r="L464" s="42"/>
      <c r="M464" s="42"/>
      <c r="N464" s="42"/>
      <c r="O464" s="42"/>
      <c r="P464" s="42"/>
      <c r="Q464" s="42"/>
    </row>
    <row r="465" spans="1:17" ht="37.5">
      <c r="A465" s="63" t="s">
        <v>92</v>
      </c>
      <c r="B465" s="33" t="s">
        <v>518</v>
      </c>
      <c r="C465" s="16" t="s">
        <v>323</v>
      </c>
      <c r="D465" s="16" t="s">
        <v>129</v>
      </c>
      <c r="E465" s="16" t="s">
        <v>124</v>
      </c>
      <c r="F465" s="16" t="s">
        <v>178</v>
      </c>
      <c r="G465" s="11">
        <v>0</v>
      </c>
      <c r="H465" s="11">
        <v>0</v>
      </c>
      <c r="I465" s="11">
        <v>695.5</v>
      </c>
      <c r="J465" s="42"/>
      <c r="K465" s="42"/>
      <c r="L465" s="42"/>
      <c r="M465" s="42"/>
      <c r="N465" s="42"/>
      <c r="O465" s="42"/>
      <c r="P465" s="42"/>
      <c r="Q465" s="42"/>
    </row>
    <row r="466" spans="1:17" ht="37.5">
      <c r="A466" s="63" t="s">
        <v>431</v>
      </c>
      <c r="B466" s="33" t="s">
        <v>433</v>
      </c>
      <c r="C466" s="16"/>
      <c r="D466" s="16"/>
      <c r="E466" s="16"/>
      <c r="F466" s="16"/>
      <c r="G466" s="11">
        <f>G467</f>
        <v>1775.3</v>
      </c>
      <c r="H466" s="11">
        <f>H467</f>
        <v>1760.7</v>
      </c>
      <c r="I466" s="11">
        <f>I467</f>
        <v>703</v>
      </c>
      <c r="J466" s="42"/>
      <c r="K466" s="42"/>
      <c r="L466" s="42"/>
      <c r="M466" s="42"/>
      <c r="N466" s="42"/>
      <c r="O466" s="42"/>
      <c r="P466" s="42"/>
      <c r="Q466" s="42"/>
    </row>
    <row r="467" spans="1:9" ht="37.5">
      <c r="A467" s="63" t="s">
        <v>92</v>
      </c>
      <c r="B467" s="33" t="s">
        <v>433</v>
      </c>
      <c r="C467" s="16" t="s">
        <v>323</v>
      </c>
      <c r="D467" s="16" t="s">
        <v>129</v>
      </c>
      <c r="E467" s="16" t="s">
        <v>124</v>
      </c>
      <c r="F467" s="16" t="s">
        <v>178</v>
      </c>
      <c r="G467" s="11">
        <v>1775.3</v>
      </c>
      <c r="H467" s="11">
        <v>1760.7</v>
      </c>
      <c r="I467" s="11">
        <v>703</v>
      </c>
    </row>
    <row r="468" spans="1:9" ht="62.25" customHeight="1">
      <c r="A468" s="64" t="s">
        <v>578</v>
      </c>
      <c r="B468" s="145" t="s">
        <v>576</v>
      </c>
      <c r="C468" s="13"/>
      <c r="D468" s="13"/>
      <c r="E468" s="13"/>
      <c r="F468" s="13"/>
      <c r="G468" s="14">
        <f aca="true" t="shared" si="25" ref="G468:I470">G469</f>
        <v>301.5</v>
      </c>
      <c r="H468" s="14">
        <f t="shared" si="25"/>
        <v>301.5</v>
      </c>
      <c r="I468" s="14">
        <f t="shared" si="25"/>
        <v>301.5</v>
      </c>
    </row>
    <row r="469" spans="1:9" ht="18.75">
      <c r="A469" s="63" t="s">
        <v>577</v>
      </c>
      <c r="B469" s="33" t="s">
        <v>579</v>
      </c>
      <c r="C469" s="16"/>
      <c r="D469" s="16"/>
      <c r="E469" s="16"/>
      <c r="F469" s="16"/>
      <c r="G469" s="11">
        <f>G470</f>
        <v>301.5</v>
      </c>
      <c r="H469" s="11">
        <f t="shared" si="25"/>
        <v>301.5</v>
      </c>
      <c r="I469" s="11">
        <f t="shared" si="25"/>
        <v>301.5</v>
      </c>
    </row>
    <row r="470" spans="1:9" ht="37.5">
      <c r="A470" s="63" t="s">
        <v>586</v>
      </c>
      <c r="B470" s="33" t="s">
        <v>584</v>
      </c>
      <c r="C470" s="16"/>
      <c r="D470" s="16"/>
      <c r="E470" s="16"/>
      <c r="F470" s="16"/>
      <c r="G470" s="11">
        <f>G471</f>
        <v>301.5</v>
      </c>
      <c r="H470" s="11">
        <f t="shared" si="25"/>
        <v>301.5</v>
      </c>
      <c r="I470" s="11">
        <f t="shared" si="25"/>
        <v>301.5</v>
      </c>
    </row>
    <row r="471" spans="1:9" ht="38.25" customHeight="1">
      <c r="A471" s="92" t="s">
        <v>91</v>
      </c>
      <c r="B471" s="33" t="s">
        <v>584</v>
      </c>
      <c r="C471" s="16" t="s">
        <v>323</v>
      </c>
      <c r="D471" s="16" t="s">
        <v>127</v>
      </c>
      <c r="E471" s="16" t="s">
        <v>137</v>
      </c>
      <c r="F471" s="16" t="s">
        <v>189</v>
      </c>
      <c r="G471" s="11">
        <v>301.5</v>
      </c>
      <c r="H471" s="11">
        <v>301.5</v>
      </c>
      <c r="I471" s="11">
        <v>301.5</v>
      </c>
    </row>
    <row r="472" spans="1:9" ht="38.25" customHeight="1">
      <c r="A472" s="110" t="s">
        <v>651</v>
      </c>
      <c r="B472" s="99" t="s">
        <v>626</v>
      </c>
      <c r="C472" s="13"/>
      <c r="D472" s="13"/>
      <c r="E472" s="13"/>
      <c r="F472" s="13"/>
      <c r="G472" s="14">
        <f aca="true" t="shared" si="26" ref="G472:I474">G473</f>
        <v>6256.1</v>
      </c>
      <c r="H472" s="14">
        <f t="shared" si="26"/>
        <v>0</v>
      </c>
      <c r="I472" s="14">
        <f t="shared" si="26"/>
        <v>0</v>
      </c>
    </row>
    <row r="473" spans="1:9" ht="38.25" customHeight="1">
      <c r="A473" s="111" t="s">
        <v>652</v>
      </c>
      <c r="B473" s="61" t="s">
        <v>627</v>
      </c>
      <c r="C473" s="16"/>
      <c r="D473" s="16"/>
      <c r="E473" s="16"/>
      <c r="F473" s="16"/>
      <c r="G473" s="11">
        <f>G474+G476</f>
        <v>6256.1</v>
      </c>
      <c r="H473" s="11">
        <f>H474+H476</f>
        <v>0</v>
      </c>
      <c r="I473" s="11">
        <f>I474+I476</f>
        <v>0</v>
      </c>
    </row>
    <row r="474" spans="1:9" ht="23.25" customHeight="1">
      <c r="A474" s="111" t="s">
        <v>629</v>
      </c>
      <c r="B474" s="78" t="s">
        <v>628</v>
      </c>
      <c r="C474" s="16"/>
      <c r="D474" s="16"/>
      <c r="E474" s="16"/>
      <c r="F474" s="16"/>
      <c r="G474" s="11">
        <f t="shared" si="26"/>
        <v>811.6</v>
      </c>
      <c r="H474" s="11">
        <f t="shared" si="26"/>
        <v>0</v>
      </c>
      <c r="I474" s="11">
        <f t="shared" si="26"/>
        <v>0</v>
      </c>
    </row>
    <row r="475" spans="1:9" ht="38.25" customHeight="1">
      <c r="A475" s="63" t="s">
        <v>92</v>
      </c>
      <c r="B475" s="48" t="s">
        <v>628</v>
      </c>
      <c r="C475" s="16" t="s">
        <v>323</v>
      </c>
      <c r="D475" s="16" t="s">
        <v>121</v>
      </c>
      <c r="E475" s="16" t="s">
        <v>158</v>
      </c>
      <c r="F475" s="16" t="s">
        <v>178</v>
      </c>
      <c r="G475" s="11">
        <v>811.6</v>
      </c>
      <c r="H475" s="11">
        <v>0</v>
      </c>
      <c r="I475" s="11">
        <v>0</v>
      </c>
    </row>
    <row r="476" spans="1:9" ht="38.25" customHeight="1">
      <c r="A476" s="29" t="s">
        <v>655</v>
      </c>
      <c r="B476" s="48" t="s">
        <v>677</v>
      </c>
      <c r="C476" s="16"/>
      <c r="D476" s="16"/>
      <c r="E476" s="16"/>
      <c r="F476" s="16"/>
      <c r="G476" s="11">
        <f>G477</f>
        <v>5444.5</v>
      </c>
      <c r="H476" s="11">
        <f>H477</f>
        <v>0</v>
      </c>
      <c r="I476" s="11">
        <f>I477</f>
        <v>0</v>
      </c>
    </row>
    <row r="477" spans="1:9" ht="30" customHeight="1">
      <c r="A477" s="63" t="s">
        <v>359</v>
      </c>
      <c r="B477" s="48" t="s">
        <v>677</v>
      </c>
      <c r="C477" s="16" t="s">
        <v>323</v>
      </c>
      <c r="D477" s="16" t="s">
        <v>121</v>
      </c>
      <c r="E477" s="16" t="s">
        <v>158</v>
      </c>
      <c r="F477" s="16" t="s">
        <v>185</v>
      </c>
      <c r="G477" s="11">
        <v>5444.5</v>
      </c>
      <c r="H477" s="11">
        <v>0</v>
      </c>
      <c r="I477" s="11">
        <v>0</v>
      </c>
    </row>
    <row r="478" spans="1:9" ht="34.5" customHeight="1">
      <c r="A478" s="156" t="s">
        <v>140</v>
      </c>
      <c r="B478" s="156"/>
      <c r="C478" s="156"/>
      <c r="D478" s="156"/>
      <c r="E478" s="156"/>
      <c r="F478" s="156"/>
      <c r="G478" s="14">
        <f>G21+G58+G92+G136+G202+G313+G359+G383+G390+G403+G421+G452+G462+G468+G472</f>
        <v>821387.4000000001</v>
      </c>
      <c r="H478" s="14">
        <f>H21+H58+H92+H136+H202+H313+H359+H383+H390+H403+H421+H452+H462+H468+H472</f>
        <v>727428.5999999999</v>
      </c>
      <c r="I478" s="14">
        <f>I21+I58+I92+I136+I202+I313+I359+I383+I390+I403+I421+I452+I462+I468+I472</f>
        <v>716824.4999999999</v>
      </c>
    </row>
  </sheetData>
  <sheetProtection/>
  <mergeCells count="17">
    <mergeCell ref="G18:I18"/>
    <mergeCell ref="A14:I14"/>
    <mergeCell ref="A478:F478"/>
    <mergeCell ref="A18:A19"/>
    <mergeCell ref="B18:B19"/>
    <mergeCell ref="C18:C19"/>
    <mergeCell ref="D18:D19"/>
    <mergeCell ref="J463:Q463"/>
    <mergeCell ref="F5:I5"/>
    <mergeCell ref="F6:I6"/>
    <mergeCell ref="F7:I7"/>
    <mergeCell ref="F8:I8"/>
    <mergeCell ref="F9:I9"/>
    <mergeCell ref="A11:F11"/>
    <mergeCell ref="A12:I13"/>
    <mergeCell ref="E18:E19"/>
    <mergeCell ref="F18:F19"/>
  </mergeCells>
  <printOptions horizontalCentered="1"/>
  <pageMargins left="0.5905511811023623" right="0.1968503937007874" top="0.5905511811023623" bottom="0.5905511811023623" header="0" footer="0"/>
  <pageSetup fitToHeight="0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User</cp:lastModifiedBy>
  <cp:lastPrinted>2020-11-11T09:09:43Z</cp:lastPrinted>
  <dcterms:created xsi:type="dcterms:W3CDTF">2004-11-04T07:33:42Z</dcterms:created>
  <dcterms:modified xsi:type="dcterms:W3CDTF">2020-11-11T09:09:46Z</dcterms:modified>
  <cp:category/>
  <cp:version/>
  <cp:contentType/>
  <cp:contentStatus/>
</cp:coreProperties>
</file>