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" sheetId="1" r:id="rId1"/>
    <sheet name="7 целевые" sheetId="2" r:id="rId2"/>
    <sheet name="8 ведомственная" sheetId="3" r:id="rId3"/>
    <sheet name="9 программы" sheetId="4" r:id="rId4"/>
    <sheet name="Лист1" sheetId="5" r:id="rId5"/>
  </sheets>
  <definedNames>
    <definedName name="_xlnm.Print_Titles" localSheetId="1">'7 целевые'!$19:$19</definedName>
    <definedName name="_xlnm.Print_Titles" localSheetId="2">'8 ведомственная'!$18:$18</definedName>
    <definedName name="_xlnm.Print_Titles" localSheetId="3">'9 программы'!$20:$20</definedName>
    <definedName name="_xlnm.Print_Area" localSheetId="0">'6 раздел'!$A$1:$O$66</definedName>
    <definedName name="_xlnm.Print_Area" localSheetId="1">'7 целевые'!$A$1:$Q$645</definedName>
    <definedName name="_xlnm.Print_Area" localSheetId="2">'8 ведомственная'!$A$1:$R$708</definedName>
    <definedName name="_xlnm.Print_Area" localSheetId="3">'9 программы'!$A$1:$I$466</definedName>
  </definedNames>
  <calcPr fullCalcOnLoad="1"/>
</workbook>
</file>

<file path=xl/sharedStrings.xml><?xml version="1.0" encoding="utf-8"?>
<sst xmlns="http://schemas.openxmlformats.org/spreadsheetml/2006/main" count="7460" uniqueCount="701">
  <si>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</si>
  <si>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</si>
  <si>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</si>
  <si>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</si>
  <si>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</si>
  <si>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</si>
  <si>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</si>
  <si>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</si>
  <si>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</si>
  <si>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</si>
  <si>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</si>
  <si>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</si>
  <si>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</si>
  <si>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</si>
  <si>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</si>
  <si>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</si>
  <si>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</si>
  <si>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</si>
  <si>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</si>
  <si>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</si>
  <si>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</si>
  <si>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</si>
  <si>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</si>
  <si>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</si>
  <si>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</si>
  <si>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</si>
  <si>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</si>
  <si>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</si>
  <si>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</si>
  <si>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</si>
  <si>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</si>
  <si>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</si>
  <si>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</si>
  <si>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</si>
  <si>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</si>
  <si>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</si>
  <si>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</si>
  <si>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</si>
  <si>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03 3 04 21960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</si>
  <si>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</si>
  <si>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</si>
  <si>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</si>
  <si>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</si>
  <si>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</si>
  <si>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</si>
  <si>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</si>
  <si>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</si>
  <si>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</si>
  <si>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</si>
  <si>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</si>
  <si>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</si>
  <si>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</si>
  <si>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</si>
  <si>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</si>
  <si>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</si>
  <si>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</si>
  <si>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</si>
  <si>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</si>
  <si>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</si>
  <si>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</si>
  <si>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</si>
  <si>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</si>
  <si>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</si>
  <si>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</si>
  <si>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</si>
  <si>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</si>
  <si>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</si>
  <si>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</si>
  <si>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</si>
  <si>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</si>
  <si>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</si>
  <si>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</si>
  <si>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</si>
  <si>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</si>
  <si>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</si>
  <si>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</si>
  <si>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</si>
  <si>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</si>
  <si>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</si>
  <si>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</si>
  <si>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</si>
  <si>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</si>
  <si>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</si>
  <si>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</si>
  <si>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</si>
  <si>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</si>
  <si>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</si>
  <si>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</si>
  <si>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</si>
  <si>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</si>
  <si>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</si>
  <si>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</si>
  <si>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</si>
  <si>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</si>
  <si>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</si>
  <si>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</si>
  <si>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</si>
  <si>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</si>
  <si>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</si>
  <si>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</si>
  <si>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</si>
  <si>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</si>
  <si>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</si>
  <si>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</si>
  <si>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</si>
  <si>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</si>
  <si>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</si>
  <si>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</si>
  <si>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</si>
  <si>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</si>
  <si>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</si>
  <si>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</si>
  <si>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</si>
  <si>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</si>
  <si>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</si>
  <si>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</si>
  <si>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</si>
  <si>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</si>
  <si>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</si>
  <si>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</si>
  <si>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</si>
  <si>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</si>
  <si>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</si>
  <si>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</si>
  <si>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</si>
  <si>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</si>
  <si>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</si>
  <si>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</si>
  <si>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</si>
  <si>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</si>
  <si>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</si>
  <si>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</si>
  <si>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</si>
  <si>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</si>
  <si>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</si>
  <si>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</si>
  <si>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</si>
  <si>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</si>
  <si>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</si>
  <si>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</si>
  <si>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</si>
  <si>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</si>
  <si>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</si>
  <si>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</si>
  <si>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</si>
  <si>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</si>
  <si>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</si>
  <si>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</si>
  <si>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</si>
  <si>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</si>
  <si>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</si>
  <si>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</si>
  <si>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</si>
  <si>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</si>
  <si>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</si>
  <si>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</si>
  <si>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</si>
  <si>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</si>
  <si>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</si>
  <si>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</si>
  <si>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</si>
  <si>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</si>
  <si>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</si>
  <si>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</si>
  <si>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</si>
  <si>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</si>
  <si>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</si>
  <si>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</si>
  <si>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</si>
  <si>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</si>
  <si>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</si>
  <si>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</si>
  <si>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</si>
  <si>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</si>
  <si>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</si>
  <si>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</si>
  <si>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</si>
  <si>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</si>
  <si>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</si>
  <si>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</si>
  <si>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</si>
  <si>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</si>
  <si>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</si>
  <si>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</si>
  <si>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</si>
  <si>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</si>
  <si>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</si>
  <si>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</si>
  <si>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</si>
  <si>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</si>
  <si>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</si>
  <si>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</si>
  <si>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</si>
  <si>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</si>
  <si>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</si>
  <si>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</si>
  <si>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</si>
  <si>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</si>
  <si>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</si>
  <si>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</si>
  <si>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</si>
  <si>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</si>
  <si>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</si>
  <si>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</si>
  <si>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</si>
  <si>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</si>
  <si>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</si>
  <si>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</si>
  <si>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</si>
  <si>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</si>
  <si>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</si>
  <si>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</si>
  <si>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</si>
  <si>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</si>
  <si>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</si>
  <si>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</si>
  <si>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</si>
  <si>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</si>
  <si>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</si>
  <si>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</si>
  <si>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</si>
  <si>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</si>
  <si>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</si>
  <si>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</si>
  <si>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ОМС (Глава района)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</si>
  <si>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</si>
  <si>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</si>
  <si>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</si>
  <si>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</si>
  <si>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</si>
  <si>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</si>
  <si>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</si>
  <si>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</si>
  <si>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</si>
  <si>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</si>
  <si>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</si>
  <si>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</si>
  <si>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</si>
  <si>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</si>
  <si>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73 0 00 72190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</si>
  <si>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</si>
  <si>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</si>
  <si>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</si>
  <si>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</si>
  <si>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</si>
  <si>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</si>
  <si>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</si>
  <si>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</si>
  <si>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</si>
  <si>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</si>
  <si>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</si>
  <si>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</si>
  <si>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</si>
  <si>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</si>
  <si>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</si>
  <si>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</si>
  <si>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</si>
  <si>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</si>
  <si>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</si>
  <si>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</si>
  <si>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</si>
  <si>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</si>
  <si>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</si>
  <si>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</si>
  <si>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</si>
  <si>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</si>
  <si>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</si>
  <si>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</si>
  <si>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</si>
  <si>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</si>
  <si>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</si>
  <si>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</si>
  <si>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</si>
  <si>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</si>
  <si>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</si>
  <si>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</si>
  <si>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</si>
  <si>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</si>
  <si>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</si>
  <si>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</si>
  <si>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</si>
  <si>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</si>
  <si>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</si>
  <si>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</si>
  <si>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</si>
  <si>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</si>
  <si>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</si>
  <si>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</si>
  <si>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</si>
  <si>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</si>
  <si>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</si>
  <si>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</si>
  <si>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</si>
  <si>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</si>
  <si>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</si>
  <si>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</si>
  <si>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</si>
  <si>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</si>
  <si>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</si>
  <si>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</si>
  <si>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</si>
  <si>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</si>
  <si>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</si>
  <si>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</si>
  <si>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</si>
  <si>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</si>
  <si>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</si>
  <si>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</si>
  <si>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</si>
  <si>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</si>
  <si>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</si>
  <si>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</si>
  <si>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</si>
  <si>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</si>
  <si>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</si>
  <si>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</si>
  <si>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</si>
  <si>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03 3 04 00000</t>
  </si>
  <si>
    <t xml:space="preserve">03 3 04 21960 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</si>
  <si>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</si>
  <si>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</si>
  <si>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</si>
  <si>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</si>
  <si>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</si>
  <si>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</si>
  <si>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</si>
  <si>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</si>
  <si>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</si>
  <si>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</si>
  <si>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</si>
  <si>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</si>
  <si>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</si>
  <si>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</si>
  <si>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</si>
  <si>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</si>
  <si>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</si>
  <si>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</si>
  <si>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</si>
  <si>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</si>
  <si>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</si>
  <si>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</si>
  <si>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</si>
  <si>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</si>
  <si>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</si>
  <si>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</si>
  <si>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</si>
  <si>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</si>
  <si>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</si>
  <si>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</si>
  <si>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</si>
  <si>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</si>
  <si>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 xml:space="preserve">43 0 00 21860 </t>
  </si>
  <si>
    <t>81 1 00 21920</t>
  </si>
  <si>
    <t>07 2 00 00000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</si>
  <si>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</si>
  <si>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</si>
  <si>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</si>
  <si>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</si>
  <si>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</si>
  <si>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</si>
  <si>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</si>
  <si>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</si>
  <si>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</si>
  <si>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</si>
  <si>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</si>
  <si>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</si>
  <si>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05 1 03 00000</t>
  </si>
  <si>
    <t xml:space="preserve">07 1 03 20450 </t>
  </si>
  <si>
    <t>Расходы на обеспечение деятельности (оказание услуг) муниципальных учреждений</t>
  </si>
  <si>
    <t>2020 год</t>
  </si>
  <si>
    <t>2021 год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</si>
  <si>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</si>
  <si>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</si>
  <si>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</si>
  <si>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</si>
  <si>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</si>
  <si>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</si>
  <si>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</si>
  <si>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</si>
  <si>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</si>
  <si>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</si>
  <si>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</si>
  <si>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</si>
  <si>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</si>
  <si>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</si>
  <si>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</si>
  <si>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</si>
  <si>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</si>
  <si>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</si>
  <si>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</si>
  <si>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</si>
  <si>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</si>
  <si>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</si>
  <si>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</si>
  <si>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</si>
  <si>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</si>
  <si>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</si>
  <si>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</si>
  <si>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</si>
  <si>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</si>
  <si>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</si>
  <si>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04 2 01 21800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</si>
  <si>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</si>
  <si>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Осуществление части полномочий по правовому обеспечению деятельности ОМС поселений</t>
  </si>
  <si>
    <t>Капитальный ремонт объектов социальной и коммунальной инфраструктур муниципальной собственности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</si>
  <si>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</si>
  <si>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</si>
  <si>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</si>
  <si>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</si>
  <si>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</si>
  <si>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</si>
  <si>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</si>
  <si>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</si>
  <si>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</si>
  <si>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</si>
  <si>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</si>
  <si>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</si>
  <si>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</si>
  <si>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</si>
  <si>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</si>
  <si>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</si>
  <si>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</si>
  <si>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</si>
  <si>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</si>
  <si>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</si>
  <si>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</si>
  <si>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</si>
  <si>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</si>
  <si>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</si>
  <si>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</si>
  <si>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</si>
  <si>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</si>
  <si>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</si>
  <si>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</si>
  <si>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</si>
  <si>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</si>
  <si>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</si>
  <si>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</si>
  <si>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</si>
  <si>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</si>
  <si>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</si>
  <si>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</si>
  <si>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</si>
  <si>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</si>
  <si>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05 2 11 S1220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</si>
  <si>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</si>
  <si>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>04 3 01 74090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</si>
  <si>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</si>
  <si>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</si>
  <si>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</si>
  <si>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</si>
  <si>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</si>
  <si>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</si>
  <si>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</si>
  <si>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</si>
  <si>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</si>
  <si>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</si>
  <si>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</si>
  <si>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</si>
  <si>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</si>
  <si>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</si>
  <si>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</si>
  <si>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</si>
  <si>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</si>
  <si>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</si>
  <si>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"О районном бюджете на 2020 год</t>
  </si>
  <si>
    <t>НА 2020 ГОД И ПЛАНОВЫЙ ПЕРИОД 2021 И 2022 ГОДОВ</t>
  </si>
  <si>
    <t>2022 год</t>
  </si>
  <si>
    <t>Улучшение жилищных условий граждан, проживающих на сельских территориях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</si>
  <si>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2020 ГОД И ПЛАНОВЫЙ ПЕРИОД 2021 И 2022 ГОДОВ </t>
  </si>
  <si>
    <t xml:space="preserve">НА 2020 ГОД И ПЛАНОВЫЙ ПЕРИОД 2021 И 2022 ГОДОВ </t>
  </si>
  <si>
    <t>Дотации на реализацию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</si>
  <si>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</si>
  <si>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</si>
  <si>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</si>
  <si>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</si>
  <si>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</si>
  <si>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</si>
  <si>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</si>
  <si>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</si>
  <si>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</si>
  <si>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</si>
  <si>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</si>
  <si>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</si>
  <si>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</si>
  <si>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</si>
  <si>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</si>
  <si>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</si>
  <si>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</si>
  <si>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91 0 00 70030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</si>
  <si>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</si>
  <si>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</si>
  <si>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</si>
  <si>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</si>
  <si>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</si>
  <si>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</si>
  <si>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</si>
  <si>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</si>
  <si>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</si>
  <si>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</si>
  <si>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</si>
  <si>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</si>
  <si>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</si>
  <si>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</si>
  <si>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</si>
  <si>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</si>
  <si>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</si>
  <si>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</si>
  <si>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</si>
  <si>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</si>
  <si>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</si>
  <si>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</si>
  <si>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</si>
  <si>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</si>
  <si>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</si>
  <si>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</si>
  <si>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</si>
  <si>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</si>
  <si>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</si>
  <si>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</si>
  <si>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сферы культуры Никольского муниципального района на 2020-2025 годы"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</si>
  <si>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</si>
  <si>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</si>
  <si>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</si>
  <si>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</si>
  <si>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</si>
  <si>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</si>
  <si>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</si>
  <si>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</si>
  <si>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</si>
  <si>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</si>
  <si>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</si>
  <si>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</si>
  <si>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</si>
  <si>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</si>
  <si>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</si>
  <si>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05 2 Е4 00000</t>
  </si>
  <si>
    <t>05 2 Е4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</si>
  <si>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</si>
  <si>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Проведение мероприятий по антитеррористической защищенности мест массового пребывания людей</t>
  </si>
  <si>
    <t xml:space="preserve">04 3 01 S1900 </t>
  </si>
  <si>
    <t>04 3 01 S1900</t>
  </si>
  <si>
    <t>05 1 03 S3230</t>
  </si>
  <si>
    <t>Строительство, реконструкция объектов социальной и коммунальной инфраструктур муниципальной собственности</t>
  </si>
  <si>
    <t>05 2 11 S3260</t>
  </si>
  <si>
    <t xml:space="preserve">Строительство и капитальный ремонт общеобразовательных организаций 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</si>
  <si>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</si>
  <si>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</si>
  <si>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</si>
  <si>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</si>
  <si>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</si>
  <si>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</si>
  <si>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</si>
  <si>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</si>
  <si>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</si>
  <si>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</si>
  <si>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</si>
  <si>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</si>
  <si>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</si>
  <si>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</si>
  <si>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</si>
  <si>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</si>
  <si>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</si>
  <si>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</si>
  <si>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05 2 11 S3230</t>
  </si>
  <si>
    <t xml:space="preserve">05 2 11 S3230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</si>
  <si>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</si>
  <si>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</si>
  <si>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</si>
  <si>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</si>
  <si>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</si>
  <si>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02 S1130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</si>
  <si>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</si>
  <si>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</si>
  <si>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</si>
  <si>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</si>
  <si>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</si>
  <si>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</si>
  <si>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</si>
  <si>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</si>
  <si>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</si>
  <si>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</si>
  <si>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</si>
  <si>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</si>
  <si>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Основное мероприятие "Модернизация региональных систем дошкольного образования"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</si>
  <si>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</si>
  <si>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</si>
  <si>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Муниципальная программа "Комплексное развитие сельских территорий Никольского района Вологодской области на 2020-2025 годы"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</si>
  <si>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</si>
  <si>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</si>
  <si>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</si>
  <si>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</si>
  <si>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</si>
  <si>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</si>
  <si>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</si>
  <si>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</si>
  <si>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 xml:space="preserve"> НА 2020 ГОД И ПЛАНОВЫЙ ПЕРИОД 2021 И 2022 ГОДОВ </t>
  </si>
  <si>
    <t>Приложение 5</t>
  </si>
  <si>
    <t>Осуществление части полномочий по информационно-техническому обеспечению деятельности ОМС поселений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</si>
  <si>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</si>
  <si>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Осуществление части полномочий по обеспечению условий для развития на территории поселения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</si>
  <si>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</si>
  <si>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</si>
  <si>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</si>
  <si>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</si>
  <si>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</si>
  <si>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</si>
  <si>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</si>
  <si>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</si>
  <si>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</si>
  <si>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S1910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</si>
  <si>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</si>
  <si>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</si>
  <si>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05 2 E2 00000</t>
  </si>
  <si>
    <t>05 2 E2 54910</t>
  </si>
  <si>
    <t>Основное мероприятие "Реализация регионального проекта "Успех каждого ребенка"</t>
  </si>
  <si>
    <t>05 2 11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</si>
  <si>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</si>
  <si>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Основное мероприятие "Реализация проектов по современному облику сельских территорий Муниципального района"</t>
  </si>
  <si>
    <t>Обеспечение комплексного развития сельских территорий</t>
  </si>
  <si>
    <t>08 0 03 L5769</t>
  </si>
  <si>
    <t>08 0 03 00000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</si>
  <si>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</si>
  <si>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</si>
  <si>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</si>
  <si>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</si>
  <si>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</si>
  <si>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</si>
  <si>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Иные межбюджетные трансферты на обеспечение выполнения  части полномочия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</si>
  <si>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Осуществление части полномочий по созданию условий для организации досуга и обеспечения жителей МО г.Никольск услугами организаций культуры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</si>
  <si>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</si>
  <si>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</si>
  <si>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</si>
  <si>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15 0 01 41600</t>
  </si>
  <si>
    <t>Мероприятия по обеспечению устойчивой сотовой связи</t>
  </si>
  <si>
    <t xml:space="preserve">06 1 03 23060 </t>
  </si>
  <si>
    <t>06 1 03 23060</t>
  </si>
  <si>
    <t>06 2 03 20300</t>
  </si>
  <si>
    <t>06 2 03 00000</t>
  </si>
  <si>
    <t>Основное мероприятие "Разработка комплекса мероприятий, направленных на обеспечение организации безопасности дорожного движения"</t>
  </si>
  <si>
    <t>02 0 05 22280</t>
  </si>
  <si>
    <t>Обустройство площадки и установка оборудования ГТО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</si>
  <si>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</si>
  <si>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04 3 01 41200</t>
  </si>
  <si>
    <t>04 1 01 21800</t>
  </si>
  <si>
    <t>05 1 03 43230</t>
  </si>
  <si>
    <t>Строительство, реконструкция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</si>
  <si>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</si>
  <si>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</si>
  <si>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</si>
  <si>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Приложение 4</t>
  </si>
  <si>
    <t>и плановый период  2021 и 2022 годов")</t>
  </si>
  <si>
    <t>Приложение 6</t>
  </si>
  <si>
    <t>(Приложение 6</t>
  </si>
  <si>
    <t>(Приложение  7</t>
  </si>
  <si>
    <t>(Приложение 8</t>
  </si>
  <si>
    <t>(Приложение  9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</si>
  <si>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</si>
  <si>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</si>
  <si>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</si>
  <si>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Транспорт</t>
  </si>
  <si>
    <t>Реализация мероприятий по строительству объектов инженерной инфраструктуры связи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</si>
  <si>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</si>
  <si>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</si>
  <si>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</si>
  <si>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</si>
  <si>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</si>
  <si>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</si>
  <si>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05 2 01 53031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</si>
  <si>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</si>
  <si>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05 2 02 L3041</t>
  </si>
  <si>
    <t>Создание в муниципальных общеобразовательных организациях кружков по развитию предпринимательства</t>
  </si>
  <si>
    <t>05 2 08 S1420</t>
  </si>
  <si>
    <t>Основное мероприятие «Реализация регионального проекта «Культурная среда»</t>
  </si>
  <si>
    <t>04 2 A1 00000</t>
  </si>
  <si>
    <t>04 2 A1 55198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</si>
  <si>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</si>
  <si>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</si>
  <si>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02 0 05 S1120</t>
  </si>
  <si>
    <t>11 0 08 70030</t>
  </si>
  <si>
    <t>06 1 06 00000</t>
  </si>
  <si>
    <t>06 1 06 23060</t>
  </si>
  <si>
    <t>06 1 01 23060</t>
  </si>
  <si>
    <t>05 2 10 70030</t>
  </si>
  <si>
    <t>15 0 01 S1600</t>
  </si>
  <si>
    <t>Приложение 3</t>
  </si>
  <si>
    <t>853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</si>
  <si>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</si>
  <si>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>Реализация проекта  "Народный бюджет"</t>
  </si>
  <si>
    <t xml:space="preserve">01 2 01 S2270 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</si>
  <si>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</si>
  <si>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</si>
  <si>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</si>
  <si>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</si>
  <si>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Прочие мероприятия по антитеррористической защищенности мест массового пребывания людей</t>
  </si>
  <si>
    <t>06 1 02 21130</t>
  </si>
  <si>
    <t>Государственная поддержка лучших сельских учреждений культуры и государственная поддержка лучших работников сельских учреждений культуры</t>
  </si>
  <si>
    <t>04 3 01 L5191</t>
  </si>
  <si>
    <t xml:space="preserve">Капитальный ремонт объектов социальной и коммунальной инфраструктур муниципальной собственности </t>
  </si>
  <si>
    <t>05 1 03 41200</t>
  </si>
  <si>
    <t>от 02.07.2020 года   № 43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</si>
</sst>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5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14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5" fillId="0" borderId="7" applyNumberFormat="0" applyFill="0" applyAlignment="0" applyProtection="0"/>
    <xf numFmtId="0" fontId="46" fillId="33" borderId="8" applyNumberFormat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49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left"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10" fillId="39" borderId="0" xfId="0" applyFont="1" applyFill="1" applyAlignment="1">
      <alignment/>
    </xf>
    <xf numFmtId="174" fontId="10" fillId="39" borderId="0" xfId="0" applyNumberFormat="1" applyFont="1" applyFill="1" applyAlignment="1">
      <alignment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center"/>
    </xf>
    <xf numFmtId="172" fontId="10" fillId="4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54" fillId="39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172" fontId="12" fillId="41" borderId="0" xfId="0" applyNumberFormat="1" applyFont="1" applyFill="1" applyAlignment="1">
      <alignment/>
    </xf>
    <xf numFmtId="0" fontId="12" fillId="41" borderId="0" xfId="0" applyFont="1" applyFill="1" applyAlignment="1">
      <alignment/>
    </xf>
    <xf numFmtId="0" fontId="12" fillId="40" borderId="0" xfId="0" applyFont="1" applyFill="1" applyAlignment="1">
      <alignment/>
    </xf>
    <xf numFmtId="0" fontId="12" fillId="7" borderId="0" xfId="0" applyFont="1" applyFill="1" applyAlignment="1">
      <alignment/>
    </xf>
    <xf numFmtId="0" fontId="7" fillId="39" borderId="13" xfId="0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8" fillId="39" borderId="0" xfId="0" applyFont="1" applyFill="1" applyAlignment="1">
      <alignment horizontal="center" vertical="center" wrapText="1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172" fontId="8" fillId="39" borderId="13" xfId="0" applyNumberFormat="1" applyFont="1" applyFill="1" applyBorder="1" applyAlignment="1">
      <alignment horizontal="center" vertical="center" wrapText="1"/>
    </xf>
    <xf numFmtId="3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/>
    </xf>
    <xf numFmtId="4" fontId="7" fillId="39" borderId="13" xfId="0" applyNumberFormat="1" applyFont="1" applyFill="1" applyBorder="1" applyAlignment="1">
      <alignment/>
    </xf>
    <xf numFmtId="49" fontId="9" fillId="39" borderId="13" xfId="0" applyNumberFormat="1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174" fontId="7" fillId="39" borderId="18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9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20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174" fontId="11" fillId="39" borderId="13" xfId="0" applyNumberFormat="1" applyFont="1" applyFill="1" applyBorder="1" applyAlignment="1">
      <alignment vertical="center"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174" fontId="55" fillId="41" borderId="0" xfId="0" applyNumberFormat="1" applyFont="1" applyFill="1" applyAlignment="1">
      <alignment/>
    </xf>
    <xf numFmtId="0" fontId="7" fillId="39" borderId="0" xfId="0" applyFont="1" applyFill="1" applyAlignment="1">
      <alignment horizontal="center" vertical="center"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174" fontId="8" fillId="39" borderId="20" xfId="0" applyNumberFormat="1" applyFont="1" applyFill="1" applyBorder="1" applyAlignment="1">
      <alignment horizontal="center" vertical="center"/>
    </xf>
    <xf numFmtId="0" fontId="13" fillId="39" borderId="19" xfId="0" applyNumberFormat="1" applyFont="1" applyFill="1" applyBorder="1" applyAlignment="1" applyProtection="1">
      <alignment horizontal="left" wrapText="1"/>
      <protection/>
    </xf>
    <xf numFmtId="174" fontId="11" fillId="39" borderId="13" xfId="0" applyNumberFormat="1" applyFont="1" applyFill="1" applyBorder="1" applyAlignment="1">
      <alignment/>
    </xf>
    <xf numFmtId="0" fontId="8" fillId="39" borderId="13" xfId="0" applyFont="1" applyFill="1" applyBorder="1" applyAlignment="1">
      <alignment horizontal="left" wrapText="1"/>
    </xf>
    <xf numFmtId="0" fontId="7" fillId="39" borderId="21" xfId="0" applyFont="1" applyFill="1" applyBorder="1" applyAlignment="1">
      <alignment vertical="top" wrapText="1"/>
    </xf>
    <xf numFmtId="0" fontId="56" fillId="39" borderId="0" xfId="0" applyFont="1" applyFill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0" fontId="7" fillId="39" borderId="19" xfId="0" applyNumberFormat="1" applyFont="1" applyFill="1" applyBorder="1" applyAlignment="1" applyProtection="1">
      <alignment horizontal="left" wrapText="1"/>
      <protection/>
    </xf>
    <xf numFmtId="0" fontId="16" fillId="39" borderId="0" xfId="0" applyFont="1" applyFill="1" applyAlignment="1">
      <alignment horizontal="left"/>
    </xf>
    <xf numFmtId="0" fontId="8" fillId="39" borderId="18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174" fontId="17" fillId="39" borderId="0" xfId="0" applyNumberFormat="1" applyFont="1" applyFill="1" applyAlignment="1">
      <alignment/>
    </xf>
    <xf numFmtId="0" fontId="7" fillId="39" borderId="0" xfId="0" applyFont="1" applyFill="1" applyAlignment="1">
      <alignment horizontal="left"/>
    </xf>
    <xf numFmtId="0" fontId="8" fillId="39" borderId="20" xfId="97" applyNumberFormat="1" applyFont="1" applyFill="1" applyBorder="1" applyAlignment="1" applyProtection="1">
      <alignment horizontal="center" vertical="center" wrapText="1"/>
      <protection hidden="1"/>
    </xf>
    <xf numFmtId="49" fontId="8" fillId="39" borderId="13" xfId="0" applyNumberFormat="1" applyFont="1" applyFill="1" applyBorder="1" applyAlignment="1">
      <alignment horizontal="center" vertical="center"/>
    </xf>
    <xf numFmtId="174" fontId="7" fillId="39" borderId="0" xfId="0" applyNumberFormat="1" applyFont="1" applyFill="1" applyAlignment="1">
      <alignment horizontal="center" vertical="center"/>
    </xf>
    <xf numFmtId="0" fontId="57" fillId="39" borderId="13" xfId="0" applyFont="1" applyFill="1" applyBorder="1" applyAlignment="1">
      <alignment wrapText="1"/>
    </xf>
    <xf numFmtId="0" fontId="11" fillId="39" borderId="0" xfId="0" applyFont="1" applyFill="1" applyAlignment="1">
      <alignment vertical="center"/>
    </xf>
    <xf numFmtId="0" fontId="7" fillId="39" borderId="13" xfId="0" applyFont="1" applyFill="1" applyBorder="1" applyAlignment="1">
      <alignment vertical="center"/>
    </xf>
    <xf numFmtId="0" fontId="7" fillId="39" borderId="0" xfId="0" applyFont="1" applyFill="1" applyAlignment="1">
      <alignment horizontal="center" vertical="top"/>
    </xf>
    <xf numFmtId="0" fontId="8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justify" vertical="top" wrapText="1"/>
    </xf>
    <xf numFmtId="0" fontId="7" fillId="39" borderId="0" xfId="0" applyFont="1" applyFill="1" applyAlignment="1">
      <alignment vertical="center"/>
    </xf>
    <xf numFmtId="0" fontId="7" fillId="39" borderId="0" xfId="0" applyFont="1" applyFill="1" applyAlignment="1">
      <alignment vertical="top"/>
    </xf>
    <xf numFmtId="174" fontId="7" fillId="39" borderId="20" xfId="0" applyNumberFormat="1" applyFont="1" applyFill="1" applyBorder="1" applyAlignment="1">
      <alignment horizontal="center" vertical="center"/>
    </xf>
    <xf numFmtId="0" fontId="7" fillId="39" borderId="22" xfId="0" applyFont="1" applyFill="1" applyBorder="1" applyAlignment="1">
      <alignment wrapText="1"/>
    </xf>
    <xf numFmtId="174" fontId="8" fillId="39" borderId="23" xfId="0" applyNumberFormat="1" applyFont="1" applyFill="1" applyBorder="1" applyAlignment="1">
      <alignment horizontal="center" vertical="center"/>
    </xf>
    <xf numFmtId="174" fontId="8" fillId="39" borderId="24" xfId="0" applyNumberFormat="1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wrapText="1"/>
    </xf>
    <xf numFmtId="0" fontId="8" fillId="39" borderId="26" xfId="0" applyFont="1" applyFill="1" applyBorder="1" applyAlignment="1">
      <alignment wrapText="1"/>
    </xf>
    <xf numFmtId="0" fontId="12" fillId="39" borderId="0" xfId="0" applyFont="1" applyFill="1" applyAlignment="1">
      <alignment/>
    </xf>
    <xf numFmtId="174" fontId="8" fillId="39" borderId="27" xfId="0" applyNumberFormat="1" applyFont="1" applyFill="1" applyBorder="1" applyAlignment="1">
      <alignment horizontal="center" vertical="center"/>
    </xf>
    <xf numFmtId="49" fontId="7" fillId="39" borderId="0" xfId="0" applyNumberFormat="1" applyFont="1" applyFill="1" applyAlignment="1">
      <alignment wrapText="1"/>
    </xf>
    <xf numFmtId="0" fontId="7" fillId="39" borderId="13" xfId="0" applyFont="1" applyFill="1" applyBorder="1" applyAlignment="1">
      <alignment horizontal="center" wrapText="1"/>
    </xf>
    <xf numFmtId="174" fontId="7" fillId="39" borderId="13" xfId="0" applyNumberFormat="1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vertical="center" wrapText="1"/>
    </xf>
    <xf numFmtId="0" fontId="7" fillId="39" borderId="0" xfId="0" applyFont="1" applyFill="1" applyAlignment="1">
      <alignment horizontal="left"/>
    </xf>
    <xf numFmtId="0" fontId="8" fillId="39" borderId="28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9" xfId="0" applyFont="1" applyFill="1" applyBorder="1" applyAlignment="1">
      <alignment horizontal="left" vertical="center" wrapText="1"/>
    </xf>
    <xf numFmtId="0" fontId="7" fillId="39" borderId="0" xfId="0" applyFont="1" applyFill="1" applyAlignment="1">
      <alignment/>
    </xf>
    <xf numFmtId="0" fontId="54" fillId="39" borderId="30" xfId="0" applyNumberFormat="1" applyFont="1" applyFill="1" applyBorder="1" applyAlignment="1" applyProtection="1">
      <alignment horizontal="center" wrapText="1"/>
      <protection/>
    </xf>
    <xf numFmtId="0" fontId="54" fillId="39" borderId="0" xfId="0" applyNumberFormat="1" applyFont="1" applyFill="1" applyBorder="1" applyAlignment="1" applyProtection="1">
      <alignment horizontal="center" wrapText="1"/>
      <protection/>
    </xf>
    <xf numFmtId="0" fontId="7" fillId="39" borderId="0" xfId="0" applyFont="1" applyFill="1" applyAlignment="1">
      <alignment horizontal="center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71"/>
  <sheetViews>
    <sheetView view="pageBreakPreview" zoomScale="70" zoomScaleNormal="85" zoomScaleSheetLayoutView="70" zoomScalePageLayoutView="0" workbookViewId="0" topLeftCell="A7">
      <selection activeCell="H6" sqref="H6"/>
    </sheetView>
  </sheetViews>
  <sheetFormatPr defaultColWidth="9.00390625" defaultRowHeight="12.75"/>
  <cols>
    <col min="1" max="1" width="87.625" style="7" customWidth="1"/>
    <col min="2" max="2" width="11.25390625" style="1" customWidth="1"/>
    <col min="3" max="3" width="12.75390625" style="1" customWidth="1"/>
    <col min="4" max="4" width="29.125" style="1" customWidth="1"/>
    <col min="5" max="5" width="14.625" style="1" hidden="1" customWidth="1"/>
    <col min="6" max="6" width="13.625" style="1" hidden="1" customWidth="1"/>
    <col min="7" max="7" width="18.625" style="1" hidden="1" customWidth="1"/>
    <col min="8" max="8" width="30.00390625" style="1" customWidth="1"/>
    <col min="9" max="9" width="13.625" style="1" hidden="1" customWidth="1"/>
    <col min="10" max="10" width="15.125" style="1" hidden="1" customWidth="1"/>
    <col min="11" max="11" width="3.875" style="1" hidden="1" customWidth="1"/>
    <col min="12" max="12" width="27.125" style="1" customWidth="1"/>
    <col min="13" max="13" width="16.00390625" style="1" hidden="1" customWidth="1"/>
    <col min="14" max="14" width="20.25390625" style="1" hidden="1" customWidth="1"/>
    <col min="15" max="15" width="15.00390625" style="1" hidden="1" customWidth="1"/>
    <col min="16" max="16" width="12.375" style="1" customWidth="1"/>
    <col min="17" max="16384" width="9.125" style="1" customWidth="1"/>
  </cols>
  <sheetData>
    <row r="1" ht="20.25">
      <c r="H1" s="101" t="s">
        <v>685</v>
      </c>
    </row>
    <row r="2" ht="20.25">
      <c r="H2" s="101" t="s">
        <v>173</v>
      </c>
    </row>
    <row r="3" ht="20.25">
      <c r="H3" s="101" t="s">
        <v>152</v>
      </c>
    </row>
    <row r="4" ht="20.25">
      <c r="H4" s="101" t="s">
        <v>700</v>
      </c>
    </row>
    <row r="5" spans="1:15" ht="20.25">
      <c r="A5" s="35" t="s">
        <v>169</v>
      </c>
      <c r="B5" s="36"/>
      <c r="C5" s="22"/>
      <c r="D5" s="22"/>
      <c r="E5" s="23"/>
      <c r="F5" s="22"/>
      <c r="G5" s="22"/>
      <c r="H5" s="101" t="s">
        <v>653</v>
      </c>
      <c r="I5" s="22"/>
      <c r="J5" s="22"/>
      <c r="K5" s="22"/>
      <c r="L5" s="22"/>
      <c r="M5" s="22"/>
      <c r="N5" s="22"/>
      <c r="O5" s="22"/>
    </row>
    <row r="6" spans="1:15" ht="20.25">
      <c r="A6" s="35"/>
      <c r="B6" s="36"/>
      <c r="C6" s="22"/>
      <c r="D6" s="22"/>
      <c r="E6" s="23"/>
      <c r="F6" s="22"/>
      <c r="G6" s="22"/>
      <c r="H6" s="101" t="s">
        <v>173</v>
      </c>
      <c r="I6" s="22"/>
      <c r="J6" s="22"/>
      <c r="K6" s="22"/>
      <c r="L6" s="22"/>
      <c r="M6" s="22"/>
      <c r="N6" s="22"/>
      <c r="O6" s="22"/>
    </row>
    <row r="7" spans="1:15" ht="20.25">
      <c r="A7" s="35"/>
      <c r="B7" s="36"/>
      <c r="C7" s="22"/>
      <c r="D7" s="22"/>
      <c r="E7" s="23"/>
      <c r="F7" s="22"/>
      <c r="G7" s="22"/>
      <c r="H7" s="101" t="s">
        <v>152</v>
      </c>
      <c r="I7" s="22"/>
      <c r="J7" s="22"/>
      <c r="K7" s="22"/>
      <c r="L7" s="22"/>
      <c r="M7" s="22"/>
      <c r="N7" s="22"/>
      <c r="O7" s="22"/>
    </row>
    <row r="8" spans="1:15" ht="20.25">
      <c r="A8" s="35"/>
      <c r="B8" s="36"/>
      <c r="C8" s="22"/>
      <c r="D8" s="22"/>
      <c r="E8" s="23"/>
      <c r="F8" s="22"/>
      <c r="G8" s="22"/>
      <c r="H8" s="101" t="s">
        <v>465</v>
      </c>
      <c r="I8" s="22"/>
      <c r="J8" s="22"/>
      <c r="K8" s="22"/>
      <c r="L8" s="22"/>
      <c r="M8" s="22"/>
      <c r="N8" s="22"/>
      <c r="O8" s="22"/>
    </row>
    <row r="9" spans="1:15" ht="20.25">
      <c r="A9" s="35"/>
      <c r="B9" s="36"/>
      <c r="C9" s="22"/>
      <c r="D9" s="22"/>
      <c r="E9" s="23"/>
      <c r="F9" s="22"/>
      <c r="G9" s="22"/>
      <c r="H9" s="101" t="s">
        <v>651</v>
      </c>
      <c r="I9" s="22"/>
      <c r="J9" s="22"/>
      <c r="K9" s="22"/>
      <c r="L9" s="22"/>
      <c r="M9" s="22"/>
      <c r="N9" s="22"/>
      <c r="O9" s="22"/>
    </row>
    <row r="10" spans="1:15" ht="18.75">
      <c r="A10" s="35"/>
      <c r="B10" s="36"/>
      <c r="C10" s="22"/>
      <c r="D10" s="22"/>
      <c r="E10" s="23"/>
      <c r="F10" s="22"/>
      <c r="G10" s="22"/>
      <c r="H10" s="23"/>
      <c r="I10" s="22"/>
      <c r="J10" s="22"/>
      <c r="K10" s="22"/>
      <c r="L10" s="22"/>
      <c r="M10" s="22"/>
      <c r="N10" s="22"/>
      <c r="O10" s="22"/>
    </row>
    <row r="11" spans="1:15" ht="15" customHeight="1">
      <c r="A11" s="35"/>
      <c r="B11" s="36"/>
      <c r="C11" s="36"/>
      <c r="D11" s="3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31.5" customHeight="1">
      <c r="A12" s="135" t="s">
        <v>424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22"/>
      <c r="N12" s="22"/>
      <c r="O12" s="22"/>
    </row>
    <row r="13" spans="1:19" ht="28.5" customHeight="1">
      <c r="A13" s="136" t="s">
        <v>425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22"/>
      <c r="N13" s="22"/>
      <c r="O13" s="22"/>
      <c r="S13" s="1" t="s">
        <v>169</v>
      </c>
    </row>
    <row r="14" spans="1:15" ht="23.25" customHeight="1">
      <c r="A14" s="136" t="s">
        <v>466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22"/>
      <c r="N14" s="22"/>
      <c r="O14" s="22"/>
    </row>
    <row r="15" spans="1:15" ht="19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22"/>
      <c r="N15" s="22"/>
      <c r="O15" s="22"/>
    </row>
    <row r="16" spans="1:15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2"/>
      <c r="N16" s="22"/>
      <c r="O16" s="22"/>
    </row>
    <row r="17" spans="1:15" ht="16.5" customHeight="1">
      <c r="A17" s="24"/>
      <c r="B17" s="25"/>
      <c r="C17" s="25"/>
      <c r="D17" s="22"/>
      <c r="E17" s="26" t="s">
        <v>306</v>
      </c>
      <c r="F17" s="26"/>
      <c r="G17" s="22"/>
      <c r="H17" s="22"/>
      <c r="I17" s="22"/>
      <c r="J17" s="22"/>
      <c r="K17" s="22"/>
      <c r="L17" s="8" t="s">
        <v>230</v>
      </c>
      <c r="M17" s="22"/>
      <c r="N17" s="22"/>
      <c r="O17" s="22"/>
    </row>
    <row r="18" spans="1:15" ht="48" customHeight="1">
      <c r="A18" s="132" t="s">
        <v>121</v>
      </c>
      <c r="B18" s="132" t="s">
        <v>607</v>
      </c>
      <c r="C18" s="132" t="s">
        <v>608</v>
      </c>
      <c r="D18" s="137" t="s">
        <v>170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</row>
    <row r="19" spans="1:15" ht="30.75" customHeight="1">
      <c r="A19" s="133"/>
      <c r="B19" s="134"/>
      <c r="C19" s="134"/>
      <c r="D19" s="6" t="s">
        <v>369</v>
      </c>
      <c r="E19" s="6" t="s">
        <v>380</v>
      </c>
      <c r="F19" s="6" t="s">
        <v>378</v>
      </c>
      <c r="G19" s="6" t="s">
        <v>379</v>
      </c>
      <c r="H19" s="84" t="s">
        <v>370</v>
      </c>
      <c r="I19" s="6" t="s">
        <v>380</v>
      </c>
      <c r="J19" s="6" t="s">
        <v>378</v>
      </c>
      <c r="K19" s="6" t="s">
        <v>379</v>
      </c>
      <c r="L19" s="84" t="s">
        <v>467</v>
      </c>
      <c r="M19" s="6" t="s">
        <v>380</v>
      </c>
      <c r="N19" s="6" t="s">
        <v>378</v>
      </c>
      <c r="O19" s="6" t="s">
        <v>379</v>
      </c>
    </row>
    <row r="20" spans="1:15" ht="21.75" customHeight="1">
      <c r="A20" s="84">
        <v>1</v>
      </c>
      <c r="B20" s="81">
        <v>2</v>
      </c>
      <c r="C20" s="81">
        <v>3</v>
      </c>
      <c r="D20" s="50">
        <v>4</v>
      </c>
      <c r="E20" s="6"/>
      <c r="F20" s="6"/>
      <c r="G20" s="6"/>
      <c r="H20" s="84">
        <v>5</v>
      </c>
      <c r="I20" s="6"/>
      <c r="J20" s="6"/>
      <c r="K20" s="6"/>
      <c r="L20" s="84">
        <v>6</v>
      </c>
      <c r="M20" s="6"/>
      <c r="N20" s="6"/>
      <c r="O20" s="6"/>
    </row>
    <row r="21" spans="1:15" ht="18.75">
      <c r="A21" s="87" t="s">
        <v>216</v>
      </c>
      <c r="B21" s="13" t="s">
        <v>122</v>
      </c>
      <c r="C21" s="13" t="s">
        <v>416</v>
      </c>
      <c r="D21" s="14">
        <f>D22+D23+D24+D25+D26+D27+D28</f>
        <v>75728.5</v>
      </c>
      <c r="E21" s="14">
        <f aca="true" t="shared" si="0" ref="E21:O21">E22+E23+E24+E25+E26+E27+E28</f>
        <v>13452</v>
      </c>
      <c r="F21" s="14">
        <f t="shared" si="0"/>
        <v>59295.5</v>
      </c>
      <c r="G21" s="14">
        <f t="shared" si="0"/>
        <v>2981</v>
      </c>
      <c r="H21" s="14">
        <f t="shared" si="0"/>
        <v>41991.7</v>
      </c>
      <c r="I21" s="14">
        <f t="shared" si="0"/>
        <v>6374.9</v>
      </c>
      <c r="J21" s="14">
        <f t="shared" si="0"/>
        <v>32643.6</v>
      </c>
      <c r="K21" s="14">
        <f t="shared" si="0"/>
        <v>2973.2</v>
      </c>
      <c r="L21" s="14">
        <f t="shared" si="0"/>
        <v>56877.700000000004</v>
      </c>
      <c r="M21" s="14">
        <f t="shared" si="0"/>
        <v>6398.6</v>
      </c>
      <c r="N21" s="14">
        <f t="shared" si="0"/>
        <v>47505.90000000001</v>
      </c>
      <c r="O21" s="14">
        <f t="shared" si="0"/>
        <v>2973.2</v>
      </c>
    </row>
    <row r="22" spans="1:15" ht="37.5">
      <c r="A22" s="15" t="s">
        <v>101</v>
      </c>
      <c r="B22" s="16" t="s">
        <v>122</v>
      </c>
      <c r="C22" s="16" t="s">
        <v>126</v>
      </c>
      <c r="D22" s="11">
        <f>'7 целевые'!F21</f>
        <v>1624.5</v>
      </c>
      <c r="E22" s="11">
        <f>'7 целевые'!G21</f>
        <v>0</v>
      </c>
      <c r="F22" s="11">
        <f>'7 целевые'!H21</f>
        <v>1624.5</v>
      </c>
      <c r="G22" s="11">
        <f>'7 целевые'!I21</f>
        <v>0</v>
      </c>
      <c r="H22" s="11">
        <f>'7 целевые'!J21</f>
        <v>1370.1</v>
      </c>
      <c r="I22" s="11">
        <f>'7 целевые'!K21</f>
        <v>0</v>
      </c>
      <c r="J22" s="11">
        <f>'7 целевые'!L21</f>
        <v>1370.1</v>
      </c>
      <c r="K22" s="11">
        <f>'7 целевые'!M21</f>
        <v>0</v>
      </c>
      <c r="L22" s="11">
        <f>'7 целевые'!N21</f>
        <v>1370.1</v>
      </c>
      <c r="M22" s="11">
        <f>'7 целевые'!O21</f>
        <v>0</v>
      </c>
      <c r="N22" s="11">
        <f>'7 целевые'!P21</f>
        <v>1370.1</v>
      </c>
      <c r="O22" s="11">
        <f>'7 целевые'!Q21</f>
        <v>0</v>
      </c>
    </row>
    <row r="23" spans="1:15" ht="56.25">
      <c r="A23" s="86" t="s">
        <v>200</v>
      </c>
      <c r="B23" s="16" t="s">
        <v>122</v>
      </c>
      <c r="C23" s="16" t="s">
        <v>125</v>
      </c>
      <c r="D23" s="11">
        <f>'7 целевые'!F28</f>
        <v>1968.8</v>
      </c>
      <c r="E23" s="11">
        <f>'7 целевые'!G28</f>
        <v>0</v>
      </c>
      <c r="F23" s="11">
        <f>'7 целевые'!H28</f>
        <v>1681.8</v>
      </c>
      <c r="G23" s="11">
        <f>'7 целевые'!I28</f>
        <v>287</v>
      </c>
      <c r="H23" s="11">
        <f>'7 целевые'!J28</f>
        <v>1636.6</v>
      </c>
      <c r="I23" s="11">
        <f>'7 целевые'!K28</f>
        <v>0</v>
      </c>
      <c r="J23" s="11">
        <f>'7 целевые'!L28</f>
        <v>1349.6</v>
      </c>
      <c r="K23" s="11">
        <f>'7 целевые'!M28</f>
        <v>287</v>
      </c>
      <c r="L23" s="11">
        <f>'7 целевые'!N28</f>
        <v>1636.6</v>
      </c>
      <c r="M23" s="11">
        <f>'7 целевые'!O28</f>
        <v>0</v>
      </c>
      <c r="N23" s="11">
        <f>'7 целевые'!P28</f>
        <v>1349.6</v>
      </c>
      <c r="O23" s="11">
        <f>'7 целевые'!Q28</f>
        <v>287</v>
      </c>
    </row>
    <row r="24" spans="1:15" ht="56.25">
      <c r="A24" s="86" t="s">
        <v>97</v>
      </c>
      <c r="B24" s="16" t="s">
        <v>122</v>
      </c>
      <c r="C24" s="16" t="s">
        <v>123</v>
      </c>
      <c r="D24" s="11">
        <f>'7 целевые'!F41</f>
        <v>31166.600000000002</v>
      </c>
      <c r="E24" s="11">
        <f>'7 целевые'!G41</f>
        <v>3100.2</v>
      </c>
      <c r="F24" s="11">
        <f>'7 целевые'!H41</f>
        <v>27645.9</v>
      </c>
      <c r="G24" s="11">
        <f>'7 целевые'!I41</f>
        <v>420.5</v>
      </c>
      <c r="H24" s="11">
        <f>'7 целевые'!J41</f>
        <v>20738.999999999996</v>
      </c>
      <c r="I24" s="11">
        <f>'7 целевые'!K41</f>
        <v>2745.8</v>
      </c>
      <c r="J24" s="11">
        <f>'7 целевые'!L41</f>
        <v>17580.5</v>
      </c>
      <c r="K24" s="11">
        <f>'7 целевые'!M41</f>
        <v>412.70000000000005</v>
      </c>
      <c r="L24" s="11">
        <f>'7 целевые'!N41</f>
        <v>27934.199999999997</v>
      </c>
      <c r="M24" s="11">
        <f>'7 целевые'!O41</f>
        <v>2749.8</v>
      </c>
      <c r="N24" s="11">
        <f>'7 целевые'!P41</f>
        <v>24771.7</v>
      </c>
      <c r="O24" s="11">
        <f>'7 целевые'!Q41</f>
        <v>412.70000000000005</v>
      </c>
    </row>
    <row r="25" spans="1:15" ht="18.75">
      <c r="A25" s="86" t="s">
        <v>168</v>
      </c>
      <c r="B25" s="16" t="s">
        <v>122</v>
      </c>
      <c r="C25" s="16" t="s">
        <v>130</v>
      </c>
      <c r="D25" s="11">
        <f>'7 целевые'!F96</f>
        <v>10</v>
      </c>
      <c r="E25" s="11">
        <f>'7 целевые'!G96</f>
        <v>10</v>
      </c>
      <c r="F25" s="11">
        <f>'7 целевые'!H96</f>
        <v>0</v>
      </c>
      <c r="G25" s="11">
        <f>'7 целевые'!I96</f>
        <v>0</v>
      </c>
      <c r="H25" s="11">
        <f>'7 целевые'!J96</f>
        <v>10.7</v>
      </c>
      <c r="I25" s="11">
        <f>'7 целевые'!K96</f>
        <v>10.7</v>
      </c>
      <c r="J25" s="11">
        <f>'7 целевые'!L96</f>
        <v>0</v>
      </c>
      <c r="K25" s="11">
        <f>'7 целевые'!M96</f>
        <v>0</v>
      </c>
      <c r="L25" s="11">
        <f>'7 целевые'!N96</f>
        <v>30.4</v>
      </c>
      <c r="M25" s="11">
        <f>'7 целевые'!O96</f>
        <v>30.4</v>
      </c>
      <c r="N25" s="11">
        <f>'7 целевые'!P96</f>
        <v>0</v>
      </c>
      <c r="O25" s="11">
        <f>'7 целевые'!Q96</f>
        <v>0</v>
      </c>
    </row>
    <row r="26" spans="1:15" ht="37.5">
      <c r="A26" s="127" t="s">
        <v>202</v>
      </c>
      <c r="B26" s="16" t="s">
        <v>122</v>
      </c>
      <c r="C26" s="16" t="s">
        <v>138</v>
      </c>
      <c r="D26" s="11">
        <f>'7 целевые'!F100</f>
        <v>8126.1</v>
      </c>
      <c r="E26" s="11">
        <f>'7 целевые'!G100</f>
        <v>0</v>
      </c>
      <c r="F26" s="11">
        <f>'7 целевые'!H100</f>
        <v>7926.3</v>
      </c>
      <c r="G26" s="11">
        <f>'7 целевые'!I100</f>
        <v>199.8</v>
      </c>
      <c r="H26" s="11">
        <f>'7 целевые'!J100</f>
        <v>4924.6</v>
      </c>
      <c r="I26" s="11">
        <f>'7 целевые'!K100</f>
        <v>0</v>
      </c>
      <c r="J26" s="11">
        <f>'7 целевые'!L100</f>
        <v>4724.8</v>
      </c>
      <c r="K26" s="11">
        <f>'7 целевые'!M100</f>
        <v>199.8</v>
      </c>
      <c r="L26" s="11">
        <f>'7 целевые'!N100</f>
        <v>6924.6</v>
      </c>
      <c r="M26" s="11">
        <f>'7 целевые'!O100</f>
        <v>0</v>
      </c>
      <c r="N26" s="11">
        <f>'7 целевые'!P100</f>
        <v>6724.8</v>
      </c>
      <c r="O26" s="11">
        <f>'7 целевые'!Q100</f>
        <v>199.8</v>
      </c>
    </row>
    <row r="27" spans="1:15" ht="18.75">
      <c r="A27" s="86" t="s">
        <v>124</v>
      </c>
      <c r="B27" s="16" t="s">
        <v>122</v>
      </c>
      <c r="C27" s="16" t="s">
        <v>144</v>
      </c>
      <c r="D27" s="11">
        <f>'7 целевые'!F112</f>
        <v>5721.2</v>
      </c>
      <c r="E27" s="11">
        <f>'7 целевые'!G112</f>
        <v>0</v>
      </c>
      <c r="F27" s="11">
        <f>'7 целевые'!H112</f>
        <v>5721.2</v>
      </c>
      <c r="G27" s="11">
        <f>'7 целевые'!I112</f>
        <v>0</v>
      </c>
      <c r="H27" s="11">
        <f>'7 целевые'!J112</f>
        <v>22.7</v>
      </c>
      <c r="I27" s="11">
        <f>'7 целевые'!K112</f>
        <v>0</v>
      </c>
      <c r="J27" s="11">
        <f>'7 целевые'!L112</f>
        <v>22.7</v>
      </c>
      <c r="K27" s="11">
        <f>'7 целевые'!M112</f>
        <v>0</v>
      </c>
      <c r="L27" s="11">
        <f>'7 целевые'!N112</f>
        <v>1493.8</v>
      </c>
      <c r="M27" s="11">
        <f>'7 целевые'!O112</f>
        <v>0</v>
      </c>
      <c r="N27" s="11">
        <f>'7 целевые'!P112</f>
        <v>1493.8</v>
      </c>
      <c r="O27" s="11">
        <f>'7 целевые'!Q112</f>
        <v>0</v>
      </c>
    </row>
    <row r="28" spans="1:15" ht="24.75" customHeight="1">
      <c r="A28" s="86" t="s">
        <v>145</v>
      </c>
      <c r="B28" s="16" t="s">
        <v>122</v>
      </c>
      <c r="C28" s="16" t="s">
        <v>159</v>
      </c>
      <c r="D28" s="11">
        <f>'7 целевые'!F116</f>
        <v>27111.300000000003</v>
      </c>
      <c r="E28" s="11">
        <f>'7 целевые'!G116</f>
        <v>10341.8</v>
      </c>
      <c r="F28" s="11">
        <f>'7 целевые'!H116</f>
        <v>14695.800000000001</v>
      </c>
      <c r="G28" s="11">
        <f>'7 целевые'!I116</f>
        <v>2073.7</v>
      </c>
      <c r="H28" s="11">
        <f>'7 целевые'!J116</f>
        <v>13288</v>
      </c>
      <c r="I28" s="11">
        <f>'7 целевые'!K116</f>
        <v>3618.4</v>
      </c>
      <c r="J28" s="11">
        <f>'7 целевые'!L116</f>
        <v>7595.9</v>
      </c>
      <c r="K28" s="11">
        <f>'7 целевые'!M116</f>
        <v>2073.7</v>
      </c>
      <c r="L28" s="11">
        <f>'7 целевые'!N116</f>
        <v>17488</v>
      </c>
      <c r="M28" s="11">
        <f>'7 целевые'!O116</f>
        <v>3618.4</v>
      </c>
      <c r="N28" s="11">
        <f>'7 целевые'!P116</f>
        <v>11795.9</v>
      </c>
      <c r="O28" s="11">
        <f>'7 целевые'!Q116</f>
        <v>2073.7</v>
      </c>
    </row>
    <row r="29" spans="1:15" ht="37.5">
      <c r="A29" s="87" t="s">
        <v>208</v>
      </c>
      <c r="B29" s="13" t="s">
        <v>125</v>
      </c>
      <c r="C29" s="13" t="s">
        <v>416</v>
      </c>
      <c r="D29" s="14">
        <f>D30+D31</f>
        <v>2017.4</v>
      </c>
      <c r="E29" s="14">
        <f aca="true" t="shared" si="1" ref="E29:O29">E30+E31</f>
        <v>1310.1999999999998</v>
      </c>
      <c r="F29" s="14">
        <f t="shared" si="1"/>
        <v>652.5</v>
      </c>
      <c r="G29" s="14">
        <f t="shared" si="1"/>
        <v>54.699999999999996</v>
      </c>
      <c r="H29" s="14">
        <f t="shared" si="1"/>
        <v>505.1</v>
      </c>
      <c r="I29" s="14">
        <f t="shared" si="1"/>
        <v>276.6</v>
      </c>
      <c r="J29" s="14">
        <f t="shared" si="1"/>
        <v>173.8</v>
      </c>
      <c r="K29" s="14">
        <f t="shared" si="1"/>
        <v>54.699999999999996</v>
      </c>
      <c r="L29" s="14">
        <f t="shared" si="1"/>
        <v>505.1</v>
      </c>
      <c r="M29" s="14">
        <f t="shared" si="1"/>
        <v>276.6</v>
      </c>
      <c r="N29" s="14">
        <f t="shared" si="1"/>
        <v>173.8</v>
      </c>
      <c r="O29" s="14">
        <f t="shared" si="1"/>
        <v>54.699999999999996</v>
      </c>
    </row>
    <row r="30" spans="1:15" ht="37.5">
      <c r="A30" s="86" t="s">
        <v>305</v>
      </c>
      <c r="B30" s="16" t="s">
        <v>125</v>
      </c>
      <c r="C30" s="16" t="s">
        <v>127</v>
      </c>
      <c r="D30" s="11">
        <f>'7 целевые'!F155</f>
        <v>314.7</v>
      </c>
      <c r="E30" s="11">
        <f>'7 целевые'!G155</f>
        <v>0</v>
      </c>
      <c r="F30" s="11">
        <f>'7 целевые'!H155</f>
        <v>260</v>
      </c>
      <c r="G30" s="11">
        <f>'7 целевые'!I155</f>
        <v>54.699999999999996</v>
      </c>
      <c r="H30" s="11">
        <f>'7 целевые'!J155</f>
        <v>164.7</v>
      </c>
      <c r="I30" s="11">
        <f>'7 целевые'!K155</f>
        <v>0</v>
      </c>
      <c r="J30" s="11">
        <f>'7 целевые'!L155</f>
        <v>110</v>
      </c>
      <c r="K30" s="11">
        <f>'7 целевые'!M155</f>
        <v>54.699999999999996</v>
      </c>
      <c r="L30" s="11">
        <f>'7 целевые'!N155</f>
        <v>164.7</v>
      </c>
      <c r="M30" s="11">
        <f>'7 целевые'!O155</f>
        <v>0</v>
      </c>
      <c r="N30" s="11">
        <f>'7 целевые'!P155</f>
        <v>110</v>
      </c>
      <c r="O30" s="11">
        <f>'7 целевые'!Q155</f>
        <v>54.699999999999996</v>
      </c>
    </row>
    <row r="31" spans="1:15" ht="37.5">
      <c r="A31" s="15" t="s">
        <v>209</v>
      </c>
      <c r="B31" s="16" t="s">
        <v>125</v>
      </c>
      <c r="C31" s="16" t="s">
        <v>147</v>
      </c>
      <c r="D31" s="11">
        <f>'7 целевые'!F164</f>
        <v>1702.7</v>
      </c>
      <c r="E31" s="11">
        <f>'7 целевые'!G164</f>
        <v>1310.1999999999998</v>
      </c>
      <c r="F31" s="11">
        <f>'7 целевые'!H164</f>
        <v>392.5</v>
      </c>
      <c r="G31" s="11">
        <f>'7 целевые'!I164</f>
        <v>0</v>
      </c>
      <c r="H31" s="11">
        <f>'7 целевые'!J164</f>
        <v>340.40000000000003</v>
      </c>
      <c r="I31" s="11">
        <f>'7 целевые'!K164</f>
        <v>276.6</v>
      </c>
      <c r="J31" s="11">
        <f>'7 целевые'!L164</f>
        <v>63.800000000000004</v>
      </c>
      <c r="K31" s="11">
        <f>'7 целевые'!M164</f>
        <v>0</v>
      </c>
      <c r="L31" s="11">
        <f>'7 целевые'!N164</f>
        <v>340.40000000000003</v>
      </c>
      <c r="M31" s="11">
        <f>'7 целевые'!O164</f>
        <v>276.6</v>
      </c>
      <c r="N31" s="11">
        <f>'7 целевые'!P164</f>
        <v>63.800000000000004</v>
      </c>
      <c r="O31" s="11">
        <f>'7 целевые'!Q164</f>
        <v>0</v>
      </c>
    </row>
    <row r="32" spans="1:15" ht="18.75">
      <c r="A32" s="87" t="s">
        <v>129</v>
      </c>
      <c r="B32" s="13" t="s">
        <v>123</v>
      </c>
      <c r="C32" s="13" t="s">
        <v>416</v>
      </c>
      <c r="D32" s="14">
        <f>D34+D35+D33</f>
        <v>26286.4</v>
      </c>
      <c r="E32" s="14">
        <f aca="true" t="shared" si="2" ref="E32:O32">E34+E35</f>
        <v>10388.4</v>
      </c>
      <c r="F32" s="14">
        <f t="shared" si="2"/>
        <v>14784.5</v>
      </c>
      <c r="G32" s="14">
        <f t="shared" si="2"/>
        <v>0</v>
      </c>
      <c r="H32" s="14">
        <f>H34+H35+H33</f>
        <v>23541</v>
      </c>
      <c r="I32" s="14">
        <f>I34+I35+I33</f>
        <v>9761.7</v>
      </c>
      <c r="J32" s="14">
        <f>J34+J35+J33</f>
        <v>13779.3</v>
      </c>
      <c r="K32" s="14">
        <f>K34+K35+K33</f>
        <v>0</v>
      </c>
      <c r="L32" s="14">
        <f>L34+L35+L33</f>
        <v>24255.2</v>
      </c>
      <c r="M32" s="14">
        <f t="shared" si="2"/>
        <v>9876.900000000001</v>
      </c>
      <c r="N32" s="14">
        <f t="shared" si="2"/>
        <v>14378.3</v>
      </c>
      <c r="O32" s="14">
        <f t="shared" si="2"/>
        <v>0</v>
      </c>
    </row>
    <row r="33" spans="1:15" ht="18.75">
      <c r="A33" s="103" t="s">
        <v>660</v>
      </c>
      <c r="B33" s="16" t="s">
        <v>123</v>
      </c>
      <c r="C33" s="16" t="s">
        <v>135</v>
      </c>
      <c r="D33" s="11">
        <f>'7 целевые'!F194</f>
        <v>1113.5</v>
      </c>
      <c r="E33" s="11"/>
      <c r="F33" s="11"/>
      <c r="G33" s="11"/>
      <c r="H33" s="11">
        <f>'7 целевые'!J194</f>
        <v>0</v>
      </c>
      <c r="I33" s="11"/>
      <c r="J33" s="11"/>
      <c r="K33" s="11"/>
      <c r="L33" s="11">
        <f>'7 целевые'!N194</f>
        <v>0</v>
      </c>
      <c r="M33" s="14"/>
      <c r="N33" s="14"/>
      <c r="O33" s="14"/>
    </row>
    <row r="34" spans="1:15" ht="22.5" customHeight="1">
      <c r="A34" s="86" t="s">
        <v>160</v>
      </c>
      <c r="B34" s="16" t="s">
        <v>123</v>
      </c>
      <c r="C34" s="16" t="s">
        <v>127</v>
      </c>
      <c r="D34" s="11">
        <f>'7 целевые'!F200</f>
        <v>24023.5</v>
      </c>
      <c r="E34" s="11">
        <f>'7 целевые'!G200</f>
        <v>9494</v>
      </c>
      <c r="F34" s="11">
        <f>'7 целевые'!H200</f>
        <v>14529.5</v>
      </c>
      <c r="G34" s="11">
        <f>'7 целевые'!I200</f>
        <v>0</v>
      </c>
      <c r="H34" s="11">
        <f>'7 целевые'!J200</f>
        <v>22919.7</v>
      </c>
      <c r="I34" s="11">
        <f>'7 целевые'!K200</f>
        <v>9224.7</v>
      </c>
      <c r="J34" s="11">
        <f>'7 целевые'!L200</f>
        <v>13695</v>
      </c>
      <c r="K34" s="11">
        <f>'7 целевые'!M200</f>
        <v>0</v>
      </c>
      <c r="L34" s="11">
        <f>'7 целевые'!N200</f>
        <v>23463.7</v>
      </c>
      <c r="M34" s="11">
        <f>'7 целевые'!O200</f>
        <v>9224.7</v>
      </c>
      <c r="N34" s="11">
        <f>'7 целевые'!P200</f>
        <v>14239</v>
      </c>
      <c r="O34" s="11">
        <f>'7 целевые'!Q200</f>
        <v>0</v>
      </c>
    </row>
    <row r="35" spans="1:15" ht="21.75" customHeight="1">
      <c r="A35" s="15" t="s">
        <v>171</v>
      </c>
      <c r="B35" s="16" t="s">
        <v>123</v>
      </c>
      <c r="C35" s="16" t="s">
        <v>172</v>
      </c>
      <c r="D35" s="11">
        <f>'7 целевые'!F214</f>
        <v>1149.4</v>
      </c>
      <c r="E35" s="11">
        <f>'7 целевые'!G214</f>
        <v>894.4000000000001</v>
      </c>
      <c r="F35" s="11">
        <f>'7 целевые'!H214</f>
        <v>255</v>
      </c>
      <c r="G35" s="11">
        <f>'7 целевые'!I214</f>
        <v>0</v>
      </c>
      <c r="H35" s="11">
        <f>'7 целевые'!J214</f>
        <v>621.3</v>
      </c>
      <c r="I35" s="11">
        <f>'7 целевые'!K214</f>
        <v>537</v>
      </c>
      <c r="J35" s="11">
        <f>'7 целевые'!L214</f>
        <v>84.3</v>
      </c>
      <c r="K35" s="11">
        <f>'7 целевые'!M214</f>
        <v>0</v>
      </c>
      <c r="L35" s="11">
        <f>'7 целевые'!N214</f>
        <v>791.5</v>
      </c>
      <c r="M35" s="11">
        <f>'7 целевые'!O214</f>
        <v>652.2</v>
      </c>
      <c r="N35" s="11">
        <f>'7 целевые'!P214</f>
        <v>139.3</v>
      </c>
      <c r="O35" s="11">
        <f>'7 целевые'!Q214</f>
        <v>0</v>
      </c>
    </row>
    <row r="36" spans="1:15" ht="26.25" customHeight="1">
      <c r="A36" s="87" t="s">
        <v>166</v>
      </c>
      <c r="B36" s="13" t="s">
        <v>130</v>
      </c>
      <c r="C36" s="13" t="s">
        <v>416</v>
      </c>
      <c r="D36" s="14">
        <f>D37+D38+D39</f>
        <v>5491</v>
      </c>
      <c r="E36" s="14">
        <f aca="true" t="shared" si="3" ref="E36:O36">E37+E38+E39</f>
        <v>1903.2</v>
      </c>
      <c r="F36" s="14">
        <f t="shared" si="3"/>
        <v>3399.5</v>
      </c>
      <c r="G36" s="14">
        <f t="shared" si="3"/>
        <v>188.3</v>
      </c>
      <c r="H36" s="14">
        <f t="shared" si="3"/>
        <v>2535.2</v>
      </c>
      <c r="I36" s="14">
        <f t="shared" si="3"/>
        <v>1600.6</v>
      </c>
      <c r="J36" s="14">
        <f t="shared" si="3"/>
        <v>774.5</v>
      </c>
      <c r="K36" s="14">
        <f t="shared" si="3"/>
        <v>160.1</v>
      </c>
      <c r="L36" s="14">
        <f t="shared" si="3"/>
        <v>2105</v>
      </c>
      <c r="M36" s="14">
        <f t="shared" si="3"/>
        <v>1271.4</v>
      </c>
      <c r="N36" s="14">
        <f t="shared" si="3"/>
        <v>706.5</v>
      </c>
      <c r="O36" s="14">
        <f t="shared" si="3"/>
        <v>127.1</v>
      </c>
    </row>
    <row r="37" spans="1:15" ht="22.5" customHeight="1">
      <c r="A37" s="86" t="s">
        <v>167</v>
      </c>
      <c r="B37" s="16" t="s">
        <v>130</v>
      </c>
      <c r="C37" s="16" t="s">
        <v>122</v>
      </c>
      <c r="D37" s="11">
        <f>'7 целевые'!F233</f>
        <v>223.5</v>
      </c>
      <c r="E37" s="11">
        <f>'7 целевые'!G233</f>
        <v>0</v>
      </c>
      <c r="F37" s="11">
        <f>'7 целевые'!H233</f>
        <v>223.5</v>
      </c>
      <c r="G37" s="11">
        <f>'7 целевые'!I233</f>
        <v>0</v>
      </c>
      <c r="H37" s="11">
        <f>'7 целевые'!J233</f>
        <v>566.5</v>
      </c>
      <c r="I37" s="11">
        <f>'7 целевые'!K233</f>
        <v>0</v>
      </c>
      <c r="J37" s="11">
        <f>'7 целевые'!L233</f>
        <v>566.5</v>
      </c>
      <c r="K37" s="11">
        <f>'7 целевые'!M233</f>
        <v>0</v>
      </c>
      <c r="L37" s="11">
        <f>'7 целевые'!N233</f>
        <v>566.5</v>
      </c>
      <c r="M37" s="11">
        <f>'7 целевые'!O233</f>
        <v>0</v>
      </c>
      <c r="N37" s="11">
        <f>'7 целевые'!P233</f>
        <v>566.5</v>
      </c>
      <c r="O37" s="11">
        <f>'7 целевые'!Q233</f>
        <v>0</v>
      </c>
    </row>
    <row r="38" spans="1:15" ht="21" customHeight="1">
      <c r="A38" s="15" t="s">
        <v>158</v>
      </c>
      <c r="B38" s="16" t="s">
        <v>130</v>
      </c>
      <c r="C38" s="16" t="s">
        <v>126</v>
      </c>
      <c r="D38" s="11">
        <f>'7 целевые'!F241</f>
        <v>3328</v>
      </c>
      <c r="E38" s="11">
        <f>'7 целевые'!G241</f>
        <v>140</v>
      </c>
      <c r="F38" s="11">
        <f>'7 целевые'!H241</f>
        <v>3176</v>
      </c>
      <c r="G38" s="11">
        <f>'7 целевые'!I241</f>
        <v>12</v>
      </c>
      <c r="H38" s="11">
        <f>'7 целевые'!J241</f>
        <v>208</v>
      </c>
      <c r="I38" s="11">
        <f>'7 целевые'!K241</f>
        <v>0</v>
      </c>
      <c r="J38" s="11">
        <f>'7 целевые'!L241</f>
        <v>208</v>
      </c>
      <c r="K38" s="11">
        <f>'7 целевые'!M241</f>
        <v>0</v>
      </c>
      <c r="L38" s="11">
        <f>'7 целевые'!N241</f>
        <v>140</v>
      </c>
      <c r="M38" s="11">
        <f>'7 целевые'!O241</f>
        <v>0</v>
      </c>
      <c r="N38" s="11">
        <f>'7 целевые'!P241</f>
        <v>140</v>
      </c>
      <c r="O38" s="11">
        <f>'7 целевые'!Q241</f>
        <v>0</v>
      </c>
    </row>
    <row r="39" spans="1:15" ht="18" customHeight="1">
      <c r="A39" s="86" t="s">
        <v>432</v>
      </c>
      <c r="B39" s="16" t="s">
        <v>130</v>
      </c>
      <c r="C39" s="16" t="s">
        <v>125</v>
      </c>
      <c r="D39" s="11">
        <f>'7 целевые'!F256</f>
        <v>1939.5</v>
      </c>
      <c r="E39" s="11">
        <f>'7 целевые'!G256</f>
        <v>1763.2</v>
      </c>
      <c r="F39" s="11">
        <f>'7 целевые'!H256</f>
        <v>0</v>
      </c>
      <c r="G39" s="11">
        <f>'7 целевые'!I256</f>
        <v>176.3</v>
      </c>
      <c r="H39" s="11">
        <f>'7 целевые'!J256</f>
        <v>1760.6999999999998</v>
      </c>
      <c r="I39" s="11">
        <f>'7 целевые'!K256</f>
        <v>1600.6</v>
      </c>
      <c r="J39" s="11">
        <f>'7 целевые'!L256</f>
        <v>0</v>
      </c>
      <c r="K39" s="11">
        <f>'7 целевые'!M256</f>
        <v>160.1</v>
      </c>
      <c r="L39" s="11">
        <f>'7 целевые'!N256</f>
        <v>1398.5</v>
      </c>
      <c r="M39" s="11">
        <f>'7 целевые'!O256</f>
        <v>1271.4</v>
      </c>
      <c r="N39" s="11">
        <f>'7 целевые'!P256</f>
        <v>0</v>
      </c>
      <c r="O39" s="11">
        <f>'7 целевые'!Q256</f>
        <v>127.1</v>
      </c>
    </row>
    <row r="40" spans="1:15" ht="18.75">
      <c r="A40" s="87" t="s">
        <v>142</v>
      </c>
      <c r="B40" s="13" t="s">
        <v>138</v>
      </c>
      <c r="C40" s="13" t="s">
        <v>416</v>
      </c>
      <c r="D40" s="14">
        <f>D41</f>
        <v>578.3</v>
      </c>
      <c r="E40" s="14">
        <f aca="true" t="shared" si="4" ref="E40:O40">E41</f>
        <v>238.29999999999998</v>
      </c>
      <c r="F40" s="14">
        <f t="shared" si="4"/>
        <v>340</v>
      </c>
      <c r="G40" s="14">
        <f t="shared" si="4"/>
        <v>0</v>
      </c>
      <c r="H40" s="14">
        <f t="shared" si="4"/>
        <v>457.8</v>
      </c>
      <c r="I40" s="14">
        <f t="shared" si="4"/>
        <v>197.8</v>
      </c>
      <c r="J40" s="14">
        <f t="shared" si="4"/>
        <v>260</v>
      </c>
      <c r="K40" s="14">
        <f t="shared" si="4"/>
        <v>0</v>
      </c>
      <c r="L40" s="14">
        <f t="shared" si="4"/>
        <v>747.6</v>
      </c>
      <c r="M40" s="14">
        <f t="shared" si="4"/>
        <v>197.60000000000002</v>
      </c>
      <c r="N40" s="14">
        <f t="shared" si="4"/>
        <v>550</v>
      </c>
      <c r="O40" s="14">
        <f t="shared" si="4"/>
        <v>0</v>
      </c>
    </row>
    <row r="41" spans="1:15" ht="18.75">
      <c r="A41" s="86" t="s">
        <v>165</v>
      </c>
      <c r="B41" s="16" t="s">
        <v>138</v>
      </c>
      <c r="C41" s="16" t="s">
        <v>130</v>
      </c>
      <c r="D41" s="11">
        <f>'7 целевые'!F264</f>
        <v>578.3</v>
      </c>
      <c r="E41" s="11">
        <f>'7 целевые'!G264</f>
        <v>238.29999999999998</v>
      </c>
      <c r="F41" s="11">
        <f>'7 целевые'!H264</f>
        <v>340</v>
      </c>
      <c r="G41" s="11">
        <f>'7 целевые'!I264</f>
        <v>0</v>
      </c>
      <c r="H41" s="11">
        <f>'7 целевые'!J264</f>
        <v>457.8</v>
      </c>
      <c r="I41" s="11">
        <f>'7 целевые'!K264</f>
        <v>197.8</v>
      </c>
      <c r="J41" s="11">
        <f>'7 целевые'!L264</f>
        <v>260</v>
      </c>
      <c r="K41" s="11">
        <f>'7 целевые'!M264</f>
        <v>0</v>
      </c>
      <c r="L41" s="11">
        <f>'7 целевые'!N264</f>
        <v>747.6</v>
      </c>
      <c r="M41" s="11">
        <f>'7 целевые'!O264</f>
        <v>197.60000000000002</v>
      </c>
      <c r="N41" s="11">
        <f>'7 целевые'!P264</f>
        <v>550</v>
      </c>
      <c r="O41" s="11">
        <f>'7 целевые'!Q264</f>
        <v>0</v>
      </c>
    </row>
    <row r="42" spans="1:15" ht="18.75">
      <c r="A42" s="87" t="s">
        <v>132</v>
      </c>
      <c r="B42" s="13" t="s">
        <v>131</v>
      </c>
      <c r="C42" s="13" t="s">
        <v>416</v>
      </c>
      <c r="D42" s="14">
        <f aca="true" t="shared" si="5" ref="D42:O42">D43+D44+D45+D46+D47</f>
        <v>613715.0000000001</v>
      </c>
      <c r="E42" s="14">
        <f t="shared" si="5"/>
        <v>414067.20000000007</v>
      </c>
      <c r="F42" s="14">
        <f t="shared" si="5"/>
        <v>199647.80000000002</v>
      </c>
      <c r="G42" s="14">
        <f t="shared" si="5"/>
        <v>0</v>
      </c>
      <c r="H42" s="14">
        <f t="shared" si="5"/>
        <v>577534.2</v>
      </c>
      <c r="I42" s="14">
        <f t="shared" si="5"/>
        <v>377794.8</v>
      </c>
      <c r="J42" s="14">
        <f t="shared" si="5"/>
        <v>199739.4</v>
      </c>
      <c r="K42" s="14">
        <f t="shared" si="5"/>
        <v>0</v>
      </c>
      <c r="L42" s="14">
        <f t="shared" si="5"/>
        <v>556388.4</v>
      </c>
      <c r="M42" s="14">
        <f t="shared" si="5"/>
        <v>376228.00000000006</v>
      </c>
      <c r="N42" s="14">
        <f t="shared" si="5"/>
        <v>180160.40000000002</v>
      </c>
      <c r="O42" s="14">
        <f t="shared" si="5"/>
        <v>0</v>
      </c>
    </row>
    <row r="43" spans="1:15" ht="18.75">
      <c r="A43" s="86" t="s">
        <v>133</v>
      </c>
      <c r="B43" s="16" t="s">
        <v>131</v>
      </c>
      <c r="C43" s="16" t="s">
        <v>122</v>
      </c>
      <c r="D43" s="11">
        <f>'7 целевые'!F278</f>
        <v>143866.80000000002</v>
      </c>
      <c r="E43" s="11">
        <f>'7 целевые'!G278</f>
        <v>109587.6</v>
      </c>
      <c r="F43" s="11">
        <f>'7 целевые'!H278</f>
        <v>34279.2</v>
      </c>
      <c r="G43" s="11">
        <f>'7 целевые'!I278</f>
        <v>0</v>
      </c>
      <c r="H43" s="11">
        <f>'7 целевые'!J278</f>
        <v>134026.1</v>
      </c>
      <c r="I43" s="11">
        <f>'7 целевые'!K278</f>
        <v>101551</v>
      </c>
      <c r="J43" s="11">
        <f>'7 целевые'!L278</f>
        <v>32475.1</v>
      </c>
      <c r="K43" s="11">
        <f>'7 целевые'!M278</f>
        <v>0</v>
      </c>
      <c r="L43" s="11">
        <f>'7 целевые'!N278</f>
        <v>138481.80000000002</v>
      </c>
      <c r="M43" s="11">
        <f>'7 целевые'!O278</f>
        <v>106006.70000000001</v>
      </c>
      <c r="N43" s="11">
        <f>'7 целевые'!P278</f>
        <v>32475.1</v>
      </c>
      <c r="O43" s="11">
        <f>'7 целевые'!Q278</f>
        <v>0</v>
      </c>
    </row>
    <row r="44" spans="1:15" ht="18.75">
      <c r="A44" s="9" t="s">
        <v>111</v>
      </c>
      <c r="B44" s="16" t="s">
        <v>131</v>
      </c>
      <c r="C44" s="16" t="s">
        <v>126</v>
      </c>
      <c r="D44" s="11">
        <f>'7 целевые'!F298</f>
        <v>317088.4000000001</v>
      </c>
      <c r="E44" s="11">
        <f>'7 целевые'!G298</f>
        <v>238519.70000000004</v>
      </c>
      <c r="F44" s="11">
        <f>'7 целевые'!H298</f>
        <v>78568.7</v>
      </c>
      <c r="G44" s="11">
        <f>'7 целевые'!I298</f>
        <v>0</v>
      </c>
      <c r="H44" s="11">
        <f>'7 целевые'!J298</f>
        <v>297769.5</v>
      </c>
      <c r="I44" s="11">
        <f>'7 целевые'!K298</f>
        <v>225632.6</v>
      </c>
      <c r="J44" s="11">
        <f>'7 целевые'!L298</f>
        <v>72136.90000000001</v>
      </c>
      <c r="K44" s="11">
        <f>'7 целевые'!M298</f>
        <v>0</v>
      </c>
      <c r="L44" s="11">
        <f>'7 целевые'!N298</f>
        <v>340610.2</v>
      </c>
      <c r="M44" s="11">
        <f>'7 целевые'!O298</f>
        <v>268110.10000000003</v>
      </c>
      <c r="N44" s="11">
        <f>'7 целевые'!P298</f>
        <v>72500.1</v>
      </c>
      <c r="O44" s="11">
        <f>'7 целевые'!Q298</f>
        <v>0</v>
      </c>
    </row>
    <row r="45" spans="1:15" ht="18.75">
      <c r="A45" s="86" t="s">
        <v>108</v>
      </c>
      <c r="B45" s="16" t="s">
        <v>131</v>
      </c>
      <c r="C45" s="16" t="s">
        <v>125</v>
      </c>
      <c r="D45" s="11">
        <f>'7 целевые'!F350</f>
        <v>25631.8</v>
      </c>
      <c r="E45" s="11">
        <f>'7 целевые'!G350</f>
        <v>798.7</v>
      </c>
      <c r="F45" s="11">
        <f>'7 целевые'!H350</f>
        <v>24833.1</v>
      </c>
      <c r="G45" s="11">
        <f>'7 целевые'!I350</f>
        <v>0</v>
      </c>
      <c r="H45" s="11">
        <f>'7 целевые'!J350</f>
        <v>25378.4</v>
      </c>
      <c r="I45" s="11">
        <f>'7 целевые'!K350</f>
        <v>0</v>
      </c>
      <c r="J45" s="11">
        <f>'7 целевые'!L350</f>
        <v>25378.4</v>
      </c>
      <c r="K45" s="11">
        <f>'7 целевые'!M350</f>
        <v>0</v>
      </c>
      <c r="L45" s="11">
        <f>'7 целевые'!N350</f>
        <v>25982.9</v>
      </c>
      <c r="M45" s="11">
        <f>'7 целевые'!O350</f>
        <v>0</v>
      </c>
      <c r="N45" s="11">
        <f>'7 целевые'!P350</f>
        <v>25982.9</v>
      </c>
      <c r="O45" s="11">
        <f>'7 целевые'!Q350</f>
        <v>0</v>
      </c>
    </row>
    <row r="46" spans="1:15" ht="18.75">
      <c r="A46" s="86" t="s">
        <v>110</v>
      </c>
      <c r="B46" s="16" t="s">
        <v>131</v>
      </c>
      <c r="C46" s="16" t="s">
        <v>131</v>
      </c>
      <c r="D46" s="11">
        <f>'7 целевые'!F375</f>
        <v>5923.200000000001</v>
      </c>
      <c r="E46" s="11">
        <f>'7 целевые'!G375</f>
        <v>2000</v>
      </c>
      <c r="F46" s="11">
        <f>'7 целевые'!H375</f>
        <v>3923.2000000000003</v>
      </c>
      <c r="G46" s="11">
        <f>'7 целевые'!I375</f>
        <v>0</v>
      </c>
      <c r="H46" s="11">
        <f>'7 целевые'!J375</f>
        <v>5693.1</v>
      </c>
      <c r="I46" s="11">
        <f>'7 целевые'!K375</f>
        <v>2000</v>
      </c>
      <c r="J46" s="11">
        <f>'7 целевые'!L375</f>
        <v>3693.1</v>
      </c>
      <c r="K46" s="11">
        <f>'7 целевые'!M375</f>
        <v>0</v>
      </c>
      <c r="L46" s="11">
        <f>'7 целевые'!N375</f>
        <v>5693.1</v>
      </c>
      <c r="M46" s="11">
        <f>'7 целевые'!O375</f>
        <v>2000</v>
      </c>
      <c r="N46" s="11">
        <f>'7 целевые'!P375</f>
        <v>3693.1</v>
      </c>
      <c r="O46" s="11">
        <f>'7 целевые'!Q375</f>
        <v>0</v>
      </c>
    </row>
    <row r="47" spans="1:15" ht="18.75">
      <c r="A47" s="86" t="s">
        <v>155</v>
      </c>
      <c r="B47" s="16" t="s">
        <v>131</v>
      </c>
      <c r="C47" s="16" t="s">
        <v>127</v>
      </c>
      <c r="D47" s="11">
        <f>'7 целевые'!F412</f>
        <v>121204.8</v>
      </c>
      <c r="E47" s="11">
        <f>'7 целевые'!G412</f>
        <v>63161.2</v>
      </c>
      <c r="F47" s="11">
        <f>'7 целевые'!H412</f>
        <v>58043.6</v>
      </c>
      <c r="G47" s="11">
        <f>'7 целевые'!I412</f>
        <v>0</v>
      </c>
      <c r="H47" s="11">
        <f>'7 целевые'!J412</f>
        <v>114667.09999999999</v>
      </c>
      <c r="I47" s="11">
        <f>'7 целевые'!K412</f>
        <v>48611.2</v>
      </c>
      <c r="J47" s="11">
        <f>'7 целевые'!L412</f>
        <v>66055.9</v>
      </c>
      <c r="K47" s="11">
        <f>'7 целевые'!M412</f>
        <v>0</v>
      </c>
      <c r="L47" s="11">
        <f>'7 целевые'!N412</f>
        <v>45620.4</v>
      </c>
      <c r="M47" s="11">
        <f>'7 целевые'!O412</f>
        <v>111.2</v>
      </c>
      <c r="N47" s="11">
        <f>'7 целевые'!P412</f>
        <v>45509.200000000004</v>
      </c>
      <c r="O47" s="11">
        <f>'7 целевые'!Q412</f>
        <v>0</v>
      </c>
    </row>
    <row r="48" spans="1:15" ht="23.25" customHeight="1">
      <c r="A48" s="94" t="s">
        <v>415</v>
      </c>
      <c r="B48" s="13" t="s">
        <v>135</v>
      </c>
      <c r="C48" s="13" t="s">
        <v>416</v>
      </c>
      <c r="D48" s="14">
        <f>D49+D50</f>
        <v>43024.299999999996</v>
      </c>
      <c r="E48" s="14">
        <f aca="true" t="shared" si="6" ref="E48:O48">E49+E50</f>
        <v>7858.6</v>
      </c>
      <c r="F48" s="14">
        <f t="shared" si="6"/>
        <v>35065.7</v>
      </c>
      <c r="G48" s="14">
        <f t="shared" si="6"/>
        <v>100</v>
      </c>
      <c r="H48" s="14">
        <f t="shared" si="6"/>
        <v>35549.5</v>
      </c>
      <c r="I48" s="14">
        <f t="shared" si="6"/>
        <v>2521.6</v>
      </c>
      <c r="J48" s="14">
        <f t="shared" si="6"/>
        <v>32527.899999999998</v>
      </c>
      <c r="K48" s="14">
        <f t="shared" si="6"/>
        <v>500</v>
      </c>
      <c r="L48" s="14">
        <f t="shared" si="6"/>
        <v>39499.5</v>
      </c>
      <c r="M48" s="14">
        <f t="shared" si="6"/>
        <v>2521.6</v>
      </c>
      <c r="N48" s="14">
        <f t="shared" si="6"/>
        <v>36477.9</v>
      </c>
      <c r="O48" s="14">
        <f t="shared" si="6"/>
        <v>500</v>
      </c>
    </row>
    <row r="49" spans="1:15" ht="21.75" customHeight="1">
      <c r="A49" s="86" t="s">
        <v>136</v>
      </c>
      <c r="B49" s="16" t="s">
        <v>135</v>
      </c>
      <c r="C49" s="16" t="s">
        <v>122</v>
      </c>
      <c r="D49" s="11">
        <f>'7 целевые'!F460</f>
        <v>38969.7</v>
      </c>
      <c r="E49" s="11">
        <f>'7 целевые'!G460</f>
        <v>7858.6</v>
      </c>
      <c r="F49" s="11">
        <f>'7 целевые'!H460</f>
        <v>31011.1</v>
      </c>
      <c r="G49" s="11">
        <f>'7 целевые'!I460</f>
        <v>100</v>
      </c>
      <c r="H49" s="11">
        <f>'7 целевые'!J460</f>
        <v>32311</v>
      </c>
      <c r="I49" s="11">
        <f>'7 целевые'!K460</f>
        <v>2521.6</v>
      </c>
      <c r="J49" s="11">
        <f>'7 целевые'!L460</f>
        <v>29289.399999999998</v>
      </c>
      <c r="K49" s="11">
        <f>'7 целевые'!M460</f>
        <v>500</v>
      </c>
      <c r="L49" s="11">
        <f>'7 целевые'!N460</f>
        <v>36261</v>
      </c>
      <c r="M49" s="11">
        <f>'7 целевые'!O460</f>
        <v>2521.6</v>
      </c>
      <c r="N49" s="11">
        <f>'7 целевые'!P460</f>
        <v>33239.4</v>
      </c>
      <c r="O49" s="11">
        <f>'7 целевые'!Q460</f>
        <v>500</v>
      </c>
    </row>
    <row r="50" spans="1:15" ht="23.25" customHeight="1">
      <c r="A50" s="86" t="s">
        <v>163</v>
      </c>
      <c r="B50" s="16" t="s">
        <v>135</v>
      </c>
      <c r="C50" s="16" t="s">
        <v>123</v>
      </c>
      <c r="D50" s="11">
        <f>'7 целевые'!F508</f>
        <v>4054.5999999999995</v>
      </c>
      <c r="E50" s="11">
        <f>'7 целевые'!G508</f>
        <v>0</v>
      </c>
      <c r="F50" s="11">
        <f>'7 целевые'!H508</f>
        <v>4054.5999999999995</v>
      </c>
      <c r="G50" s="11">
        <f>'7 целевые'!I508</f>
        <v>0</v>
      </c>
      <c r="H50" s="11">
        <f>'7 целевые'!J508</f>
        <v>3238.5</v>
      </c>
      <c r="I50" s="11">
        <f>'7 целевые'!K508</f>
        <v>0</v>
      </c>
      <c r="J50" s="11">
        <f>'7 целевые'!L508</f>
        <v>3238.5</v>
      </c>
      <c r="K50" s="11">
        <f>'7 целевые'!M508</f>
        <v>0</v>
      </c>
      <c r="L50" s="11">
        <f>'7 целевые'!N508</f>
        <v>3238.5</v>
      </c>
      <c r="M50" s="11">
        <f>'7 целевые'!O508</f>
        <v>0</v>
      </c>
      <c r="N50" s="11">
        <f>'7 целевые'!P508</f>
        <v>3238.5</v>
      </c>
      <c r="O50" s="11">
        <f>'7 целевые'!Q508</f>
        <v>0</v>
      </c>
    </row>
    <row r="51" spans="1:15" ht="18.75">
      <c r="A51" s="87" t="s">
        <v>153</v>
      </c>
      <c r="B51" s="13" t="s">
        <v>127</v>
      </c>
      <c r="C51" s="13" t="s">
        <v>416</v>
      </c>
      <c r="D51" s="14">
        <f>D52+D53</f>
        <v>528</v>
      </c>
      <c r="E51" s="14">
        <f aca="true" t="shared" si="7" ref="E51:O51">E52+E53</f>
        <v>294</v>
      </c>
      <c r="F51" s="14">
        <f t="shared" si="7"/>
        <v>234</v>
      </c>
      <c r="G51" s="14">
        <f t="shared" si="7"/>
        <v>0</v>
      </c>
      <c r="H51" s="14">
        <f t="shared" si="7"/>
        <v>696</v>
      </c>
      <c r="I51" s="14">
        <f t="shared" si="7"/>
        <v>294</v>
      </c>
      <c r="J51" s="14">
        <f t="shared" si="7"/>
        <v>402</v>
      </c>
      <c r="K51" s="14">
        <f t="shared" si="7"/>
        <v>0</v>
      </c>
      <c r="L51" s="14">
        <f t="shared" si="7"/>
        <v>696</v>
      </c>
      <c r="M51" s="14">
        <f t="shared" si="7"/>
        <v>294</v>
      </c>
      <c r="N51" s="14">
        <f t="shared" si="7"/>
        <v>402</v>
      </c>
      <c r="O51" s="14">
        <f t="shared" si="7"/>
        <v>0</v>
      </c>
    </row>
    <row r="52" spans="1:15" ht="18.75">
      <c r="A52" s="86" t="s">
        <v>189</v>
      </c>
      <c r="B52" s="16" t="s">
        <v>127</v>
      </c>
      <c r="C52" s="16" t="s">
        <v>131</v>
      </c>
      <c r="D52" s="11">
        <f>'7 целевые'!F529</f>
        <v>294</v>
      </c>
      <c r="E52" s="11">
        <f>'7 целевые'!G529</f>
        <v>294</v>
      </c>
      <c r="F52" s="11">
        <f>'7 целевые'!H529</f>
        <v>0</v>
      </c>
      <c r="G52" s="11">
        <f>'7 целевые'!I529</f>
        <v>0</v>
      </c>
      <c r="H52" s="11">
        <f>'7 целевые'!J529</f>
        <v>294</v>
      </c>
      <c r="I52" s="11">
        <f>'7 целевые'!K529</f>
        <v>294</v>
      </c>
      <c r="J52" s="11">
        <f>'7 целевые'!L529</f>
        <v>0</v>
      </c>
      <c r="K52" s="11">
        <f>'7 целевые'!M529</f>
        <v>0</v>
      </c>
      <c r="L52" s="11">
        <f>'7 целевые'!N529</f>
        <v>294</v>
      </c>
      <c r="M52" s="11">
        <f>'7 целевые'!O529</f>
        <v>294</v>
      </c>
      <c r="N52" s="11">
        <f>'7 целевые'!P529</f>
        <v>0</v>
      </c>
      <c r="O52" s="11">
        <f>'7 целевые'!Q529</f>
        <v>0</v>
      </c>
    </row>
    <row r="53" spans="1:15" ht="18.75">
      <c r="A53" s="15" t="s">
        <v>232</v>
      </c>
      <c r="B53" s="16" t="s">
        <v>127</v>
      </c>
      <c r="C53" s="16" t="s">
        <v>127</v>
      </c>
      <c r="D53" s="11">
        <f>'7 целевые'!F535</f>
        <v>234</v>
      </c>
      <c r="E53" s="11">
        <f>'7 целевые'!G535</f>
        <v>0</v>
      </c>
      <c r="F53" s="11">
        <f>'7 целевые'!H535</f>
        <v>234</v>
      </c>
      <c r="G53" s="11">
        <f>'7 целевые'!I535</f>
        <v>0</v>
      </c>
      <c r="H53" s="11">
        <f>'7 целевые'!J535</f>
        <v>402</v>
      </c>
      <c r="I53" s="11">
        <f>'7 целевые'!K535</f>
        <v>0</v>
      </c>
      <c r="J53" s="11">
        <f>'7 целевые'!L535</f>
        <v>402</v>
      </c>
      <c r="K53" s="11">
        <f>'7 целевые'!M535</f>
        <v>0</v>
      </c>
      <c r="L53" s="11">
        <f>'7 целевые'!N535</f>
        <v>402</v>
      </c>
      <c r="M53" s="11">
        <f>'7 целевые'!O535</f>
        <v>0</v>
      </c>
      <c r="N53" s="11">
        <f>'7 целевые'!P535</f>
        <v>402</v>
      </c>
      <c r="O53" s="11">
        <f>'7 целевые'!Q535</f>
        <v>0</v>
      </c>
    </row>
    <row r="54" spans="1:15" ht="18.75">
      <c r="A54" s="87" t="s">
        <v>139</v>
      </c>
      <c r="B54" s="13" t="s">
        <v>128</v>
      </c>
      <c r="C54" s="13" t="s">
        <v>416</v>
      </c>
      <c r="D54" s="14">
        <f>D55+D56+D57+D58</f>
        <v>31152.4</v>
      </c>
      <c r="E54" s="14">
        <f aca="true" t="shared" si="8" ref="E54:O54">E55+E56+E57+E58</f>
        <v>27936.299999999996</v>
      </c>
      <c r="F54" s="14">
        <f t="shared" si="8"/>
        <v>3216.1000000000004</v>
      </c>
      <c r="G54" s="14">
        <f t="shared" si="8"/>
        <v>0</v>
      </c>
      <c r="H54" s="14">
        <f t="shared" si="8"/>
        <v>28020.699999999997</v>
      </c>
      <c r="I54" s="14">
        <f t="shared" si="8"/>
        <v>24847.799999999996</v>
      </c>
      <c r="J54" s="14">
        <f t="shared" si="8"/>
        <v>3172.9</v>
      </c>
      <c r="K54" s="14">
        <f t="shared" si="8"/>
        <v>0</v>
      </c>
      <c r="L54" s="14">
        <f t="shared" si="8"/>
        <v>28020.799999999996</v>
      </c>
      <c r="M54" s="14">
        <f t="shared" si="8"/>
        <v>24841.699999999997</v>
      </c>
      <c r="N54" s="14">
        <f t="shared" si="8"/>
        <v>3179.1</v>
      </c>
      <c r="O54" s="14">
        <f t="shared" si="8"/>
        <v>0</v>
      </c>
    </row>
    <row r="55" spans="1:15" ht="18.75">
      <c r="A55" s="86" t="s">
        <v>143</v>
      </c>
      <c r="B55" s="16" t="s">
        <v>128</v>
      </c>
      <c r="C55" s="16" t="s">
        <v>122</v>
      </c>
      <c r="D55" s="11">
        <f>'7 целевые'!F544</f>
        <v>1665</v>
      </c>
      <c r="E55" s="11">
        <f>'7 целевые'!G544</f>
        <v>0</v>
      </c>
      <c r="F55" s="11">
        <f>'7 целевые'!H544</f>
        <v>1665</v>
      </c>
      <c r="G55" s="11">
        <f>'7 целевые'!I544</f>
        <v>0</v>
      </c>
      <c r="H55" s="11">
        <f>'7 целевые'!J544</f>
        <v>1665</v>
      </c>
      <c r="I55" s="11">
        <f>'7 целевые'!K544</f>
        <v>0</v>
      </c>
      <c r="J55" s="11">
        <f>'7 целевые'!L544</f>
        <v>1665</v>
      </c>
      <c r="K55" s="11">
        <f>'7 целевые'!M544</f>
        <v>0</v>
      </c>
      <c r="L55" s="11">
        <f>'7 целевые'!N544</f>
        <v>1665</v>
      </c>
      <c r="M55" s="11">
        <f>'7 целевые'!O544</f>
        <v>0</v>
      </c>
      <c r="N55" s="11">
        <f>'7 целевые'!P544</f>
        <v>1665</v>
      </c>
      <c r="O55" s="11">
        <f>'7 целевые'!Q544</f>
        <v>0</v>
      </c>
    </row>
    <row r="56" spans="1:15" ht="18.75">
      <c r="A56" s="86" t="s">
        <v>140</v>
      </c>
      <c r="B56" s="16" t="s">
        <v>128</v>
      </c>
      <c r="C56" s="16" t="s">
        <v>125</v>
      </c>
      <c r="D56" s="11">
        <f>'7 целевые'!F551</f>
        <v>24056.8</v>
      </c>
      <c r="E56" s="11">
        <f>'7 целевые'!G551</f>
        <v>22807.199999999997</v>
      </c>
      <c r="F56" s="11">
        <f>'7 целевые'!H551</f>
        <v>1249.6000000000001</v>
      </c>
      <c r="G56" s="11">
        <f>'7 целевые'!I551</f>
        <v>0</v>
      </c>
      <c r="H56" s="11">
        <f>'7 целевые'!J551</f>
        <v>20925.1</v>
      </c>
      <c r="I56" s="11">
        <f>'7 целевые'!K551</f>
        <v>19718.699999999997</v>
      </c>
      <c r="J56" s="11">
        <f>'7 целевые'!L551</f>
        <v>1206.4</v>
      </c>
      <c r="K56" s="11">
        <f>'7 целевые'!M551</f>
        <v>0</v>
      </c>
      <c r="L56" s="11">
        <f>'7 целевые'!N551</f>
        <v>20925.199999999997</v>
      </c>
      <c r="M56" s="11">
        <f>'7 целевые'!O551</f>
        <v>19712.6</v>
      </c>
      <c r="N56" s="11">
        <f>'7 целевые'!P551</f>
        <v>1212.6</v>
      </c>
      <c r="O56" s="11">
        <f>'7 целевые'!Q551</f>
        <v>0</v>
      </c>
    </row>
    <row r="57" spans="1:15" ht="18.75">
      <c r="A57" s="86" t="s">
        <v>148</v>
      </c>
      <c r="B57" s="16" t="s">
        <v>128</v>
      </c>
      <c r="C57" s="16" t="s">
        <v>123</v>
      </c>
      <c r="D57" s="11">
        <f>'7 целевые'!F579</f>
        <v>5129.1</v>
      </c>
      <c r="E57" s="11">
        <f>'7 целевые'!G579</f>
        <v>5129.1</v>
      </c>
      <c r="F57" s="11">
        <f>'7 целевые'!H579</f>
        <v>0</v>
      </c>
      <c r="G57" s="11">
        <f>'7 целевые'!I579</f>
        <v>0</v>
      </c>
      <c r="H57" s="11">
        <f>'7 целевые'!J579</f>
        <v>5129.1</v>
      </c>
      <c r="I57" s="11">
        <f>'7 целевые'!K579</f>
        <v>5129.1</v>
      </c>
      <c r="J57" s="11">
        <f>'7 целевые'!L579</f>
        <v>0</v>
      </c>
      <c r="K57" s="11">
        <f>'7 целевые'!M579</f>
        <v>0</v>
      </c>
      <c r="L57" s="11">
        <f>'7 целевые'!N579</f>
        <v>5129.1</v>
      </c>
      <c r="M57" s="11">
        <f>'7 целевые'!O579</f>
        <v>5129.1</v>
      </c>
      <c r="N57" s="11">
        <f>'7 целевые'!P579</f>
        <v>0</v>
      </c>
      <c r="O57" s="11">
        <f>'7 целевые'!Q579</f>
        <v>0</v>
      </c>
    </row>
    <row r="58" spans="1:15" ht="18.75">
      <c r="A58" s="86" t="s">
        <v>461</v>
      </c>
      <c r="B58" s="16" t="s">
        <v>128</v>
      </c>
      <c r="C58" s="16" t="s">
        <v>138</v>
      </c>
      <c r="D58" s="11">
        <f>'7 целевые'!F586</f>
        <v>301.5</v>
      </c>
      <c r="E58" s="11">
        <f>'7 целевые'!G586</f>
        <v>0</v>
      </c>
      <c r="F58" s="11">
        <f>'7 целевые'!H586</f>
        <v>301.5</v>
      </c>
      <c r="G58" s="11">
        <f>'7 целевые'!I586</f>
        <v>0</v>
      </c>
      <c r="H58" s="11">
        <f>'7 целевые'!J586</f>
        <v>301.5</v>
      </c>
      <c r="I58" s="11">
        <f>'7 целевые'!K586</f>
        <v>0</v>
      </c>
      <c r="J58" s="11">
        <f>'7 целевые'!L586</f>
        <v>301.5</v>
      </c>
      <c r="K58" s="11">
        <f>'7 целевые'!M586</f>
        <v>0</v>
      </c>
      <c r="L58" s="11">
        <f>'7 целевые'!N586</f>
        <v>301.5</v>
      </c>
      <c r="M58" s="11">
        <f>'7 целевые'!O586</f>
        <v>0</v>
      </c>
      <c r="N58" s="11">
        <f>'7 целевые'!P586</f>
        <v>301.5</v>
      </c>
      <c r="O58" s="11">
        <f>'7 целевые'!Q586</f>
        <v>0</v>
      </c>
    </row>
    <row r="59" spans="1:15" ht="18.75">
      <c r="A59" s="87" t="s">
        <v>161</v>
      </c>
      <c r="B59" s="13" t="s">
        <v>144</v>
      </c>
      <c r="C59" s="13" t="s">
        <v>416</v>
      </c>
      <c r="D59" s="14">
        <f>D60</f>
        <v>7600.799999999999</v>
      </c>
      <c r="E59" s="14">
        <f aca="true" t="shared" si="9" ref="E59:O59">E60</f>
        <v>253.8</v>
      </c>
      <c r="F59" s="14">
        <f t="shared" si="9"/>
        <v>6809.5</v>
      </c>
      <c r="G59" s="14">
        <f t="shared" si="9"/>
        <v>537.5</v>
      </c>
      <c r="H59" s="14">
        <f t="shared" si="9"/>
        <v>7024.9</v>
      </c>
      <c r="I59" s="14">
        <f t="shared" si="9"/>
        <v>0</v>
      </c>
      <c r="J59" s="14">
        <f t="shared" si="9"/>
        <v>6487.4</v>
      </c>
      <c r="K59" s="14">
        <f t="shared" si="9"/>
        <v>537.5</v>
      </c>
      <c r="L59" s="14">
        <f t="shared" si="9"/>
        <v>7024.9</v>
      </c>
      <c r="M59" s="14">
        <f t="shared" si="9"/>
        <v>0</v>
      </c>
      <c r="N59" s="14">
        <f t="shared" si="9"/>
        <v>6487.4</v>
      </c>
      <c r="O59" s="14">
        <f t="shared" si="9"/>
        <v>537.5</v>
      </c>
    </row>
    <row r="60" spans="1:15" ht="18.75">
      <c r="A60" s="86" t="s">
        <v>162</v>
      </c>
      <c r="B60" s="16" t="s">
        <v>144</v>
      </c>
      <c r="C60" s="16" t="s">
        <v>126</v>
      </c>
      <c r="D60" s="11">
        <f>'7 целевые'!F592</f>
        <v>7600.799999999999</v>
      </c>
      <c r="E60" s="11">
        <f>'7 целевые'!G592</f>
        <v>253.8</v>
      </c>
      <c r="F60" s="11">
        <f>'7 целевые'!H592</f>
        <v>6809.5</v>
      </c>
      <c r="G60" s="11">
        <f>'7 целевые'!I592</f>
        <v>537.5</v>
      </c>
      <c r="H60" s="11">
        <f>'7 целевые'!J592</f>
        <v>7024.9</v>
      </c>
      <c r="I60" s="11">
        <f>'7 целевые'!K592</f>
        <v>0</v>
      </c>
      <c r="J60" s="11">
        <f>'7 целевые'!L592</f>
        <v>6487.4</v>
      </c>
      <c r="K60" s="11">
        <f>'7 целевые'!M592</f>
        <v>537.5</v>
      </c>
      <c r="L60" s="11">
        <f>'7 целевые'!N592</f>
        <v>7024.9</v>
      </c>
      <c r="M60" s="11">
        <f>'7 целевые'!O592</f>
        <v>0</v>
      </c>
      <c r="N60" s="11">
        <f>'7 целевые'!P592</f>
        <v>6487.4</v>
      </c>
      <c r="O60" s="11">
        <f>'7 целевые'!Q592</f>
        <v>537.5</v>
      </c>
    </row>
    <row r="61" spans="1:15" ht="43.5" customHeight="1">
      <c r="A61" s="87" t="s">
        <v>531</v>
      </c>
      <c r="B61" s="13" t="s">
        <v>147</v>
      </c>
      <c r="C61" s="13" t="s">
        <v>416</v>
      </c>
      <c r="D61" s="14">
        <f>D62+D63</f>
        <v>38694</v>
      </c>
      <c r="E61" s="14">
        <f aca="true" t="shared" si="10" ref="E61:O61">E62+E63</f>
        <v>3434.4</v>
      </c>
      <c r="F61" s="14">
        <f t="shared" si="10"/>
        <v>35259.6</v>
      </c>
      <c r="G61" s="14">
        <f t="shared" si="10"/>
        <v>0</v>
      </c>
      <c r="H61" s="14">
        <f t="shared" si="10"/>
        <v>34978.799999999996</v>
      </c>
      <c r="I61" s="14">
        <f t="shared" si="10"/>
        <v>3210.4</v>
      </c>
      <c r="J61" s="14">
        <f t="shared" si="10"/>
        <v>31768.399999999998</v>
      </c>
      <c r="K61" s="14">
        <f t="shared" si="10"/>
        <v>0</v>
      </c>
      <c r="L61" s="14">
        <f t="shared" si="10"/>
        <v>34655.6</v>
      </c>
      <c r="M61" s="14">
        <f t="shared" si="10"/>
        <v>3439.2</v>
      </c>
      <c r="N61" s="14">
        <f t="shared" si="10"/>
        <v>31216.399999999998</v>
      </c>
      <c r="O61" s="14">
        <f t="shared" si="10"/>
        <v>0</v>
      </c>
    </row>
    <row r="62" spans="1:15" ht="35.25" customHeight="1">
      <c r="A62" s="92" t="s">
        <v>218</v>
      </c>
      <c r="B62" s="16" t="s">
        <v>147</v>
      </c>
      <c r="C62" s="16" t="s">
        <v>122</v>
      </c>
      <c r="D62" s="11">
        <f>'7 целевые'!F629</f>
        <v>14908.5</v>
      </c>
      <c r="E62" s="11">
        <f>'7 целевые'!G629</f>
        <v>3434.4</v>
      </c>
      <c r="F62" s="11">
        <f>'7 целевые'!H629</f>
        <v>11474.1</v>
      </c>
      <c r="G62" s="11">
        <f>'7 целевые'!I629</f>
        <v>0</v>
      </c>
      <c r="H62" s="11">
        <f>'7 целевые'!J629</f>
        <v>15455.699999999999</v>
      </c>
      <c r="I62" s="11">
        <f>'7 целевые'!K629</f>
        <v>3210.4</v>
      </c>
      <c r="J62" s="11">
        <f>'7 целевые'!L629</f>
        <v>12245.3</v>
      </c>
      <c r="K62" s="11">
        <f>'7 целевые'!M629</f>
        <v>0</v>
      </c>
      <c r="L62" s="11">
        <f>'7 целевые'!N629</f>
        <v>16108.2</v>
      </c>
      <c r="M62" s="11">
        <f>'7 целевые'!O629</f>
        <v>3439.2</v>
      </c>
      <c r="N62" s="11">
        <f>'7 целевые'!P629</f>
        <v>12669</v>
      </c>
      <c r="O62" s="11">
        <f>'7 целевые'!Q629</f>
        <v>0</v>
      </c>
    </row>
    <row r="63" spans="1:15" ht="18.75" customHeight="1">
      <c r="A63" s="92" t="s">
        <v>530</v>
      </c>
      <c r="B63" s="16" t="s">
        <v>147</v>
      </c>
      <c r="C63" s="16" t="s">
        <v>126</v>
      </c>
      <c r="D63" s="11">
        <f>'7 целевые'!F636</f>
        <v>23785.5</v>
      </c>
      <c r="E63" s="11">
        <f>'7 целевые'!G636</f>
        <v>0</v>
      </c>
      <c r="F63" s="11">
        <f>'7 целевые'!H636</f>
        <v>23785.5</v>
      </c>
      <c r="G63" s="11">
        <f>'7 целевые'!I636</f>
        <v>0</v>
      </c>
      <c r="H63" s="11">
        <f>'7 целевые'!J636</f>
        <v>19523.1</v>
      </c>
      <c r="I63" s="11">
        <f>'7 целевые'!K636</f>
        <v>0</v>
      </c>
      <c r="J63" s="11">
        <f>'7 целевые'!L636</f>
        <v>19523.1</v>
      </c>
      <c r="K63" s="11">
        <f>'7 целевые'!M636</f>
        <v>0</v>
      </c>
      <c r="L63" s="11">
        <f>'7 целевые'!N636</f>
        <v>18547.399999999998</v>
      </c>
      <c r="M63" s="11">
        <f>'7 целевые'!O636</f>
        <v>0</v>
      </c>
      <c r="N63" s="11">
        <f>'7 целевые'!P636</f>
        <v>18547.399999999998</v>
      </c>
      <c r="O63" s="11">
        <f>'7 целевые'!Q636</f>
        <v>0</v>
      </c>
    </row>
    <row r="64" spans="1:15" ht="18.75">
      <c r="A64" s="130" t="s">
        <v>335</v>
      </c>
      <c r="B64" s="131"/>
      <c r="C64" s="131"/>
      <c r="D64" s="14">
        <f>D21+D29+D32+D36+D40+D42+D51+D54+D59+D61+D48</f>
        <v>844816.1000000002</v>
      </c>
      <c r="E64" s="14">
        <f aca="true" t="shared" si="11" ref="E64:O64">E21+E29+E32+E36+E40+E42+E51+E54+E59+E61+E48</f>
        <v>481136.4</v>
      </c>
      <c r="F64" s="14">
        <f t="shared" si="11"/>
        <v>358704.7</v>
      </c>
      <c r="G64" s="14">
        <f t="shared" si="11"/>
        <v>3861.5</v>
      </c>
      <c r="H64" s="14">
        <f t="shared" si="11"/>
        <v>752834.9</v>
      </c>
      <c r="I64" s="14">
        <f t="shared" si="11"/>
        <v>426880.19999999995</v>
      </c>
      <c r="J64" s="14">
        <f t="shared" si="11"/>
        <v>321729.2</v>
      </c>
      <c r="K64" s="14">
        <f t="shared" si="11"/>
        <v>4225.5</v>
      </c>
      <c r="L64" s="14">
        <f t="shared" si="11"/>
        <v>750775.8</v>
      </c>
      <c r="M64" s="14">
        <f t="shared" si="11"/>
        <v>425345.60000000003</v>
      </c>
      <c r="N64" s="14">
        <f t="shared" si="11"/>
        <v>321237.70000000007</v>
      </c>
      <c r="O64" s="14">
        <f t="shared" si="11"/>
        <v>4192.5</v>
      </c>
    </row>
    <row r="65" spans="1:15" ht="18.75">
      <c r="A65" s="17" t="s">
        <v>414</v>
      </c>
      <c r="B65" s="18"/>
      <c r="C65" s="18"/>
      <c r="D65" s="51">
        <f>E65+F65+G65</f>
        <v>0</v>
      </c>
      <c r="E65" s="52"/>
      <c r="F65" s="52"/>
      <c r="G65" s="52"/>
      <c r="H65" s="51">
        <f>I65+J65+K65</f>
        <v>8300</v>
      </c>
      <c r="I65" s="11"/>
      <c r="J65" s="11">
        <v>8300</v>
      </c>
      <c r="K65" s="11"/>
      <c r="L65" s="51">
        <f>M65+N65+O65</f>
        <v>17000</v>
      </c>
      <c r="M65" s="19"/>
      <c r="N65" s="19">
        <v>17000</v>
      </c>
      <c r="O65" s="19"/>
    </row>
    <row r="66" spans="1:15" ht="18.75">
      <c r="A66" s="20" t="s">
        <v>141</v>
      </c>
      <c r="B66" s="21"/>
      <c r="C66" s="21"/>
      <c r="D66" s="14">
        <f>D64+D65</f>
        <v>844816.1000000002</v>
      </c>
      <c r="E66" s="14">
        <f aca="true" t="shared" si="12" ref="E66:O66">E64+E65</f>
        <v>481136.4</v>
      </c>
      <c r="F66" s="14">
        <f t="shared" si="12"/>
        <v>358704.7</v>
      </c>
      <c r="G66" s="14">
        <f t="shared" si="12"/>
        <v>3861.5</v>
      </c>
      <c r="H66" s="14">
        <f t="shared" si="12"/>
        <v>761134.9</v>
      </c>
      <c r="I66" s="14">
        <f t="shared" si="12"/>
        <v>426880.19999999995</v>
      </c>
      <c r="J66" s="14">
        <f t="shared" si="12"/>
        <v>330029.2</v>
      </c>
      <c r="K66" s="14">
        <f t="shared" si="12"/>
        <v>4225.5</v>
      </c>
      <c r="L66" s="14">
        <f t="shared" si="12"/>
        <v>767775.8</v>
      </c>
      <c r="M66" s="14">
        <f t="shared" si="12"/>
        <v>425345.60000000003</v>
      </c>
      <c r="N66" s="14">
        <f t="shared" si="12"/>
        <v>338237.70000000007</v>
      </c>
      <c r="O66" s="14">
        <f t="shared" si="12"/>
        <v>4192.5</v>
      </c>
    </row>
    <row r="67" spans="4:15" ht="25.5">
      <c r="D67" s="39"/>
      <c r="E67" s="39"/>
      <c r="F67" s="39"/>
      <c r="G67" s="39"/>
      <c r="H67" s="5"/>
      <c r="I67" s="5"/>
      <c r="J67" s="5"/>
      <c r="K67" s="5"/>
      <c r="L67" s="5"/>
      <c r="M67" s="5"/>
      <c r="N67" s="5"/>
      <c r="O67" s="5"/>
    </row>
    <row r="68" spans="4:15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9:11" ht="25.5">
      <c r="I69" s="27"/>
      <c r="J69" s="5"/>
      <c r="K69" s="27"/>
    </row>
    <row r="70" spans="9:11" ht="25.5">
      <c r="I70" s="27"/>
      <c r="J70" s="27"/>
      <c r="K70" s="27"/>
    </row>
    <row r="71" spans="9:11" ht="25.5">
      <c r="I71" s="27"/>
      <c r="J71" s="28"/>
      <c r="K71" s="27"/>
    </row>
  </sheetData>
  <sheetProtection/>
  <mergeCells count="8">
    <mergeCell ref="A64:C64"/>
    <mergeCell ref="A18:A19"/>
    <mergeCell ref="B18:B19"/>
    <mergeCell ref="A12:L12"/>
    <mergeCell ref="A13:L13"/>
    <mergeCell ref="C18:C19"/>
    <mergeCell ref="D18:O18"/>
    <mergeCell ref="A14:L14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46"/>
  <sheetViews>
    <sheetView view="pageBreakPreview" zoomScale="70" zoomScaleNormal="85" zoomScaleSheetLayoutView="70" zoomScalePageLayoutView="0" workbookViewId="0" topLeftCell="A295">
      <selection activeCell="F7" sqref="F7:N7"/>
    </sheetView>
  </sheetViews>
  <sheetFormatPr defaultColWidth="9.00390625" defaultRowHeight="12.75"/>
  <cols>
    <col min="1" max="1" width="82.375" style="7" customWidth="1"/>
    <col min="2" max="2" width="12.25390625" style="1" customWidth="1"/>
    <col min="3" max="3" width="12.125" style="1" customWidth="1"/>
    <col min="4" max="4" width="17.00390625" style="1" customWidth="1"/>
    <col min="5" max="5" width="6.875" style="1" bestFit="1" customWidth="1"/>
    <col min="6" max="6" width="16.125" style="1" customWidth="1"/>
    <col min="7" max="7" width="14.875" style="1" hidden="1" customWidth="1"/>
    <col min="8" max="8" width="16.625" style="1" hidden="1" customWidth="1"/>
    <col min="9" max="9" width="20.00390625" style="1" hidden="1" customWidth="1"/>
    <col min="10" max="10" width="20.00390625" style="1" customWidth="1"/>
    <col min="11" max="11" width="0.12890625" style="1" hidden="1" customWidth="1"/>
    <col min="12" max="12" width="14.875" style="1" hidden="1" customWidth="1"/>
    <col min="13" max="13" width="13.875" style="1" hidden="1" customWidth="1"/>
    <col min="14" max="14" width="14.875" style="1" customWidth="1"/>
    <col min="15" max="15" width="16.75390625" style="1" hidden="1" customWidth="1"/>
    <col min="16" max="16" width="17.625" style="1" hidden="1" customWidth="1"/>
    <col min="17" max="17" width="21.00390625" style="1" hidden="1" customWidth="1"/>
    <col min="18" max="18" width="14.25390625" style="1" customWidth="1"/>
    <col min="19" max="16384" width="9.125" style="1" customWidth="1"/>
  </cols>
  <sheetData>
    <row r="1" ht="18.75">
      <c r="F1" s="105" t="s">
        <v>650</v>
      </c>
    </row>
    <row r="2" ht="18.75">
      <c r="F2" s="98" t="s">
        <v>173</v>
      </c>
    </row>
    <row r="3" ht="18.75">
      <c r="F3" s="98" t="s">
        <v>152</v>
      </c>
    </row>
    <row r="4" ht="18.75">
      <c r="F4" s="105" t="s">
        <v>700</v>
      </c>
    </row>
    <row r="5" spans="1:17" s="12" customFormat="1" ht="18.75">
      <c r="A5" s="38" t="s">
        <v>169</v>
      </c>
      <c r="B5" s="89"/>
      <c r="C5" s="22"/>
      <c r="D5" s="22"/>
      <c r="E5" s="22"/>
      <c r="F5" s="141" t="s">
        <v>654</v>
      </c>
      <c r="G5" s="141"/>
      <c r="H5" s="141"/>
      <c r="I5" s="141"/>
      <c r="J5" s="141"/>
      <c r="K5" s="141"/>
      <c r="L5" s="141"/>
      <c r="M5" s="141"/>
      <c r="N5" s="141"/>
      <c r="O5" s="22"/>
      <c r="P5" s="22"/>
      <c r="Q5" s="22"/>
    </row>
    <row r="6" spans="1:17" s="12" customFormat="1" ht="18.75">
      <c r="A6" s="38"/>
      <c r="B6" s="89"/>
      <c r="C6" s="22"/>
      <c r="D6" s="22"/>
      <c r="E6" s="22"/>
      <c r="F6" s="141" t="s">
        <v>173</v>
      </c>
      <c r="G6" s="141"/>
      <c r="H6" s="141"/>
      <c r="I6" s="141"/>
      <c r="J6" s="141"/>
      <c r="K6" s="141"/>
      <c r="L6" s="141"/>
      <c r="M6" s="141"/>
      <c r="N6" s="141"/>
      <c r="O6" s="22"/>
      <c r="P6" s="22"/>
      <c r="Q6" s="22"/>
    </row>
    <row r="7" spans="1:17" s="12" customFormat="1" ht="18.75">
      <c r="A7" s="38"/>
      <c r="B7" s="89"/>
      <c r="C7" s="22"/>
      <c r="D7" s="22"/>
      <c r="E7" s="22"/>
      <c r="F7" s="141" t="s">
        <v>152</v>
      </c>
      <c r="G7" s="141"/>
      <c r="H7" s="141"/>
      <c r="I7" s="141"/>
      <c r="J7" s="141"/>
      <c r="K7" s="141"/>
      <c r="L7" s="141"/>
      <c r="M7" s="141"/>
      <c r="N7" s="141"/>
      <c r="O7" s="22"/>
      <c r="P7" s="22"/>
      <c r="Q7" s="22"/>
    </row>
    <row r="8" spans="1:17" s="12" customFormat="1" ht="18.75">
      <c r="A8" s="38"/>
      <c r="B8" s="89"/>
      <c r="C8" s="22"/>
      <c r="D8" s="22"/>
      <c r="E8" s="22"/>
      <c r="F8" s="141" t="s">
        <v>465</v>
      </c>
      <c r="G8" s="141"/>
      <c r="H8" s="141"/>
      <c r="I8" s="141"/>
      <c r="J8" s="141"/>
      <c r="K8" s="141"/>
      <c r="L8" s="141"/>
      <c r="M8" s="141"/>
      <c r="N8" s="141"/>
      <c r="O8" s="22"/>
      <c r="P8" s="22"/>
      <c r="Q8" s="22"/>
    </row>
    <row r="9" spans="1:17" s="12" customFormat="1" ht="18.75">
      <c r="A9" s="38"/>
      <c r="B9" s="89"/>
      <c r="C9" s="22"/>
      <c r="D9" s="22"/>
      <c r="E9" s="22"/>
      <c r="F9" s="141" t="s">
        <v>651</v>
      </c>
      <c r="G9" s="141"/>
      <c r="H9" s="141"/>
      <c r="I9" s="141"/>
      <c r="J9" s="141"/>
      <c r="K9" s="141"/>
      <c r="L9" s="141"/>
      <c r="M9" s="141"/>
      <c r="N9" s="141"/>
      <c r="O9" s="22"/>
      <c r="P9" s="22"/>
      <c r="Q9" s="22"/>
    </row>
    <row r="10" spans="1:17" s="12" customFormat="1" ht="18.75">
      <c r="A10" s="38"/>
      <c r="B10" s="89"/>
      <c r="C10" s="22"/>
      <c r="D10" s="22"/>
      <c r="E10" s="22"/>
      <c r="F10" s="85"/>
      <c r="G10" s="22"/>
      <c r="H10" s="22"/>
      <c r="I10" s="22"/>
      <c r="K10" s="22"/>
      <c r="L10" s="22"/>
      <c r="M10" s="22"/>
      <c r="N10" s="22"/>
      <c r="O10" s="22"/>
      <c r="P10" s="22"/>
      <c r="Q10" s="22"/>
    </row>
    <row r="11" spans="1:17" s="12" customFormat="1" ht="15" customHeight="1">
      <c r="A11" s="38"/>
      <c r="B11" s="89"/>
      <c r="C11" s="89"/>
      <c r="D11" s="89"/>
      <c r="E11" s="89"/>
      <c r="F11" s="3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2" customFormat="1" ht="68.25" customHeight="1">
      <c r="A12" s="135" t="s">
        <v>469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22"/>
      <c r="P12" s="22"/>
      <c r="Q12" s="22"/>
    </row>
    <row r="13" spans="1:19" s="12" customFormat="1" ht="18.7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22"/>
      <c r="P13" s="22"/>
      <c r="Q13" s="22"/>
      <c r="S13" s="12" t="s">
        <v>169</v>
      </c>
    </row>
    <row r="14" spans="1:17" s="12" customFormat="1" ht="18.7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22"/>
      <c r="P14" s="22"/>
      <c r="Q14" s="22"/>
    </row>
    <row r="15" spans="1:17" s="12" customFormat="1" ht="18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22"/>
      <c r="P15" s="22"/>
      <c r="Q15" s="22"/>
    </row>
    <row r="16" spans="1:17" s="12" customFormat="1" ht="18.75">
      <c r="A16" s="29"/>
      <c r="B16" s="22"/>
      <c r="C16" s="22"/>
      <c r="D16" s="22"/>
      <c r="E16" s="2"/>
      <c r="F16" s="22"/>
      <c r="G16" s="26" t="s">
        <v>306</v>
      </c>
      <c r="H16" s="26"/>
      <c r="I16" s="22"/>
      <c r="J16" s="22"/>
      <c r="K16" s="22"/>
      <c r="L16" s="22"/>
      <c r="M16" s="22"/>
      <c r="N16" s="8" t="s">
        <v>230</v>
      </c>
      <c r="O16" s="22"/>
      <c r="P16" s="22"/>
      <c r="Q16" s="22"/>
    </row>
    <row r="17" spans="1:17" s="12" customFormat="1" ht="18.75">
      <c r="A17" s="137" t="s">
        <v>121</v>
      </c>
      <c r="B17" s="137" t="s">
        <v>607</v>
      </c>
      <c r="C17" s="137" t="s">
        <v>606</v>
      </c>
      <c r="D17" s="137" t="s">
        <v>418</v>
      </c>
      <c r="E17" s="137" t="s">
        <v>419</v>
      </c>
      <c r="F17" s="137" t="s">
        <v>170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7" s="12" customFormat="1" ht="34.5" customHeight="1">
      <c r="A18" s="137"/>
      <c r="B18" s="137"/>
      <c r="C18" s="137"/>
      <c r="D18" s="137"/>
      <c r="E18" s="137"/>
      <c r="F18" s="6" t="s">
        <v>369</v>
      </c>
      <c r="G18" s="6" t="s">
        <v>380</v>
      </c>
      <c r="H18" s="54" t="s">
        <v>378</v>
      </c>
      <c r="I18" s="6" t="s">
        <v>379</v>
      </c>
      <c r="J18" s="97" t="s">
        <v>370</v>
      </c>
      <c r="K18" s="6" t="s">
        <v>380</v>
      </c>
      <c r="L18" s="6" t="s">
        <v>378</v>
      </c>
      <c r="M18" s="6" t="s">
        <v>379</v>
      </c>
      <c r="N18" s="97" t="s">
        <v>467</v>
      </c>
      <c r="O18" s="6" t="s">
        <v>380</v>
      </c>
      <c r="P18" s="6" t="s">
        <v>378</v>
      </c>
      <c r="Q18" s="6" t="s">
        <v>379</v>
      </c>
    </row>
    <row r="19" spans="1:17" s="12" customFormat="1" ht="18.75">
      <c r="A19" s="97">
        <v>1</v>
      </c>
      <c r="B19" s="97">
        <v>2</v>
      </c>
      <c r="C19" s="97">
        <v>3</v>
      </c>
      <c r="D19" s="6">
        <v>4</v>
      </c>
      <c r="E19" s="6">
        <v>5</v>
      </c>
      <c r="F19" s="6">
        <v>6</v>
      </c>
      <c r="G19" s="6"/>
      <c r="H19" s="55"/>
      <c r="I19" s="6"/>
      <c r="J19" s="6">
        <v>7</v>
      </c>
      <c r="K19" s="6"/>
      <c r="L19" s="97"/>
      <c r="M19" s="6"/>
      <c r="N19" s="97">
        <v>8</v>
      </c>
      <c r="O19" s="6"/>
      <c r="P19" s="6"/>
      <c r="Q19" s="6"/>
    </row>
    <row r="20" spans="1:18" s="12" customFormat="1" ht="23.25">
      <c r="A20" s="65" t="s">
        <v>216</v>
      </c>
      <c r="B20" s="13" t="s">
        <v>122</v>
      </c>
      <c r="C20" s="13" t="s">
        <v>416</v>
      </c>
      <c r="D20" s="128"/>
      <c r="E20" s="13"/>
      <c r="F20" s="14">
        <f aca="true" t="shared" si="0" ref="F20:Q20">F21+F28+++F41+F96+F100+F112+F116</f>
        <v>75728.5</v>
      </c>
      <c r="G20" s="14">
        <f t="shared" si="0"/>
        <v>13452</v>
      </c>
      <c r="H20" s="14">
        <f t="shared" si="0"/>
        <v>59295.5</v>
      </c>
      <c r="I20" s="14">
        <f t="shared" si="0"/>
        <v>2981</v>
      </c>
      <c r="J20" s="14">
        <f t="shared" si="0"/>
        <v>41991.7</v>
      </c>
      <c r="K20" s="14">
        <f t="shared" si="0"/>
        <v>6374.9</v>
      </c>
      <c r="L20" s="14">
        <f t="shared" si="0"/>
        <v>32643.6</v>
      </c>
      <c r="M20" s="14">
        <f t="shared" si="0"/>
        <v>2973.2</v>
      </c>
      <c r="N20" s="14">
        <f t="shared" si="0"/>
        <v>56877.700000000004</v>
      </c>
      <c r="O20" s="14">
        <f t="shared" si="0"/>
        <v>6398.6</v>
      </c>
      <c r="P20" s="14">
        <f t="shared" si="0"/>
        <v>47505.90000000001</v>
      </c>
      <c r="Q20" s="14">
        <f t="shared" si="0"/>
        <v>2973.2</v>
      </c>
      <c r="R20" s="104"/>
    </row>
    <row r="21" spans="1:17" s="12" customFormat="1" ht="37.5">
      <c r="A21" s="65" t="s">
        <v>101</v>
      </c>
      <c r="B21" s="13" t="s">
        <v>122</v>
      </c>
      <c r="C21" s="13" t="s">
        <v>126</v>
      </c>
      <c r="D21" s="13"/>
      <c r="E21" s="128"/>
      <c r="F21" s="14">
        <f>F22</f>
        <v>1624.5</v>
      </c>
      <c r="G21" s="14">
        <f aca="true" t="shared" si="1" ref="G21:Q22">G22</f>
        <v>0</v>
      </c>
      <c r="H21" s="14">
        <f t="shared" si="1"/>
        <v>1624.5</v>
      </c>
      <c r="I21" s="14">
        <f t="shared" si="1"/>
        <v>0</v>
      </c>
      <c r="J21" s="14">
        <f t="shared" si="1"/>
        <v>1370.1</v>
      </c>
      <c r="K21" s="14">
        <f t="shared" si="1"/>
        <v>0</v>
      </c>
      <c r="L21" s="14">
        <f t="shared" si="1"/>
        <v>1370.1</v>
      </c>
      <c r="M21" s="14">
        <f t="shared" si="1"/>
        <v>0</v>
      </c>
      <c r="N21" s="14">
        <f t="shared" si="1"/>
        <v>1370.1</v>
      </c>
      <c r="O21" s="11">
        <f t="shared" si="1"/>
        <v>0</v>
      </c>
      <c r="P21" s="11">
        <f t="shared" si="1"/>
        <v>1370.1</v>
      </c>
      <c r="Q21" s="11">
        <f t="shared" si="1"/>
        <v>0</v>
      </c>
    </row>
    <row r="22" spans="1:17" s="12" customFormat="1" ht="18.75">
      <c r="A22" s="64" t="s">
        <v>212</v>
      </c>
      <c r="B22" s="16" t="s">
        <v>122</v>
      </c>
      <c r="C22" s="16" t="s">
        <v>126</v>
      </c>
      <c r="D22" s="16" t="s">
        <v>245</v>
      </c>
      <c r="E22" s="33"/>
      <c r="F22" s="11">
        <f>F23</f>
        <v>1624.5</v>
      </c>
      <c r="G22" s="11">
        <f t="shared" si="1"/>
        <v>0</v>
      </c>
      <c r="H22" s="11">
        <f t="shared" si="1"/>
        <v>1624.5</v>
      </c>
      <c r="I22" s="11">
        <f t="shared" si="1"/>
        <v>0</v>
      </c>
      <c r="J22" s="11">
        <f t="shared" si="1"/>
        <v>1370.1</v>
      </c>
      <c r="K22" s="11">
        <f t="shared" si="1"/>
        <v>0</v>
      </c>
      <c r="L22" s="11">
        <f t="shared" si="1"/>
        <v>1370.1</v>
      </c>
      <c r="M22" s="11">
        <f t="shared" si="1"/>
        <v>0</v>
      </c>
      <c r="N22" s="11">
        <f t="shared" si="1"/>
        <v>1370.1</v>
      </c>
      <c r="O22" s="11">
        <f t="shared" si="1"/>
        <v>0</v>
      </c>
      <c r="P22" s="11">
        <f t="shared" si="1"/>
        <v>1370.1</v>
      </c>
      <c r="Q22" s="11">
        <f t="shared" si="1"/>
        <v>0</v>
      </c>
    </row>
    <row r="23" spans="1:17" s="12" customFormat="1" ht="18.75">
      <c r="A23" s="64" t="s">
        <v>146</v>
      </c>
      <c r="B23" s="16" t="s">
        <v>122</v>
      </c>
      <c r="C23" s="16" t="s">
        <v>313</v>
      </c>
      <c r="D23" s="16" t="s">
        <v>312</v>
      </c>
      <c r="E23" s="33"/>
      <c r="F23" s="11">
        <f>F24+F26</f>
        <v>1624.5</v>
      </c>
      <c r="G23" s="11">
        <f aca="true" t="shared" si="2" ref="G23:Q23">G24+G26</f>
        <v>0</v>
      </c>
      <c r="H23" s="11">
        <f t="shared" si="2"/>
        <v>1624.5</v>
      </c>
      <c r="I23" s="11">
        <f t="shared" si="2"/>
        <v>0</v>
      </c>
      <c r="J23" s="11">
        <f t="shared" si="2"/>
        <v>1370.1</v>
      </c>
      <c r="K23" s="11">
        <f t="shared" si="2"/>
        <v>0</v>
      </c>
      <c r="L23" s="11">
        <f t="shared" si="2"/>
        <v>1370.1</v>
      </c>
      <c r="M23" s="11">
        <f t="shared" si="2"/>
        <v>0</v>
      </c>
      <c r="N23" s="11">
        <f t="shared" si="2"/>
        <v>1370.1</v>
      </c>
      <c r="O23" s="11">
        <f t="shared" si="2"/>
        <v>0</v>
      </c>
      <c r="P23" s="11">
        <f t="shared" si="2"/>
        <v>1370.1</v>
      </c>
      <c r="Q23" s="11">
        <f t="shared" si="2"/>
        <v>0</v>
      </c>
    </row>
    <row r="24" spans="1:17" s="12" customFormat="1" ht="37.5">
      <c r="A24" s="64" t="s">
        <v>224</v>
      </c>
      <c r="B24" s="16" t="s">
        <v>122</v>
      </c>
      <c r="C24" s="16" t="s">
        <v>313</v>
      </c>
      <c r="D24" s="16" t="s">
        <v>247</v>
      </c>
      <c r="E24" s="33"/>
      <c r="F24" s="11">
        <f aca="true" t="shared" si="3" ref="F24:Q24">F25</f>
        <v>1312</v>
      </c>
      <c r="G24" s="11">
        <f t="shared" si="3"/>
        <v>0</v>
      </c>
      <c r="H24" s="11">
        <f t="shared" si="3"/>
        <v>1312</v>
      </c>
      <c r="I24" s="11">
        <f t="shared" si="3"/>
        <v>0</v>
      </c>
      <c r="J24" s="11">
        <f t="shared" si="3"/>
        <v>1370.1</v>
      </c>
      <c r="K24" s="11">
        <f t="shared" si="3"/>
        <v>0</v>
      </c>
      <c r="L24" s="11">
        <f t="shared" si="3"/>
        <v>1370.1</v>
      </c>
      <c r="M24" s="11">
        <f t="shared" si="3"/>
        <v>0</v>
      </c>
      <c r="N24" s="11">
        <f t="shared" si="3"/>
        <v>1370.1</v>
      </c>
      <c r="O24" s="11">
        <f t="shared" si="3"/>
        <v>0</v>
      </c>
      <c r="P24" s="11">
        <f t="shared" si="3"/>
        <v>1370.1</v>
      </c>
      <c r="Q24" s="11">
        <f t="shared" si="3"/>
        <v>0</v>
      </c>
    </row>
    <row r="25" spans="1:17" s="12" customFormat="1" ht="37.5">
      <c r="A25" s="64" t="s">
        <v>175</v>
      </c>
      <c r="B25" s="16" t="s">
        <v>122</v>
      </c>
      <c r="C25" s="16" t="s">
        <v>126</v>
      </c>
      <c r="D25" s="16" t="s">
        <v>247</v>
      </c>
      <c r="E25" s="33">
        <v>120</v>
      </c>
      <c r="F25" s="11">
        <f>G25+H25+I25</f>
        <v>1312</v>
      </c>
      <c r="G25" s="11"/>
      <c r="H25" s="11">
        <v>1312</v>
      </c>
      <c r="I25" s="11"/>
      <c r="J25" s="11">
        <f>K25+L25+M25</f>
        <v>1370.1</v>
      </c>
      <c r="K25" s="11"/>
      <c r="L25" s="11">
        <v>1370.1</v>
      </c>
      <c r="M25" s="11"/>
      <c r="N25" s="11">
        <f>O25+P25+Q25</f>
        <v>1370.1</v>
      </c>
      <c r="O25" s="49"/>
      <c r="P25" s="49">
        <v>1370.1</v>
      </c>
      <c r="Q25" s="49"/>
    </row>
    <row r="26" spans="1:17" s="12" customFormat="1" ht="56.25">
      <c r="A26" s="64" t="s">
        <v>476</v>
      </c>
      <c r="B26" s="16" t="s">
        <v>122</v>
      </c>
      <c r="C26" s="16" t="s">
        <v>126</v>
      </c>
      <c r="D26" s="16" t="s">
        <v>623</v>
      </c>
      <c r="E26" s="33"/>
      <c r="F26" s="11">
        <f>F27</f>
        <v>312.5</v>
      </c>
      <c r="G26" s="11">
        <f aca="true" t="shared" si="4" ref="G26:Q26">G27</f>
        <v>0</v>
      </c>
      <c r="H26" s="11">
        <f t="shared" si="4"/>
        <v>312.5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</row>
    <row r="27" spans="1:17" s="12" customFormat="1" ht="37.5">
      <c r="A27" s="64" t="s">
        <v>175</v>
      </c>
      <c r="B27" s="16" t="s">
        <v>122</v>
      </c>
      <c r="C27" s="16" t="s">
        <v>126</v>
      </c>
      <c r="D27" s="16" t="s">
        <v>624</v>
      </c>
      <c r="E27" s="33">
        <v>120</v>
      </c>
      <c r="F27" s="11">
        <f>G27+H27+I27</f>
        <v>312.5</v>
      </c>
      <c r="G27" s="11"/>
      <c r="H27" s="11">
        <v>312.5</v>
      </c>
      <c r="I27" s="11"/>
      <c r="J27" s="11">
        <f>K27+L27+M27</f>
        <v>0</v>
      </c>
      <c r="K27" s="11"/>
      <c r="L27" s="11"/>
      <c r="M27" s="11"/>
      <c r="N27" s="11">
        <f>O27+P27+Q27</f>
        <v>0</v>
      </c>
      <c r="O27" s="49"/>
      <c r="P27" s="49"/>
      <c r="Q27" s="49"/>
    </row>
    <row r="28" spans="1:17" s="12" customFormat="1" ht="56.25">
      <c r="A28" s="65" t="s">
        <v>200</v>
      </c>
      <c r="B28" s="13" t="s">
        <v>122</v>
      </c>
      <c r="C28" s="13" t="s">
        <v>125</v>
      </c>
      <c r="D28" s="128"/>
      <c r="E28" s="128"/>
      <c r="F28" s="14">
        <f>F29+F34</f>
        <v>1968.8</v>
      </c>
      <c r="G28" s="14">
        <f aca="true" t="shared" si="5" ref="G28:Q28">G29+G34</f>
        <v>0</v>
      </c>
      <c r="H28" s="14">
        <f t="shared" si="5"/>
        <v>1681.8</v>
      </c>
      <c r="I28" s="14">
        <f t="shared" si="5"/>
        <v>287</v>
      </c>
      <c r="J28" s="14">
        <f t="shared" si="5"/>
        <v>1636.6</v>
      </c>
      <c r="K28" s="14">
        <f t="shared" si="5"/>
        <v>0</v>
      </c>
      <c r="L28" s="14">
        <f t="shared" si="5"/>
        <v>1349.6</v>
      </c>
      <c r="M28" s="14">
        <f t="shared" si="5"/>
        <v>287</v>
      </c>
      <c r="N28" s="14">
        <f t="shared" si="5"/>
        <v>1636.6</v>
      </c>
      <c r="O28" s="14">
        <f t="shared" si="5"/>
        <v>0</v>
      </c>
      <c r="P28" s="14">
        <f t="shared" si="5"/>
        <v>1349.6</v>
      </c>
      <c r="Q28" s="14">
        <f t="shared" si="5"/>
        <v>287</v>
      </c>
    </row>
    <row r="29" spans="1:17" s="12" customFormat="1" ht="18.75">
      <c r="A29" s="64" t="s">
        <v>347</v>
      </c>
      <c r="B29" s="16" t="s">
        <v>122</v>
      </c>
      <c r="C29" s="16" t="s">
        <v>125</v>
      </c>
      <c r="D29" s="33" t="s">
        <v>240</v>
      </c>
      <c r="E29" s="16"/>
      <c r="F29" s="11">
        <f aca="true" t="shared" si="6" ref="F29:Q30">F30</f>
        <v>287</v>
      </c>
      <c r="G29" s="11">
        <f t="shared" si="6"/>
        <v>0</v>
      </c>
      <c r="H29" s="11">
        <f t="shared" si="6"/>
        <v>0</v>
      </c>
      <c r="I29" s="11">
        <f t="shared" si="6"/>
        <v>287</v>
      </c>
      <c r="J29" s="11">
        <f t="shared" si="6"/>
        <v>287</v>
      </c>
      <c r="K29" s="11">
        <f t="shared" si="6"/>
        <v>0</v>
      </c>
      <c r="L29" s="11">
        <f t="shared" si="6"/>
        <v>0</v>
      </c>
      <c r="M29" s="11">
        <f t="shared" si="6"/>
        <v>287</v>
      </c>
      <c r="N29" s="11">
        <f t="shared" si="6"/>
        <v>287</v>
      </c>
      <c r="O29" s="11">
        <f t="shared" si="6"/>
        <v>0</v>
      </c>
      <c r="P29" s="11">
        <f t="shared" si="6"/>
        <v>0</v>
      </c>
      <c r="Q29" s="11">
        <f t="shared" si="6"/>
        <v>287</v>
      </c>
    </row>
    <row r="30" spans="1:17" s="12" customFormat="1" ht="37.5">
      <c r="A30" s="64" t="s">
        <v>233</v>
      </c>
      <c r="B30" s="16" t="s">
        <v>122</v>
      </c>
      <c r="C30" s="16" t="s">
        <v>125</v>
      </c>
      <c r="D30" s="33" t="s">
        <v>241</v>
      </c>
      <c r="E30" s="16"/>
      <c r="F30" s="11">
        <f t="shared" si="6"/>
        <v>287</v>
      </c>
      <c r="G30" s="11">
        <f t="shared" si="6"/>
        <v>0</v>
      </c>
      <c r="H30" s="11">
        <f t="shared" si="6"/>
        <v>0</v>
      </c>
      <c r="I30" s="11">
        <f t="shared" si="6"/>
        <v>287</v>
      </c>
      <c r="J30" s="11">
        <f t="shared" si="6"/>
        <v>287</v>
      </c>
      <c r="K30" s="11">
        <f t="shared" si="6"/>
        <v>0</v>
      </c>
      <c r="L30" s="11">
        <f t="shared" si="6"/>
        <v>0</v>
      </c>
      <c r="M30" s="11">
        <f t="shared" si="6"/>
        <v>287</v>
      </c>
      <c r="N30" s="11">
        <f t="shared" si="6"/>
        <v>287</v>
      </c>
      <c r="O30" s="11">
        <f t="shared" si="6"/>
        <v>0</v>
      </c>
      <c r="P30" s="11">
        <f t="shared" si="6"/>
        <v>0</v>
      </c>
      <c r="Q30" s="11">
        <f t="shared" si="6"/>
        <v>287</v>
      </c>
    </row>
    <row r="31" spans="1:17" s="12" customFormat="1" ht="40.5" customHeight="1">
      <c r="A31" s="64" t="s">
        <v>599</v>
      </c>
      <c r="B31" s="16" t="s">
        <v>122</v>
      </c>
      <c r="C31" s="16" t="s">
        <v>125</v>
      </c>
      <c r="D31" s="33" t="s">
        <v>120</v>
      </c>
      <c r="E31" s="16"/>
      <c r="F31" s="11">
        <f>F32+F33</f>
        <v>287</v>
      </c>
      <c r="G31" s="11">
        <f aca="true" t="shared" si="7" ref="G31:Q31">G32+G33</f>
        <v>0</v>
      </c>
      <c r="H31" s="11">
        <f t="shared" si="7"/>
        <v>0</v>
      </c>
      <c r="I31" s="11">
        <f t="shared" si="7"/>
        <v>287</v>
      </c>
      <c r="J31" s="11">
        <f t="shared" si="7"/>
        <v>287</v>
      </c>
      <c r="K31" s="11">
        <f t="shared" si="7"/>
        <v>0</v>
      </c>
      <c r="L31" s="11">
        <f t="shared" si="7"/>
        <v>0</v>
      </c>
      <c r="M31" s="11">
        <f t="shared" si="7"/>
        <v>287</v>
      </c>
      <c r="N31" s="11">
        <f t="shared" si="7"/>
        <v>287</v>
      </c>
      <c r="O31" s="11">
        <f>O32+O33</f>
        <v>0</v>
      </c>
      <c r="P31" s="11">
        <f t="shared" si="7"/>
        <v>0</v>
      </c>
      <c r="Q31" s="11">
        <f t="shared" si="7"/>
        <v>287</v>
      </c>
    </row>
    <row r="32" spans="1:17" s="12" customFormat="1" ht="37.5">
      <c r="A32" s="64" t="s">
        <v>175</v>
      </c>
      <c r="B32" s="16" t="s">
        <v>122</v>
      </c>
      <c r="C32" s="16" t="s">
        <v>125</v>
      </c>
      <c r="D32" s="33" t="s">
        <v>120</v>
      </c>
      <c r="E32" s="16" t="s">
        <v>176</v>
      </c>
      <c r="F32" s="11">
        <f>G32+H32+I32</f>
        <v>285.2</v>
      </c>
      <c r="G32" s="11"/>
      <c r="H32" s="11"/>
      <c r="I32" s="11">
        <v>285.2</v>
      </c>
      <c r="J32" s="11">
        <f>K32+L32+M32</f>
        <v>285.2</v>
      </c>
      <c r="K32" s="11"/>
      <c r="L32" s="11"/>
      <c r="M32" s="11">
        <v>285.2</v>
      </c>
      <c r="N32" s="11">
        <f>O32+P32+Q32</f>
        <v>285.2</v>
      </c>
      <c r="O32" s="11"/>
      <c r="P32" s="11"/>
      <c r="Q32" s="11">
        <v>285.2</v>
      </c>
    </row>
    <row r="33" spans="1:17" s="12" customFormat="1" ht="37.5">
      <c r="A33" s="64" t="s">
        <v>93</v>
      </c>
      <c r="B33" s="16" t="s">
        <v>122</v>
      </c>
      <c r="C33" s="16" t="s">
        <v>125</v>
      </c>
      <c r="D33" s="33" t="s">
        <v>120</v>
      </c>
      <c r="E33" s="16" t="s">
        <v>179</v>
      </c>
      <c r="F33" s="11">
        <f>G33+H33+I33</f>
        <v>1.8</v>
      </c>
      <c r="G33" s="11"/>
      <c r="H33" s="11"/>
      <c r="I33" s="11">
        <v>1.8</v>
      </c>
      <c r="J33" s="11">
        <f>K33+L33+M33</f>
        <v>1.8</v>
      </c>
      <c r="K33" s="11"/>
      <c r="L33" s="11"/>
      <c r="M33" s="11">
        <v>1.8</v>
      </c>
      <c r="N33" s="11">
        <f>O33+P33+Q33</f>
        <v>1.8</v>
      </c>
      <c r="O33" s="11"/>
      <c r="P33" s="11"/>
      <c r="Q33" s="11">
        <v>1.8</v>
      </c>
    </row>
    <row r="34" spans="1:17" s="12" customFormat="1" ht="18.75">
      <c r="A34" s="64" t="s">
        <v>213</v>
      </c>
      <c r="B34" s="16" t="s">
        <v>122</v>
      </c>
      <c r="C34" s="16" t="s">
        <v>125</v>
      </c>
      <c r="D34" s="33" t="s">
        <v>236</v>
      </c>
      <c r="E34" s="16"/>
      <c r="F34" s="11">
        <f>F35+F39</f>
        <v>1681.8</v>
      </c>
      <c r="G34" s="11">
        <f aca="true" t="shared" si="8" ref="G34:Q34">G35+G39</f>
        <v>0</v>
      </c>
      <c r="H34" s="11">
        <f t="shared" si="8"/>
        <v>1681.8</v>
      </c>
      <c r="I34" s="11">
        <f t="shared" si="8"/>
        <v>0</v>
      </c>
      <c r="J34" s="11">
        <f t="shared" si="8"/>
        <v>1349.6</v>
      </c>
      <c r="K34" s="11">
        <f t="shared" si="8"/>
        <v>0</v>
      </c>
      <c r="L34" s="11">
        <f t="shared" si="8"/>
        <v>1349.6</v>
      </c>
      <c r="M34" s="11">
        <f t="shared" si="8"/>
        <v>0</v>
      </c>
      <c r="N34" s="11">
        <f t="shared" si="8"/>
        <v>1349.6</v>
      </c>
      <c r="O34" s="11">
        <f t="shared" si="8"/>
        <v>0</v>
      </c>
      <c r="P34" s="11">
        <f t="shared" si="8"/>
        <v>1349.6</v>
      </c>
      <c r="Q34" s="11">
        <f t="shared" si="8"/>
        <v>0</v>
      </c>
    </row>
    <row r="35" spans="1:17" s="12" customFormat="1" ht="24.75" customHeight="1">
      <c r="A35" s="64" t="s">
        <v>191</v>
      </c>
      <c r="B35" s="16" t="s">
        <v>122</v>
      </c>
      <c r="C35" s="16" t="s">
        <v>125</v>
      </c>
      <c r="D35" s="33" t="s">
        <v>237</v>
      </c>
      <c r="E35" s="16"/>
      <c r="F35" s="11">
        <f>F36+F37+F38</f>
        <v>1391.6</v>
      </c>
      <c r="G35" s="11">
        <f aca="true" t="shared" si="9" ref="G35:Q35">G36+G37+G38</f>
        <v>0</v>
      </c>
      <c r="H35" s="11">
        <f t="shared" si="9"/>
        <v>1391.6</v>
      </c>
      <c r="I35" s="11">
        <f t="shared" si="9"/>
        <v>0</v>
      </c>
      <c r="J35" s="11">
        <f t="shared" si="9"/>
        <v>1349.6</v>
      </c>
      <c r="K35" s="11">
        <f t="shared" si="9"/>
        <v>0</v>
      </c>
      <c r="L35" s="11">
        <f t="shared" si="9"/>
        <v>1349.6</v>
      </c>
      <c r="M35" s="11">
        <f t="shared" si="9"/>
        <v>0</v>
      </c>
      <c r="N35" s="11">
        <f t="shared" si="9"/>
        <v>1349.6</v>
      </c>
      <c r="O35" s="11">
        <f t="shared" si="9"/>
        <v>0</v>
      </c>
      <c r="P35" s="11">
        <f t="shared" si="9"/>
        <v>1349.6</v>
      </c>
      <c r="Q35" s="11">
        <f t="shared" si="9"/>
        <v>0</v>
      </c>
    </row>
    <row r="36" spans="1:17" s="12" customFormat="1" ht="37.5">
      <c r="A36" s="64" t="s">
        <v>175</v>
      </c>
      <c r="B36" s="16" t="s">
        <v>122</v>
      </c>
      <c r="C36" s="16" t="s">
        <v>125</v>
      </c>
      <c r="D36" s="33" t="s">
        <v>237</v>
      </c>
      <c r="E36" s="16" t="s">
        <v>176</v>
      </c>
      <c r="F36" s="11">
        <f>G36+H36+I36</f>
        <v>895.1</v>
      </c>
      <c r="G36" s="11"/>
      <c r="H36" s="11">
        <v>895.1</v>
      </c>
      <c r="I36" s="11"/>
      <c r="J36" s="11">
        <f>K36+L36+M36</f>
        <v>949.1</v>
      </c>
      <c r="K36" s="11"/>
      <c r="L36" s="11">
        <v>949.1</v>
      </c>
      <c r="M36" s="11"/>
      <c r="N36" s="11">
        <f>O36+P36+Q36</f>
        <v>949.1</v>
      </c>
      <c r="O36" s="11"/>
      <c r="P36" s="11">
        <v>949.1</v>
      </c>
      <c r="Q36" s="11"/>
    </row>
    <row r="37" spans="1:17" s="12" customFormat="1" ht="37.5">
      <c r="A37" s="64" t="s">
        <v>93</v>
      </c>
      <c r="B37" s="16" t="s">
        <v>122</v>
      </c>
      <c r="C37" s="16" t="s">
        <v>125</v>
      </c>
      <c r="D37" s="33" t="s">
        <v>237</v>
      </c>
      <c r="E37" s="16" t="s">
        <v>179</v>
      </c>
      <c r="F37" s="11">
        <f>G37+H37+I37</f>
        <v>496</v>
      </c>
      <c r="G37" s="11"/>
      <c r="H37" s="11">
        <v>496</v>
      </c>
      <c r="I37" s="11"/>
      <c r="J37" s="11">
        <f>K37+L37+M37</f>
        <v>400</v>
      </c>
      <c r="K37" s="11"/>
      <c r="L37" s="11">
        <v>400</v>
      </c>
      <c r="M37" s="11"/>
      <c r="N37" s="11">
        <f>O37+P37+Q37</f>
        <v>400</v>
      </c>
      <c r="O37" s="11"/>
      <c r="P37" s="11">
        <v>400</v>
      </c>
      <c r="Q37" s="11"/>
    </row>
    <row r="38" spans="1:17" s="12" customFormat="1" ht="18.75">
      <c r="A38" s="64" t="s">
        <v>177</v>
      </c>
      <c r="B38" s="16" t="s">
        <v>122</v>
      </c>
      <c r="C38" s="16" t="s">
        <v>125</v>
      </c>
      <c r="D38" s="33" t="s">
        <v>237</v>
      </c>
      <c r="E38" s="16" t="s">
        <v>178</v>
      </c>
      <c r="F38" s="11">
        <f>G38+H38+I38</f>
        <v>0.5</v>
      </c>
      <c r="G38" s="11"/>
      <c r="H38" s="11">
        <v>0.5</v>
      </c>
      <c r="I38" s="11"/>
      <c r="J38" s="11">
        <f>K38+L38+M38</f>
        <v>0.5</v>
      </c>
      <c r="K38" s="11"/>
      <c r="L38" s="11">
        <v>0.5</v>
      </c>
      <c r="M38" s="11"/>
      <c r="N38" s="11">
        <f>O38+P38+Q38</f>
        <v>0.5</v>
      </c>
      <c r="O38" s="11"/>
      <c r="P38" s="11">
        <v>0.5</v>
      </c>
      <c r="Q38" s="11"/>
    </row>
    <row r="39" spans="1:17" s="12" customFormat="1" ht="56.25">
      <c r="A39" s="64" t="s">
        <v>476</v>
      </c>
      <c r="B39" s="16" t="s">
        <v>122</v>
      </c>
      <c r="C39" s="16" t="s">
        <v>125</v>
      </c>
      <c r="D39" s="33" t="s">
        <v>625</v>
      </c>
      <c r="E39" s="16"/>
      <c r="F39" s="11">
        <f>F40</f>
        <v>290.2</v>
      </c>
      <c r="G39" s="11">
        <f aca="true" t="shared" si="10" ref="G39:Q39">G40</f>
        <v>0</v>
      </c>
      <c r="H39" s="11">
        <f t="shared" si="10"/>
        <v>290.2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  <c r="M39" s="11">
        <f t="shared" si="10"/>
        <v>0</v>
      </c>
      <c r="N39" s="11">
        <f t="shared" si="10"/>
        <v>0</v>
      </c>
      <c r="O39" s="11">
        <f t="shared" si="10"/>
        <v>0</v>
      </c>
      <c r="P39" s="11">
        <f t="shared" si="10"/>
        <v>0</v>
      </c>
      <c r="Q39" s="11">
        <f t="shared" si="10"/>
        <v>0</v>
      </c>
    </row>
    <row r="40" spans="1:17" s="12" customFormat="1" ht="37.5">
      <c r="A40" s="64" t="s">
        <v>175</v>
      </c>
      <c r="B40" s="16" t="s">
        <v>122</v>
      </c>
      <c r="C40" s="16" t="s">
        <v>125</v>
      </c>
      <c r="D40" s="33" t="s">
        <v>625</v>
      </c>
      <c r="E40" s="16" t="s">
        <v>176</v>
      </c>
      <c r="F40" s="11">
        <f>G40+H40+I40</f>
        <v>290.2</v>
      </c>
      <c r="G40" s="11"/>
      <c r="H40" s="11">
        <v>290.2</v>
      </c>
      <c r="I40" s="11"/>
      <c r="J40" s="11">
        <f>K40+L40+M40</f>
        <v>0</v>
      </c>
      <c r="K40" s="11"/>
      <c r="L40" s="11"/>
      <c r="M40" s="11"/>
      <c r="N40" s="11">
        <f>O40+P40+Q40</f>
        <v>0</v>
      </c>
      <c r="O40" s="11"/>
      <c r="P40" s="11"/>
      <c r="Q40" s="11"/>
    </row>
    <row r="41" spans="1:17" s="12" customFormat="1" ht="56.25">
      <c r="A41" s="65" t="s">
        <v>97</v>
      </c>
      <c r="B41" s="13" t="s">
        <v>122</v>
      </c>
      <c r="C41" s="13" t="s">
        <v>123</v>
      </c>
      <c r="D41" s="128"/>
      <c r="E41" s="13"/>
      <c r="F41" s="14">
        <f>F66+F73+F89+F50+F42+F60</f>
        <v>31166.600000000002</v>
      </c>
      <c r="G41" s="14">
        <f aca="true" t="shared" si="11" ref="G41:Q41">G66+G73+G89+G50+G42+G60</f>
        <v>3100.2</v>
      </c>
      <c r="H41" s="14">
        <f t="shared" si="11"/>
        <v>27645.9</v>
      </c>
      <c r="I41" s="14">
        <f t="shared" si="11"/>
        <v>420.5</v>
      </c>
      <c r="J41" s="14">
        <f t="shared" si="11"/>
        <v>20738.999999999996</v>
      </c>
      <c r="K41" s="14">
        <f t="shared" si="11"/>
        <v>2745.8</v>
      </c>
      <c r="L41" s="14">
        <f t="shared" si="11"/>
        <v>17580.5</v>
      </c>
      <c r="M41" s="14">
        <f t="shared" si="11"/>
        <v>412.70000000000005</v>
      </c>
      <c r="N41" s="14">
        <f t="shared" si="11"/>
        <v>27934.199999999997</v>
      </c>
      <c r="O41" s="14">
        <f t="shared" si="11"/>
        <v>2749.8</v>
      </c>
      <c r="P41" s="14">
        <f t="shared" si="11"/>
        <v>24771.7</v>
      </c>
      <c r="Q41" s="14">
        <f t="shared" si="11"/>
        <v>412.70000000000005</v>
      </c>
    </row>
    <row r="42" spans="1:17" s="12" customFormat="1" ht="56.25">
      <c r="A42" s="64" t="s">
        <v>490</v>
      </c>
      <c r="B42" s="16" t="s">
        <v>122</v>
      </c>
      <c r="C42" s="16" t="s">
        <v>123</v>
      </c>
      <c r="D42" s="16" t="s">
        <v>257</v>
      </c>
      <c r="E42" s="16"/>
      <c r="F42" s="11">
        <f>F43</f>
        <v>3</v>
      </c>
      <c r="G42" s="11">
        <f aca="true" t="shared" si="12" ref="G42:Q42">G43</f>
        <v>0</v>
      </c>
      <c r="H42" s="11">
        <f t="shared" si="12"/>
        <v>3</v>
      </c>
      <c r="I42" s="11">
        <f t="shared" si="12"/>
        <v>0</v>
      </c>
      <c r="J42" s="11">
        <f t="shared" si="12"/>
        <v>28</v>
      </c>
      <c r="K42" s="11">
        <f t="shared" si="12"/>
        <v>0</v>
      </c>
      <c r="L42" s="11">
        <f t="shared" si="12"/>
        <v>28</v>
      </c>
      <c r="M42" s="11">
        <f t="shared" si="12"/>
        <v>0</v>
      </c>
      <c r="N42" s="11">
        <f t="shared" si="12"/>
        <v>169</v>
      </c>
      <c r="O42" s="11">
        <f t="shared" si="12"/>
        <v>0</v>
      </c>
      <c r="P42" s="11">
        <f t="shared" si="12"/>
        <v>169</v>
      </c>
      <c r="Q42" s="11">
        <f t="shared" si="12"/>
        <v>0</v>
      </c>
    </row>
    <row r="43" spans="1:17" s="12" customFormat="1" ht="37.5">
      <c r="A43" s="64" t="s">
        <v>491</v>
      </c>
      <c r="B43" s="16" t="s">
        <v>122</v>
      </c>
      <c r="C43" s="16" t="s">
        <v>123</v>
      </c>
      <c r="D43" s="16" t="s">
        <v>258</v>
      </c>
      <c r="E43" s="16"/>
      <c r="F43" s="11">
        <f>F44+F47</f>
        <v>3</v>
      </c>
      <c r="G43" s="11">
        <f aca="true" t="shared" si="13" ref="G43:Q43">G44+G47</f>
        <v>0</v>
      </c>
      <c r="H43" s="11">
        <f t="shared" si="13"/>
        <v>3</v>
      </c>
      <c r="I43" s="11">
        <f t="shared" si="13"/>
        <v>0</v>
      </c>
      <c r="J43" s="11">
        <f t="shared" si="13"/>
        <v>28</v>
      </c>
      <c r="K43" s="11">
        <f t="shared" si="13"/>
        <v>0</v>
      </c>
      <c r="L43" s="11">
        <f t="shared" si="13"/>
        <v>28</v>
      </c>
      <c r="M43" s="11">
        <f t="shared" si="13"/>
        <v>0</v>
      </c>
      <c r="N43" s="11">
        <f t="shared" si="13"/>
        <v>169</v>
      </c>
      <c r="O43" s="11">
        <f t="shared" si="13"/>
        <v>0</v>
      </c>
      <c r="P43" s="11">
        <f t="shared" si="13"/>
        <v>169</v>
      </c>
      <c r="Q43" s="11">
        <f t="shared" si="13"/>
        <v>0</v>
      </c>
    </row>
    <row r="44" spans="1:17" s="12" customFormat="1" ht="37.5">
      <c r="A44" s="64" t="s">
        <v>390</v>
      </c>
      <c r="B44" s="16" t="s">
        <v>122</v>
      </c>
      <c r="C44" s="16" t="s">
        <v>123</v>
      </c>
      <c r="D44" s="16" t="s">
        <v>391</v>
      </c>
      <c r="E44" s="16"/>
      <c r="F44" s="11">
        <f>F45</f>
        <v>3</v>
      </c>
      <c r="G44" s="11">
        <f aca="true" t="shared" si="14" ref="G44:Q45">G45</f>
        <v>0</v>
      </c>
      <c r="H44" s="11">
        <f t="shared" si="14"/>
        <v>3</v>
      </c>
      <c r="I44" s="11">
        <f t="shared" si="14"/>
        <v>0</v>
      </c>
      <c r="J44" s="11">
        <f t="shared" si="14"/>
        <v>28</v>
      </c>
      <c r="K44" s="11">
        <f t="shared" si="14"/>
        <v>0</v>
      </c>
      <c r="L44" s="11">
        <f t="shared" si="14"/>
        <v>28</v>
      </c>
      <c r="M44" s="11">
        <f t="shared" si="14"/>
        <v>0</v>
      </c>
      <c r="N44" s="11">
        <f t="shared" si="14"/>
        <v>23</v>
      </c>
      <c r="O44" s="11">
        <f t="shared" si="14"/>
        <v>0</v>
      </c>
      <c r="P44" s="11">
        <f t="shared" si="14"/>
        <v>23</v>
      </c>
      <c r="Q44" s="11">
        <f t="shared" si="14"/>
        <v>0</v>
      </c>
    </row>
    <row r="45" spans="1:17" s="12" customFormat="1" ht="18.75">
      <c r="A45" s="64" t="s">
        <v>226</v>
      </c>
      <c r="B45" s="16" t="s">
        <v>122</v>
      </c>
      <c r="C45" s="16" t="s">
        <v>123</v>
      </c>
      <c r="D45" s="16" t="s">
        <v>392</v>
      </c>
      <c r="E45" s="16"/>
      <c r="F45" s="11">
        <f>F46</f>
        <v>3</v>
      </c>
      <c r="G45" s="11">
        <f t="shared" si="14"/>
        <v>0</v>
      </c>
      <c r="H45" s="11">
        <f t="shared" si="14"/>
        <v>3</v>
      </c>
      <c r="I45" s="11">
        <f t="shared" si="14"/>
        <v>0</v>
      </c>
      <c r="J45" s="11">
        <f t="shared" si="14"/>
        <v>28</v>
      </c>
      <c r="K45" s="11">
        <f t="shared" si="14"/>
        <v>0</v>
      </c>
      <c r="L45" s="11">
        <f t="shared" si="14"/>
        <v>28</v>
      </c>
      <c r="M45" s="11">
        <f t="shared" si="14"/>
        <v>0</v>
      </c>
      <c r="N45" s="11">
        <f t="shared" si="14"/>
        <v>23</v>
      </c>
      <c r="O45" s="11">
        <f t="shared" si="14"/>
        <v>0</v>
      </c>
      <c r="P45" s="11">
        <f t="shared" si="14"/>
        <v>23</v>
      </c>
      <c r="Q45" s="11">
        <f t="shared" si="14"/>
        <v>0</v>
      </c>
    </row>
    <row r="46" spans="1:17" s="12" customFormat="1" ht="37.5">
      <c r="A46" s="64" t="s">
        <v>93</v>
      </c>
      <c r="B46" s="16" t="s">
        <v>122</v>
      </c>
      <c r="C46" s="16" t="s">
        <v>123</v>
      </c>
      <c r="D46" s="16" t="s">
        <v>392</v>
      </c>
      <c r="E46" s="16" t="s">
        <v>179</v>
      </c>
      <c r="F46" s="11">
        <f>G46+H46+I46</f>
        <v>3</v>
      </c>
      <c r="G46" s="11"/>
      <c r="H46" s="11">
        <v>3</v>
      </c>
      <c r="I46" s="11"/>
      <c r="J46" s="11">
        <f>K46+L46+M46</f>
        <v>28</v>
      </c>
      <c r="K46" s="11"/>
      <c r="L46" s="11">
        <v>28</v>
      </c>
      <c r="M46" s="11"/>
      <c r="N46" s="11">
        <f>O46+P46+Q46</f>
        <v>23</v>
      </c>
      <c r="O46" s="11"/>
      <c r="P46" s="11">
        <v>23</v>
      </c>
      <c r="Q46" s="11"/>
    </row>
    <row r="47" spans="1:17" s="12" customFormat="1" ht="39" customHeight="1">
      <c r="A47" s="64" t="s">
        <v>428</v>
      </c>
      <c r="B47" s="16" t="s">
        <v>122</v>
      </c>
      <c r="C47" s="16" t="s">
        <v>123</v>
      </c>
      <c r="D47" s="16" t="s">
        <v>388</v>
      </c>
      <c r="E47" s="16"/>
      <c r="F47" s="11">
        <f aca="true" t="shared" si="15" ref="F47:Q48">F48</f>
        <v>0</v>
      </c>
      <c r="G47" s="11">
        <f t="shared" si="15"/>
        <v>0</v>
      </c>
      <c r="H47" s="11">
        <f t="shared" si="15"/>
        <v>0</v>
      </c>
      <c r="I47" s="11">
        <f t="shared" si="15"/>
        <v>0</v>
      </c>
      <c r="J47" s="11">
        <f t="shared" si="15"/>
        <v>0</v>
      </c>
      <c r="K47" s="11">
        <f t="shared" si="15"/>
        <v>0</v>
      </c>
      <c r="L47" s="11">
        <f t="shared" si="15"/>
        <v>0</v>
      </c>
      <c r="M47" s="11">
        <f t="shared" si="15"/>
        <v>0</v>
      </c>
      <c r="N47" s="11">
        <f t="shared" si="15"/>
        <v>146</v>
      </c>
      <c r="O47" s="11">
        <f t="shared" si="15"/>
        <v>0</v>
      </c>
      <c r="P47" s="11">
        <f t="shared" si="15"/>
        <v>146</v>
      </c>
      <c r="Q47" s="11">
        <f t="shared" si="15"/>
        <v>0</v>
      </c>
    </row>
    <row r="48" spans="1:17" s="12" customFormat="1" ht="18.75">
      <c r="A48" s="64" t="s">
        <v>226</v>
      </c>
      <c r="B48" s="16" t="s">
        <v>122</v>
      </c>
      <c r="C48" s="16" t="s">
        <v>123</v>
      </c>
      <c r="D48" s="16" t="s">
        <v>400</v>
      </c>
      <c r="E48" s="16"/>
      <c r="F48" s="11">
        <f t="shared" si="15"/>
        <v>0</v>
      </c>
      <c r="G48" s="11">
        <f t="shared" si="15"/>
        <v>0</v>
      </c>
      <c r="H48" s="11">
        <f t="shared" si="15"/>
        <v>0</v>
      </c>
      <c r="I48" s="11">
        <f t="shared" si="15"/>
        <v>0</v>
      </c>
      <c r="J48" s="11">
        <f t="shared" si="15"/>
        <v>0</v>
      </c>
      <c r="K48" s="11">
        <f t="shared" si="15"/>
        <v>0</v>
      </c>
      <c r="L48" s="11">
        <f t="shared" si="15"/>
        <v>0</v>
      </c>
      <c r="M48" s="11">
        <f t="shared" si="15"/>
        <v>0</v>
      </c>
      <c r="N48" s="11">
        <f t="shared" si="15"/>
        <v>146</v>
      </c>
      <c r="O48" s="11">
        <f t="shared" si="15"/>
        <v>0</v>
      </c>
      <c r="P48" s="11">
        <f t="shared" si="15"/>
        <v>146</v>
      </c>
      <c r="Q48" s="11">
        <f t="shared" si="15"/>
        <v>0</v>
      </c>
    </row>
    <row r="49" spans="1:17" s="12" customFormat="1" ht="37.5">
      <c r="A49" s="64" t="s">
        <v>93</v>
      </c>
      <c r="B49" s="16" t="s">
        <v>122</v>
      </c>
      <c r="C49" s="16" t="s">
        <v>123</v>
      </c>
      <c r="D49" s="16" t="s">
        <v>400</v>
      </c>
      <c r="E49" s="16" t="s">
        <v>179</v>
      </c>
      <c r="F49" s="11">
        <f>G49+H49+I49</f>
        <v>0</v>
      </c>
      <c r="G49" s="11"/>
      <c r="H49" s="11"/>
      <c r="I49" s="11"/>
      <c r="J49" s="11">
        <f>K49+L49+M49</f>
        <v>0</v>
      </c>
      <c r="K49" s="11"/>
      <c r="L49" s="11"/>
      <c r="M49" s="11"/>
      <c r="N49" s="11">
        <f>O49+P49+Q49</f>
        <v>146</v>
      </c>
      <c r="O49" s="11"/>
      <c r="P49" s="11">
        <v>146</v>
      </c>
      <c r="Q49" s="11"/>
    </row>
    <row r="50" spans="1:17" s="12" customFormat="1" ht="37.5">
      <c r="A50" s="64" t="s">
        <v>552</v>
      </c>
      <c r="B50" s="16" t="s">
        <v>122</v>
      </c>
      <c r="C50" s="16" t="s">
        <v>123</v>
      </c>
      <c r="D50" s="16" t="s">
        <v>9</v>
      </c>
      <c r="E50" s="16"/>
      <c r="F50" s="11">
        <f>F55+F51</f>
        <v>1529</v>
      </c>
      <c r="G50" s="11">
        <f aca="true" t="shared" si="16" ref="G50:Q50">G55+G51</f>
        <v>1529</v>
      </c>
      <c r="H50" s="11">
        <f t="shared" si="16"/>
        <v>0</v>
      </c>
      <c r="I50" s="11">
        <f t="shared" si="16"/>
        <v>0</v>
      </c>
      <c r="J50" s="11">
        <f t="shared" si="16"/>
        <v>1311.6000000000001</v>
      </c>
      <c r="K50" s="11">
        <f t="shared" si="16"/>
        <v>1311.6000000000001</v>
      </c>
      <c r="L50" s="11">
        <f t="shared" si="16"/>
        <v>0</v>
      </c>
      <c r="M50" s="11">
        <f t="shared" si="16"/>
        <v>0</v>
      </c>
      <c r="N50" s="11">
        <f t="shared" si="16"/>
        <v>1311.6000000000001</v>
      </c>
      <c r="O50" s="11">
        <f t="shared" si="16"/>
        <v>1311.6000000000001</v>
      </c>
      <c r="P50" s="11">
        <f t="shared" si="16"/>
        <v>0</v>
      </c>
      <c r="Q50" s="11">
        <f t="shared" si="16"/>
        <v>0</v>
      </c>
    </row>
    <row r="51" spans="1:17" s="12" customFormat="1" ht="37.5">
      <c r="A51" s="64" t="s">
        <v>41</v>
      </c>
      <c r="B51" s="16" t="s">
        <v>122</v>
      </c>
      <c r="C51" s="16" t="s">
        <v>123</v>
      </c>
      <c r="D51" s="16" t="s">
        <v>42</v>
      </c>
      <c r="E51" s="16"/>
      <c r="F51" s="11">
        <f>F52</f>
        <v>224.5</v>
      </c>
      <c r="G51" s="11">
        <f aca="true" t="shared" si="17" ref="F51:Q53">G52</f>
        <v>224.5</v>
      </c>
      <c r="H51" s="11">
        <f t="shared" si="17"/>
        <v>0</v>
      </c>
      <c r="I51" s="11">
        <f t="shared" si="17"/>
        <v>0</v>
      </c>
      <c r="J51" s="11">
        <f t="shared" si="17"/>
        <v>224.5</v>
      </c>
      <c r="K51" s="11">
        <f t="shared" si="17"/>
        <v>224.5</v>
      </c>
      <c r="L51" s="11">
        <f t="shared" si="17"/>
        <v>0</v>
      </c>
      <c r="M51" s="11">
        <f t="shared" si="17"/>
        <v>0</v>
      </c>
      <c r="N51" s="11">
        <f t="shared" si="17"/>
        <v>224.5</v>
      </c>
      <c r="O51" s="11">
        <f t="shared" si="17"/>
        <v>224.5</v>
      </c>
      <c r="P51" s="11">
        <f t="shared" si="17"/>
        <v>0</v>
      </c>
      <c r="Q51" s="11">
        <f t="shared" si="17"/>
        <v>0</v>
      </c>
    </row>
    <row r="52" spans="1:17" s="12" customFormat="1" ht="93.75">
      <c r="A52" s="64" t="s">
        <v>451</v>
      </c>
      <c r="B52" s="16" t="s">
        <v>122</v>
      </c>
      <c r="C52" s="16" t="s">
        <v>123</v>
      </c>
      <c r="D52" s="31" t="s">
        <v>450</v>
      </c>
      <c r="E52" s="16"/>
      <c r="F52" s="11">
        <f t="shared" si="17"/>
        <v>224.5</v>
      </c>
      <c r="G52" s="11">
        <f t="shared" si="17"/>
        <v>224.5</v>
      </c>
      <c r="H52" s="11">
        <f t="shared" si="17"/>
        <v>0</v>
      </c>
      <c r="I52" s="11">
        <f t="shared" si="17"/>
        <v>0</v>
      </c>
      <c r="J52" s="11">
        <f t="shared" si="17"/>
        <v>224.5</v>
      </c>
      <c r="K52" s="11">
        <f t="shared" si="17"/>
        <v>224.5</v>
      </c>
      <c r="L52" s="11">
        <f t="shared" si="17"/>
        <v>0</v>
      </c>
      <c r="M52" s="11">
        <f t="shared" si="17"/>
        <v>0</v>
      </c>
      <c r="N52" s="11">
        <f t="shared" si="17"/>
        <v>224.5</v>
      </c>
      <c r="O52" s="11">
        <f t="shared" si="17"/>
        <v>224.5</v>
      </c>
      <c r="P52" s="11">
        <f t="shared" si="17"/>
        <v>0</v>
      </c>
      <c r="Q52" s="11">
        <f t="shared" si="17"/>
        <v>0</v>
      </c>
    </row>
    <row r="53" spans="1:17" s="12" customFormat="1" ht="117" customHeight="1">
      <c r="A53" s="71" t="s">
        <v>452</v>
      </c>
      <c r="B53" s="16" t="s">
        <v>122</v>
      </c>
      <c r="C53" s="16" t="s">
        <v>123</v>
      </c>
      <c r="D53" s="16" t="s">
        <v>448</v>
      </c>
      <c r="E53" s="16"/>
      <c r="F53" s="11">
        <f>F54</f>
        <v>224.5</v>
      </c>
      <c r="G53" s="11">
        <f t="shared" si="17"/>
        <v>224.5</v>
      </c>
      <c r="H53" s="11">
        <f t="shared" si="17"/>
        <v>0</v>
      </c>
      <c r="I53" s="11">
        <f t="shared" si="17"/>
        <v>0</v>
      </c>
      <c r="J53" s="11">
        <f t="shared" si="17"/>
        <v>224.5</v>
      </c>
      <c r="K53" s="11">
        <f t="shared" si="17"/>
        <v>224.5</v>
      </c>
      <c r="L53" s="11">
        <f t="shared" si="17"/>
        <v>0</v>
      </c>
      <c r="M53" s="11">
        <f t="shared" si="17"/>
        <v>0</v>
      </c>
      <c r="N53" s="11">
        <f t="shared" si="17"/>
        <v>224.5</v>
      </c>
      <c r="O53" s="11">
        <f t="shared" si="17"/>
        <v>224.5</v>
      </c>
      <c r="P53" s="11">
        <f t="shared" si="17"/>
        <v>0</v>
      </c>
      <c r="Q53" s="11">
        <f t="shared" si="17"/>
        <v>0</v>
      </c>
    </row>
    <row r="54" spans="1:17" s="12" customFormat="1" ht="37.5">
      <c r="A54" s="64" t="s">
        <v>93</v>
      </c>
      <c r="B54" s="16" t="s">
        <v>122</v>
      </c>
      <c r="C54" s="16" t="s">
        <v>123</v>
      </c>
      <c r="D54" s="16" t="s">
        <v>448</v>
      </c>
      <c r="E54" s="16" t="s">
        <v>179</v>
      </c>
      <c r="F54" s="11">
        <f>H54+I54+G54</f>
        <v>224.5</v>
      </c>
      <c r="G54" s="11">
        <v>224.5</v>
      </c>
      <c r="H54" s="11"/>
      <c r="I54" s="11"/>
      <c r="J54" s="11">
        <f>L54+M54+K54</f>
        <v>224.5</v>
      </c>
      <c r="K54" s="11">
        <v>224.5</v>
      </c>
      <c r="L54" s="11"/>
      <c r="M54" s="11"/>
      <c r="N54" s="11">
        <f>O54+P54+Q54</f>
        <v>224.5</v>
      </c>
      <c r="O54" s="11">
        <v>224.5</v>
      </c>
      <c r="P54" s="11"/>
      <c r="Q54" s="11"/>
    </row>
    <row r="55" spans="1:17" s="12" customFormat="1" ht="37.5">
      <c r="A55" s="64" t="s">
        <v>47</v>
      </c>
      <c r="B55" s="16" t="s">
        <v>122</v>
      </c>
      <c r="C55" s="16" t="s">
        <v>123</v>
      </c>
      <c r="D55" s="16" t="s">
        <v>46</v>
      </c>
      <c r="E55" s="16"/>
      <c r="F55" s="11">
        <f>F56</f>
        <v>1304.5</v>
      </c>
      <c r="G55" s="11">
        <f aca="true" t="shared" si="18" ref="G55:Q55">G56</f>
        <v>1304.5</v>
      </c>
      <c r="H55" s="11">
        <f t="shared" si="18"/>
        <v>0</v>
      </c>
      <c r="I55" s="11">
        <f t="shared" si="18"/>
        <v>0</v>
      </c>
      <c r="J55" s="11">
        <f t="shared" si="18"/>
        <v>1087.1000000000001</v>
      </c>
      <c r="K55" s="11">
        <f t="shared" si="18"/>
        <v>1087.1000000000001</v>
      </c>
      <c r="L55" s="11">
        <f t="shared" si="18"/>
        <v>0</v>
      </c>
      <c r="M55" s="11">
        <f t="shared" si="18"/>
        <v>0</v>
      </c>
      <c r="N55" s="11">
        <f t="shared" si="18"/>
        <v>1087.1000000000001</v>
      </c>
      <c r="O55" s="11">
        <f t="shared" si="18"/>
        <v>1087.1000000000001</v>
      </c>
      <c r="P55" s="11">
        <f t="shared" si="18"/>
        <v>0</v>
      </c>
      <c r="Q55" s="11">
        <f t="shared" si="18"/>
        <v>0</v>
      </c>
    </row>
    <row r="56" spans="1:17" s="12" customFormat="1" ht="60" customHeight="1">
      <c r="A56" s="64" t="s">
        <v>327</v>
      </c>
      <c r="B56" s="16" t="s">
        <v>122</v>
      </c>
      <c r="C56" s="16" t="s">
        <v>123</v>
      </c>
      <c r="D56" s="16" t="s">
        <v>559</v>
      </c>
      <c r="E56" s="16"/>
      <c r="F56" s="11">
        <f>F57</f>
        <v>1304.5</v>
      </c>
      <c r="G56" s="11">
        <f aca="true" t="shared" si="19" ref="G56:N56">G57</f>
        <v>1304.5</v>
      </c>
      <c r="H56" s="11">
        <f t="shared" si="19"/>
        <v>0</v>
      </c>
      <c r="I56" s="11">
        <f t="shared" si="19"/>
        <v>0</v>
      </c>
      <c r="J56" s="11">
        <f t="shared" si="19"/>
        <v>1087.1000000000001</v>
      </c>
      <c r="K56" s="11">
        <f t="shared" si="19"/>
        <v>1087.1000000000001</v>
      </c>
      <c r="L56" s="11">
        <f t="shared" si="19"/>
        <v>0</v>
      </c>
      <c r="M56" s="11">
        <f t="shared" si="19"/>
        <v>0</v>
      </c>
      <c r="N56" s="11">
        <f t="shared" si="19"/>
        <v>1087.1000000000001</v>
      </c>
      <c r="O56" s="11">
        <f>O57</f>
        <v>1087.1000000000001</v>
      </c>
      <c r="P56" s="11">
        <f>P57</f>
        <v>0</v>
      </c>
      <c r="Q56" s="11">
        <f>Q57</f>
        <v>0</v>
      </c>
    </row>
    <row r="57" spans="1:17" s="12" customFormat="1" ht="171.75" customHeight="1">
      <c r="A57" s="64" t="s">
        <v>453</v>
      </c>
      <c r="B57" s="16" t="s">
        <v>122</v>
      </c>
      <c r="C57" s="16" t="s">
        <v>123</v>
      </c>
      <c r="D57" s="16" t="s">
        <v>560</v>
      </c>
      <c r="E57" s="16"/>
      <c r="F57" s="11">
        <f>F58+F59</f>
        <v>1304.5</v>
      </c>
      <c r="G57" s="11">
        <f aca="true" t="shared" si="20" ref="G57:Q57">G58+G59</f>
        <v>1304.5</v>
      </c>
      <c r="H57" s="11">
        <f t="shared" si="20"/>
        <v>0</v>
      </c>
      <c r="I57" s="11">
        <f t="shared" si="20"/>
        <v>0</v>
      </c>
      <c r="J57" s="11">
        <f t="shared" si="20"/>
        <v>1087.1000000000001</v>
      </c>
      <c r="K57" s="11">
        <f t="shared" si="20"/>
        <v>1087.1000000000001</v>
      </c>
      <c r="L57" s="11">
        <f t="shared" si="20"/>
        <v>0</v>
      </c>
      <c r="M57" s="11">
        <f t="shared" si="20"/>
        <v>0</v>
      </c>
      <c r="N57" s="11">
        <f t="shared" si="20"/>
        <v>1087.1000000000001</v>
      </c>
      <c r="O57" s="11">
        <f t="shared" si="20"/>
        <v>1087.1000000000001</v>
      </c>
      <c r="P57" s="11">
        <f t="shared" si="20"/>
        <v>0</v>
      </c>
      <c r="Q57" s="11">
        <f t="shared" si="20"/>
        <v>0</v>
      </c>
    </row>
    <row r="58" spans="1:17" s="12" customFormat="1" ht="37.5">
      <c r="A58" s="64" t="s">
        <v>175</v>
      </c>
      <c r="B58" s="16" t="s">
        <v>122</v>
      </c>
      <c r="C58" s="16" t="s">
        <v>123</v>
      </c>
      <c r="D58" s="16" t="s">
        <v>560</v>
      </c>
      <c r="E58" s="16" t="s">
        <v>176</v>
      </c>
      <c r="F58" s="11">
        <f>G58+H58+I58</f>
        <v>1143.9</v>
      </c>
      <c r="G58" s="11">
        <v>1143.9</v>
      </c>
      <c r="H58" s="11"/>
      <c r="I58" s="11"/>
      <c r="J58" s="11">
        <f>K58+L58+M58</f>
        <v>947.7</v>
      </c>
      <c r="K58" s="11">
        <v>947.7</v>
      </c>
      <c r="L58" s="11"/>
      <c r="M58" s="11"/>
      <c r="N58" s="11">
        <f>O58+P58+Q58</f>
        <v>947.7</v>
      </c>
      <c r="O58" s="11">
        <v>947.7</v>
      </c>
      <c r="P58" s="49"/>
      <c r="Q58" s="49"/>
    </row>
    <row r="59" spans="1:17" s="12" customFormat="1" ht="37.5">
      <c r="A59" s="64" t="s">
        <v>93</v>
      </c>
      <c r="B59" s="16" t="s">
        <v>122</v>
      </c>
      <c r="C59" s="16" t="s">
        <v>123</v>
      </c>
      <c r="D59" s="16" t="s">
        <v>560</v>
      </c>
      <c r="E59" s="16" t="s">
        <v>179</v>
      </c>
      <c r="F59" s="11">
        <f>G59+H59+I59</f>
        <v>160.6</v>
      </c>
      <c r="G59" s="11">
        <v>160.6</v>
      </c>
      <c r="H59" s="11"/>
      <c r="I59" s="11"/>
      <c r="J59" s="11">
        <f>K59+L59+M59</f>
        <v>139.4</v>
      </c>
      <c r="K59" s="11">
        <v>139.4</v>
      </c>
      <c r="L59" s="11"/>
      <c r="M59" s="11"/>
      <c r="N59" s="11">
        <f>O59+P59+Q59</f>
        <v>139.4</v>
      </c>
      <c r="O59" s="11">
        <v>139.4</v>
      </c>
      <c r="P59" s="49"/>
      <c r="Q59" s="49"/>
    </row>
    <row r="60" spans="1:17" s="12" customFormat="1" ht="63" customHeight="1">
      <c r="A60" s="64" t="s">
        <v>568</v>
      </c>
      <c r="B60" s="16" t="s">
        <v>122</v>
      </c>
      <c r="C60" s="16" t="s">
        <v>123</v>
      </c>
      <c r="D60" s="33" t="s">
        <v>251</v>
      </c>
      <c r="E60" s="16"/>
      <c r="F60" s="11">
        <f>F61</f>
        <v>1207.9</v>
      </c>
      <c r="G60" s="11">
        <f aca="true" t="shared" si="21" ref="G60:Q62">G61</f>
        <v>1207.9</v>
      </c>
      <c r="H60" s="11">
        <f t="shared" si="21"/>
        <v>0</v>
      </c>
      <c r="I60" s="11">
        <f t="shared" si="21"/>
        <v>0</v>
      </c>
      <c r="J60" s="11">
        <f t="shared" si="21"/>
        <v>1070.2</v>
      </c>
      <c r="K60" s="11">
        <f t="shared" si="21"/>
        <v>1070.2</v>
      </c>
      <c r="L60" s="11">
        <f t="shared" si="21"/>
        <v>0</v>
      </c>
      <c r="M60" s="11">
        <f t="shared" si="21"/>
        <v>0</v>
      </c>
      <c r="N60" s="11">
        <f t="shared" si="21"/>
        <v>1070.2</v>
      </c>
      <c r="O60" s="11">
        <f t="shared" si="21"/>
        <v>1070.2</v>
      </c>
      <c r="P60" s="11">
        <f t="shared" si="21"/>
        <v>0</v>
      </c>
      <c r="Q60" s="11">
        <f t="shared" si="21"/>
        <v>0</v>
      </c>
    </row>
    <row r="61" spans="1:17" s="12" customFormat="1" ht="40.5" customHeight="1">
      <c r="A61" s="64" t="s">
        <v>198</v>
      </c>
      <c r="B61" s="16" t="s">
        <v>122</v>
      </c>
      <c r="C61" s="16" t="s">
        <v>123</v>
      </c>
      <c r="D61" s="33" t="s">
        <v>62</v>
      </c>
      <c r="E61" s="16"/>
      <c r="F61" s="11">
        <f>F62</f>
        <v>1207.9</v>
      </c>
      <c r="G61" s="11">
        <f t="shared" si="21"/>
        <v>1207.9</v>
      </c>
      <c r="H61" s="11">
        <f t="shared" si="21"/>
        <v>0</v>
      </c>
      <c r="I61" s="11">
        <f t="shared" si="21"/>
        <v>0</v>
      </c>
      <c r="J61" s="11">
        <f t="shared" si="21"/>
        <v>1070.2</v>
      </c>
      <c r="K61" s="11">
        <f t="shared" si="21"/>
        <v>1070.2</v>
      </c>
      <c r="L61" s="11">
        <f t="shared" si="21"/>
        <v>0</v>
      </c>
      <c r="M61" s="11">
        <f t="shared" si="21"/>
        <v>0</v>
      </c>
      <c r="N61" s="11">
        <f t="shared" si="21"/>
        <v>1070.2</v>
      </c>
      <c r="O61" s="11">
        <f t="shared" si="21"/>
        <v>1070.2</v>
      </c>
      <c r="P61" s="11">
        <f t="shared" si="21"/>
        <v>0</v>
      </c>
      <c r="Q61" s="11">
        <f t="shared" si="21"/>
        <v>0</v>
      </c>
    </row>
    <row r="62" spans="1:17" s="12" customFormat="1" ht="58.5" customHeight="1">
      <c r="A62" s="64" t="s">
        <v>421</v>
      </c>
      <c r="B62" s="16" t="s">
        <v>122</v>
      </c>
      <c r="C62" s="16" t="s">
        <v>123</v>
      </c>
      <c r="D62" s="33" t="s">
        <v>420</v>
      </c>
      <c r="E62" s="16"/>
      <c r="F62" s="11">
        <f>F63</f>
        <v>1207.9</v>
      </c>
      <c r="G62" s="11">
        <f t="shared" si="21"/>
        <v>1207.9</v>
      </c>
      <c r="H62" s="11">
        <f t="shared" si="21"/>
        <v>0</v>
      </c>
      <c r="I62" s="11">
        <f t="shared" si="21"/>
        <v>0</v>
      </c>
      <c r="J62" s="11">
        <f t="shared" si="21"/>
        <v>1070.2</v>
      </c>
      <c r="K62" s="11">
        <f t="shared" si="21"/>
        <v>1070.2</v>
      </c>
      <c r="L62" s="11">
        <f t="shared" si="21"/>
        <v>0</v>
      </c>
      <c r="M62" s="11">
        <f t="shared" si="21"/>
        <v>0</v>
      </c>
      <c r="N62" s="11">
        <f t="shared" si="21"/>
        <v>1070.2</v>
      </c>
      <c r="O62" s="11">
        <f t="shared" si="21"/>
        <v>1070.2</v>
      </c>
      <c r="P62" s="11">
        <f t="shared" si="21"/>
        <v>0</v>
      </c>
      <c r="Q62" s="11">
        <f t="shared" si="21"/>
        <v>0</v>
      </c>
    </row>
    <row r="63" spans="1:17" s="12" customFormat="1" ht="114.75" customHeight="1">
      <c r="A63" s="64" t="s">
        <v>454</v>
      </c>
      <c r="B63" s="16" t="s">
        <v>122</v>
      </c>
      <c r="C63" s="16" t="s">
        <v>123</v>
      </c>
      <c r="D63" s="33" t="s">
        <v>455</v>
      </c>
      <c r="E63" s="16"/>
      <c r="F63" s="11">
        <f>F64+F65</f>
        <v>1207.9</v>
      </c>
      <c r="G63" s="11">
        <f aca="true" t="shared" si="22" ref="G63:Q63">G64+G65</f>
        <v>1207.9</v>
      </c>
      <c r="H63" s="11">
        <f t="shared" si="22"/>
        <v>0</v>
      </c>
      <c r="I63" s="11">
        <f t="shared" si="22"/>
        <v>0</v>
      </c>
      <c r="J63" s="11">
        <f t="shared" si="22"/>
        <v>1070.2</v>
      </c>
      <c r="K63" s="11">
        <f t="shared" si="22"/>
        <v>1070.2</v>
      </c>
      <c r="L63" s="11">
        <f t="shared" si="22"/>
        <v>0</v>
      </c>
      <c r="M63" s="11">
        <f t="shared" si="22"/>
        <v>0</v>
      </c>
      <c r="N63" s="11">
        <f t="shared" si="22"/>
        <v>1070.2</v>
      </c>
      <c r="O63" s="11">
        <f t="shared" si="22"/>
        <v>1070.2</v>
      </c>
      <c r="P63" s="11">
        <f t="shared" si="22"/>
        <v>0</v>
      </c>
      <c r="Q63" s="11">
        <f t="shared" si="22"/>
        <v>0</v>
      </c>
    </row>
    <row r="64" spans="1:17" s="12" customFormat="1" ht="37.5">
      <c r="A64" s="64" t="s">
        <v>175</v>
      </c>
      <c r="B64" s="16" t="s">
        <v>122</v>
      </c>
      <c r="C64" s="16" t="s">
        <v>123</v>
      </c>
      <c r="D64" s="33" t="s">
        <v>455</v>
      </c>
      <c r="E64" s="16" t="s">
        <v>176</v>
      </c>
      <c r="F64" s="11">
        <f>G64+H64+I64</f>
        <v>837.8</v>
      </c>
      <c r="G64" s="11">
        <v>837.8</v>
      </c>
      <c r="H64" s="11"/>
      <c r="I64" s="11"/>
      <c r="J64" s="11">
        <f>K64+L64+M64</f>
        <v>738.5</v>
      </c>
      <c r="K64" s="11">
        <v>738.5</v>
      </c>
      <c r="L64" s="11"/>
      <c r="M64" s="11"/>
      <c r="N64" s="11">
        <f>O64+P64+Q64</f>
        <v>738.5</v>
      </c>
      <c r="O64" s="11">
        <v>738.5</v>
      </c>
      <c r="P64" s="49"/>
      <c r="Q64" s="49"/>
    </row>
    <row r="65" spans="1:17" s="12" customFormat="1" ht="37.5">
      <c r="A65" s="64" t="s">
        <v>93</v>
      </c>
      <c r="B65" s="16" t="s">
        <v>122</v>
      </c>
      <c r="C65" s="16" t="s">
        <v>123</v>
      </c>
      <c r="D65" s="33" t="s">
        <v>455</v>
      </c>
      <c r="E65" s="16" t="s">
        <v>179</v>
      </c>
      <c r="F65" s="11">
        <f>G65+H65+I65</f>
        <v>370.1</v>
      </c>
      <c r="G65" s="11">
        <v>370.1</v>
      </c>
      <c r="H65" s="11"/>
      <c r="I65" s="11"/>
      <c r="J65" s="11">
        <f>K65+L65+M65</f>
        <v>331.7</v>
      </c>
      <c r="K65" s="11">
        <v>331.7</v>
      </c>
      <c r="L65" s="11"/>
      <c r="M65" s="11"/>
      <c r="N65" s="11">
        <f>O65+P65+Q65</f>
        <v>331.7</v>
      </c>
      <c r="O65" s="11">
        <v>331.7</v>
      </c>
      <c r="P65" s="49"/>
      <c r="Q65" s="49"/>
    </row>
    <row r="66" spans="1:17" s="12" customFormat="1" ht="18.75">
      <c r="A66" s="64" t="s">
        <v>164</v>
      </c>
      <c r="B66" s="16" t="s">
        <v>122</v>
      </c>
      <c r="C66" s="16" t="s">
        <v>123</v>
      </c>
      <c r="D66" s="33" t="s">
        <v>238</v>
      </c>
      <c r="E66" s="16"/>
      <c r="F66" s="11">
        <f>F67+F70</f>
        <v>363.3</v>
      </c>
      <c r="G66" s="11">
        <f aca="true" t="shared" si="23" ref="G66:Q66">G67+G70</f>
        <v>363.3</v>
      </c>
      <c r="H66" s="11">
        <f t="shared" si="23"/>
        <v>0</v>
      </c>
      <c r="I66" s="11">
        <f t="shared" si="23"/>
        <v>0</v>
      </c>
      <c r="J66" s="11">
        <f t="shared" si="23"/>
        <v>364</v>
      </c>
      <c r="K66" s="11">
        <f t="shared" si="23"/>
        <v>364</v>
      </c>
      <c r="L66" s="11">
        <f t="shared" si="23"/>
        <v>0</v>
      </c>
      <c r="M66" s="11">
        <f t="shared" si="23"/>
        <v>0</v>
      </c>
      <c r="N66" s="11">
        <f t="shared" si="23"/>
        <v>368</v>
      </c>
      <c r="O66" s="11">
        <f t="shared" si="23"/>
        <v>368</v>
      </c>
      <c r="P66" s="11">
        <f t="shared" si="23"/>
        <v>0</v>
      </c>
      <c r="Q66" s="11">
        <f t="shared" si="23"/>
        <v>0</v>
      </c>
    </row>
    <row r="67" spans="1:17" s="12" customFormat="1" ht="100.5" customHeight="1">
      <c r="A67" s="64" t="s">
        <v>221</v>
      </c>
      <c r="B67" s="16" t="s">
        <v>122</v>
      </c>
      <c r="C67" s="16" t="s">
        <v>123</v>
      </c>
      <c r="D67" s="16" t="s">
        <v>239</v>
      </c>
      <c r="E67" s="16"/>
      <c r="F67" s="11">
        <f>F68+F69</f>
        <v>343.3</v>
      </c>
      <c r="G67" s="11">
        <f aca="true" t="shared" si="24" ref="G67:Q67">G68+G69</f>
        <v>343.3</v>
      </c>
      <c r="H67" s="11">
        <f t="shared" si="24"/>
        <v>0</v>
      </c>
      <c r="I67" s="11">
        <f t="shared" si="24"/>
        <v>0</v>
      </c>
      <c r="J67" s="11">
        <f t="shared" si="24"/>
        <v>347.3</v>
      </c>
      <c r="K67" s="11">
        <f t="shared" si="24"/>
        <v>347.3</v>
      </c>
      <c r="L67" s="11">
        <f t="shared" si="24"/>
        <v>0</v>
      </c>
      <c r="M67" s="11">
        <f t="shared" si="24"/>
        <v>0</v>
      </c>
      <c r="N67" s="11">
        <f t="shared" si="24"/>
        <v>351.3</v>
      </c>
      <c r="O67" s="11">
        <f t="shared" si="24"/>
        <v>351.3</v>
      </c>
      <c r="P67" s="11">
        <f t="shared" si="24"/>
        <v>0</v>
      </c>
      <c r="Q67" s="11">
        <f t="shared" si="24"/>
        <v>0</v>
      </c>
    </row>
    <row r="68" spans="1:17" s="12" customFormat="1" ht="37.5">
      <c r="A68" s="64" t="s">
        <v>175</v>
      </c>
      <c r="B68" s="16" t="s">
        <v>122</v>
      </c>
      <c r="C68" s="16" t="s">
        <v>123</v>
      </c>
      <c r="D68" s="16" t="s">
        <v>239</v>
      </c>
      <c r="E68" s="16" t="s">
        <v>176</v>
      </c>
      <c r="F68" s="11">
        <f>G68+H68+I68</f>
        <v>243.6</v>
      </c>
      <c r="G68" s="11">
        <v>243.6</v>
      </c>
      <c r="H68" s="11"/>
      <c r="I68" s="11"/>
      <c r="J68" s="11">
        <f>K68+L68+M68</f>
        <v>243.6</v>
      </c>
      <c r="K68" s="11">
        <v>243.6</v>
      </c>
      <c r="L68" s="11"/>
      <c r="M68" s="11"/>
      <c r="N68" s="11">
        <f>O68+P68+Q68</f>
        <v>243.6</v>
      </c>
      <c r="O68" s="11">
        <v>243.6</v>
      </c>
      <c r="P68" s="49"/>
      <c r="Q68" s="49"/>
    </row>
    <row r="69" spans="1:17" s="12" customFormat="1" ht="37.5">
      <c r="A69" s="64" t="s">
        <v>93</v>
      </c>
      <c r="B69" s="16" t="s">
        <v>122</v>
      </c>
      <c r="C69" s="16" t="s">
        <v>123</v>
      </c>
      <c r="D69" s="16" t="s">
        <v>239</v>
      </c>
      <c r="E69" s="16" t="s">
        <v>179</v>
      </c>
      <c r="F69" s="11">
        <f>G69+H69+I69</f>
        <v>99.7</v>
      </c>
      <c r="G69" s="11">
        <v>99.7</v>
      </c>
      <c r="H69" s="11"/>
      <c r="I69" s="11"/>
      <c r="J69" s="11">
        <f>K69+L69+M69</f>
        <v>103.7</v>
      </c>
      <c r="K69" s="11">
        <v>103.7</v>
      </c>
      <c r="L69" s="11"/>
      <c r="M69" s="11"/>
      <c r="N69" s="11">
        <f>O69+P69+Q69</f>
        <v>107.7</v>
      </c>
      <c r="O69" s="11">
        <v>107.7</v>
      </c>
      <c r="P69" s="49"/>
      <c r="Q69" s="49"/>
    </row>
    <row r="70" spans="1:17" s="12" customFormat="1" ht="117" customHeight="1">
      <c r="A70" s="64" t="s">
        <v>456</v>
      </c>
      <c r="B70" s="16" t="s">
        <v>122</v>
      </c>
      <c r="C70" s="16" t="s">
        <v>123</v>
      </c>
      <c r="D70" s="16" t="s">
        <v>457</v>
      </c>
      <c r="E70" s="16"/>
      <c r="F70" s="11">
        <f>F71+F72</f>
        <v>20</v>
      </c>
      <c r="G70" s="11">
        <f aca="true" t="shared" si="25" ref="G70:Q70">G71+G72</f>
        <v>20</v>
      </c>
      <c r="H70" s="11">
        <f t="shared" si="25"/>
        <v>0</v>
      </c>
      <c r="I70" s="11">
        <f t="shared" si="25"/>
        <v>0</v>
      </c>
      <c r="J70" s="11">
        <f t="shared" si="25"/>
        <v>16.7</v>
      </c>
      <c r="K70" s="11">
        <f t="shared" si="25"/>
        <v>16.7</v>
      </c>
      <c r="L70" s="11">
        <f t="shared" si="25"/>
        <v>0</v>
      </c>
      <c r="M70" s="11">
        <f t="shared" si="25"/>
        <v>0</v>
      </c>
      <c r="N70" s="11">
        <f t="shared" si="25"/>
        <v>16.7</v>
      </c>
      <c r="O70" s="11">
        <f t="shared" si="25"/>
        <v>16.7</v>
      </c>
      <c r="P70" s="11">
        <f t="shared" si="25"/>
        <v>0</v>
      </c>
      <c r="Q70" s="11">
        <f t="shared" si="25"/>
        <v>0</v>
      </c>
    </row>
    <row r="71" spans="1:17" s="12" customFormat="1" ht="37.5">
      <c r="A71" s="64" t="s">
        <v>175</v>
      </c>
      <c r="B71" s="16" t="s">
        <v>122</v>
      </c>
      <c r="C71" s="16" t="s">
        <v>123</v>
      </c>
      <c r="D71" s="16" t="s">
        <v>457</v>
      </c>
      <c r="E71" s="16" t="s">
        <v>176</v>
      </c>
      <c r="F71" s="11">
        <f>G71+H71+I71</f>
        <v>18.1</v>
      </c>
      <c r="G71" s="11">
        <v>18.1</v>
      </c>
      <c r="H71" s="11"/>
      <c r="I71" s="11"/>
      <c r="J71" s="11">
        <f>K71+L71+M71</f>
        <v>14.8</v>
      </c>
      <c r="K71" s="11">
        <v>14.8</v>
      </c>
      <c r="L71" s="11"/>
      <c r="M71" s="11"/>
      <c r="N71" s="11">
        <f>O71+P71+Q71</f>
        <v>14.8</v>
      </c>
      <c r="O71" s="11">
        <v>14.8</v>
      </c>
      <c r="P71" s="49"/>
      <c r="Q71" s="49"/>
    </row>
    <row r="72" spans="1:17" s="12" customFormat="1" ht="37.5">
      <c r="A72" s="64" t="s">
        <v>93</v>
      </c>
      <c r="B72" s="16" t="s">
        <v>122</v>
      </c>
      <c r="C72" s="16" t="s">
        <v>123</v>
      </c>
      <c r="D72" s="16" t="s">
        <v>457</v>
      </c>
      <c r="E72" s="16" t="s">
        <v>179</v>
      </c>
      <c r="F72" s="11">
        <f>G72+H72+I72</f>
        <v>1.9</v>
      </c>
      <c r="G72" s="11">
        <v>1.9</v>
      </c>
      <c r="H72" s="11"/>
      <c r="I72" s="11"/>
      <c r="J72" s="11">
        <f>K72+L72+M72</f>
        <v>1.9</v>
      </c>
      <c r="K72" s="11">
        <v>1.9</v>
      </c>
      <c r="L72" s="11"/>
      <c r="M72" s="11"/>
      <c r="N72" s="11">
        <f>O72+P72+Q72</f>
        <v>1.9</v>
      </c>
      <c r="O72" s="11">
        <v>1.9</v>
      </c>
      <c r="P72" s="49"/>
      <c r="Q72" s="49"/>
    </row>
    <row r="73" spans="1:17" s="12" customFormat="1" ht="18.75">
      <c r="A73" s="64" t="s">
        <v>347</v>
      </c>
      <c r="B73" s="16" t="s">
        <v>122</v>
      </c>
      <c r="C73" s="16" t="s">
        <v>123</v>
      </c>
      <c r="D73" s="33" t="s">
        <v>240</v>
      </c>
      <c r="E73" s="16"/>
      <c r="F73" s="11">
        <f aca="true" t="shared" si="26" ref="F73:Q73">F74+F86</f>
        <v>608.4</v>
      </c>
      <c r="G73" s="11">
        <f t="shared" si="26"/>
        <v>0</v>
      </c>
      <c r="H73" s="11">
        <f t="shared" si="26"/>
        <v>187.9</v>
      </c>
      <c r="I73" s="11">
        <f t="shared" si="26"/>
        <v>420.5</v>
      </c>
      <c r="J73" s="11">
        <f t="shared" si="26"/>
        <v>604.1</v>
      </c>
      <c r="K73" s="11">
        <f t="shared" si="26"/>
        <v>0</v>
      </c>
      <c r="L73" s="11">
        <f t="shared" si="26"/>
        <v>191.4</v>
      </c>
      <c r="M73" s="11">
        <f t="shared" si="26"/>
        <v>412.70000000000005</v>
      </c>
      <c r="N73" s="11">
        <f t="shared" si="26"/>
        <v>607.6</v>
      </c>
      <c r="O73" s="11">
        <f t="shared" si="26"/>
        <v>0</v>
      </c>
      <c r="P73" s="11">
        <f t="shared" si="26"/>
        <v>194.9</v>
      </c>
      <c r="Q73" s="11">
        <f t="shared" si="26"/>
        <v>412.70000000000005</v>
      </c>
    </row>
    <row r="74" spans="1:17" s="12" customFormat="1" ht="37.5">
      <c r="A74" s="64" t="s">
        <v>234</v>
      </c>
      <c r="B74" s="16" t="s">
        <v>122</v>
      </c>
      <c r="C74" s="16" t="s">
        <v>123</v>
      </c>
      <c r="D74" s="33" t="s">
        <v>241</v>
      </c>
      <c r="E74" s="16"/>
      <c r="F74" s="11">
        <f>F75+F78+F81+F84</f>
        <v>420.5</v>
      </c>
      <c r="G74" s="11">
        <f aca="true" t="shared" si="27" ref="G74:Q74">G75+G78+G81+G84</f>
        <v>0</v>
      </c>
      <c r="H74" s="11">
        <f t="shared" si="27"/>
        <v>0</v>
      </c>
      <c r="I74" s="11">
        <f t="shared" si="27"/>
        <v>420.5</v>
      </c>
      <c r="J74" s="11">
        <f t="shared" si="27"/>
        <v>412.70000000000005</v>
      </c>
      <c r="K74" s="11">
        <f t="shared" si="27"/>
        <v>0</v>
      </c>
      <c r="L74" s="11">
        <f t="shared" si="27"/>
        <v>0</v>
      </c>
      <c r="M74" s="11">
        <f t="shared" si="27"/>
        <v>412.70000000000005</v>
      </c>
      <c r="N74" s="11">
        <f t="shared" si="27"/>
        <v>412.70000000000005</v>
      </c>
      <c r="O74" s="11">
        <f t="shared" si="27"/>
        <v>0</v>
      </c>
      <c r="P74" s="11">
        <f t="shared" si="27"/>
        <v>0</v>
      </c>
      <c r="Q74" s="11">
        <f t="shared" si="27"/>
        <v>412.70000000000005</v>
      </c>
    </row>
    <row r="75" spans="1:17" s="12" customFormat="1" ht="56.25">
      <c r="A75" s="64" t="s">
        <v>402</v>
      </c>
      <c r="B75" s="16" t="s">
        <v>122</v>
      </c>
      <c r="C75" s="16" t="s">
        <v>123</v>
      </c>
      <c r="D75" s="33" t="s">
        <v>242</v>
      </c>
      <c r="E75" s="16"/>
      <c r="F75" s="11">
        <f>F76+F77</f>
        <v>44.8</v>
      </c>
      <c r="G75" s="11">
        <f aca="true" t="shared" si="28" ref="G75:Q75">G76+G77</f>
        <v>0</v>
      </c>
      <c r="H75" s="11">
        <f>H76+H77</f>
        <v>0</v>
      </c>
      <c r="I75" s="11">
        <f>I76+I77</f>
        <v>44.8</v>
      </c>
      <c r="J75" s="11">
        <f t="shared" si="28"/>
        <v>44.8</v>
      </c>
      <c r="K75" s="11">
        <f t="shared" si="28"/>
        <v>0</v>
      </c>
      <c r="L75" s="11">
        <f t="shared" si="28"/>
        <v>0</v>
      </c>
      <c r="M75" s="11">
        <f t="shared" si="28"/>
        <v>44.8</v>
      </c>
      <c r="N75" s="11">
        <f t="shared" si="28"/>
        <v>44.8</v>
      </c>
      <c r="O75" s="11">
        <f t="shared" si="28"/>
        <v>0</v>
      </c>
      <c r="P75" s="11">
        <f t="shared" si="28"/>
        <v>0</v>
      </c>
      <c r="Q75" s="11">
        <f t="shared" si="28"/>
        <v>44.8</v>
      </c>
    </row>
    <row r="76" spans="1:17" s="12" customFormat="1" ht="37.5">
      <c r="A76" s="64" t="s">
        <v>175</v>
      </c>
      <c r="B76" s="16" t="s">
        <v>122</v>
      </c>
      <c r="C76" s="16" t="s">
        <v>123</v>
      </c>
      <c r="D76" s="33" t="s">
        <v>242</v>
      </c>
      <c r="E76" s="16" t="s">
        <v>176</v>
      </c>
      <c r="F76" s="11">
        <f>G76+H76+I76</f>
        <v>30.8</v>
      </c>
      <c r="G76" s="11"/>
      <c r="H76" s="11"/>
      <c r="I76" s="11">
        <v>30.8</v>
      </c>
      <c r="J76" s="11">
        <f>K76+L76+M76</f>
        <v>30.8</v>
      </c>
      <c r="K76" s="11"/>
      <c r="L76" s="11"/>
      <c r="M76" s="11">
        <v>30.8</v>
      </c>
      <c r="N76" s="11">
        <f>O76+P76+Q76</f>
        <v>30.8</v>
      </c>
      <c r="O76" s="49"/>
      <c r="P76" s="49"/>
      <c r="Q76" s="49">
        <v>30.8</v>
      </c>
    </row>
    <row r="77" spans="1:17" s="12" customFormat="1" ht="37.5">
      <c r="A77" s="64" t="s">
        <v>93</v>
      </c>
      <c r="B77" s="16" t="s">
        <v>122</v>
      </c>
      <c r="C77" s="16" t="s">
        <v>123</v>
      </c>
      <c r="D77" s="33" t="s">
        <v>242</v>
      </c>
      <c r="E77" s="16" t="s">
        <v>179</v>
      </c>
      <c r="F77" s="11">
        <f>G77+H77+I77</f>
        <v>14</v>
      </c>
      <c r="G77" s="11"/>
      <c r="H77" s="11"/>
      <c r="I77" s="11">
        <v>14</v>
      </c>
      <c r="J77" s="11">
        <f>K77+L77+M77</f>
        <v>14</v>
      </c>
      <c r="K77" s="11"/>
      <c r="L77" s="11"/>
      <c r="M77" s="11">
        <v>14</v>
      </c>
      <c r="N77" s="11">
        <f>O77+P77+Q77</f>
        <v>14</v>
      </c>
      <c r="O77" s="49"/>
      <c r="P77" s="49"/>
      <c r="Q77" s="49">
        <v>14</v>
      </c>
    </row>
    <row r="78" spans="1:17" s="12" customFormat="1" ht="37.5">
      <c r="A78" s="64" t="s">
        <v>403</v>
      </c>
      <c r="B78" s="16" t="s">
        <v>122</v>
      </c>
      <c r="C78" s="16" t="s">
        <v>123</v>
      </c>
      <c r="D78" s="33" t="s">
        <v>243</v>
      </c>
      <c r="E78" s="16"/>
      <c r="F78" s="11">
        <f aca="true" t="shared" si="29" ref="F78:Q78">F79+F80</f>
        <v>153</v>
      </c>
      <c r="G78" s="11">
        <f t="shared" si="29"/>
        <v>0</v>
      </c>
      <c r="H78" s="11">
        <f t="shared" si="29"/>
        <v>0</v>
      </c>
      <c r="I78" s="11">
        <f t="shared" si="29"/>
        <v>153</v>
      </c>
      <c r="J78" s="11">
        <f t="shared" si="29"/>
        <v>153</v>
      </c>
      <c r="K78" s="11">
        <f t="shared" si="29"/>
        <v>0</v>
      </c>
      <c r="L78" s="11">
        <f t="shared" si="29"/>
        <v>0</v>
      </c>
      <c r="M78" s="11">
        <f t="shared" si="29"/>
        <v>153</v>
      </c>
      <c r="N78" s="11">
        <f t="shared" si="29"/>
        <v>153</v>
      </c>
      <c r="O78" s="11">
        <f t="shared" si="29"/>
        <v>0</v>
      </c>
      <c r="P78" s="11">
        <f t="shared" si="29"/>
        <v>0</v>
      </c>
      <c r="Q78" s="11">
        <f t="shared" si="29"/>
        <v>153</v>
      </c>
    </row>
    <row r="79" spans="1:17" s="12" customFormat="1" ht="37.5">
      <c r="A79" s="64" t="s">
        <v>175</v>
      </c>
      <c r="B79" s="16" t="s">
        <v>122</v>
      </c>
      <c r="C79" s="16" t="s">
        <v>123</v>
      </c>
      <c r="D79" s="33" t="s">
        <v>243</v>
      </c>
      <c r="E79" s="16" t="s">
        <v>176</v>
      </c>
      <c r="F79" s="11">
        <f>G79+H79+I79</f>
        <v>134.1</v>
      </c>
      <c r="G79" s="11"/>
      <c r="H79" s="11"/>
      <c r="I79" s="11">
        <v>134.1</v>
      </c>
      <c r="J79" s="11">
        <f>K79+L79+M79</f>
        <v>134.1</v>
      </c>
      <c r="K79" s="11"/>
      <c r="L79" s="11"/>
      <c r="M79" s="11">
        <v>134.1</v>
      </c>
      <c r="N79" s="11">
        <f>O79+P79+Q79</f>
        <v>134.1</v>
      </c>
      <c r="O79" s="49"/>
      <c r="P79" s="49"/>
      <c r="Q79" s="49">
        <v>134.1</v>
      </c>
    </row>
    <row r="80" spans="1:17" s="12" customFormat="1" ht="37.5">
      <c r="A80" s="64" t="s">
        <v>93</v>
      </c>
      <c r="B80" s="16" t="s">
        <v>122</v>
      </c>
      <c r="C80" s="16" t="s">
        <v>123</v>
      </c>
      <c r="D80" s="33" t="s">
        <v>243</v>
      </c>
      <c r="E80" s="16" t="s">
        <v>179</v>
      </c>
      <c r="F80" s="11">
        <f>G80+H80+I80</f>
        <v>18.9</v>
      </c>
      <c r="G80" s="11"/>
      <c r="H80" s="11"/>
      <c r="I80" s="11">
        <v>18.9</v>
      </c>
      <c r="J80" s="11">
        <f>K80+L80+M80</f>
        <v>18.9</v>
      </c>
      <c r="K80" s="11"/>
      <c r="L80" s="11"/>
      <c r="M80" s="11">
        <v>18.9</v>
      </c>
      <c r="N80" s="11">
        <f>O80+P80+Q80</f>
        <v>18.9</v>
      </c>
      <c r="O80" s="49"/>
      <c r="P80" s="49"/>
      <c r="Q80" s="49">
        <v>18.9</v>
      </c>
    </row>
    <row r="81" spans="1:17" s="12" customFormat="1" ht="37.5">
      <c r="A81" s="64" t="s">
        <v>598</v>
      </c>
      <c r="B81" s="16" t="s">
        <v>122</v>
      </c>
      <c r="C81" s="16" t="s">
        <v>123</v>
      </c>
      <c r="D81" s="33" t="s">
        <v>244</v>
      </c>
      <c r="E81" s="16"/>
      <c r="F81" s="11">
        <f>F82+F83</f>
        <v>214.8</v>
      </c>
      <c r="G81" s="11">
        <f aca="true" t="shared" si="30" ref="G81:Q81">G82+G83</f>
        <v>0</v>
      </c>
      <c r="H81" s="11">
        <f t="shared" si="30"/>
        <v>0</v>
      </c>
      <c r="I81" s="11">
        <f t="shared" si="30"/>
        <v>214.8</v>
      </c>
      <c r="J81" s="11">
        <f t="shared" si="30"/>
        <v>214.8</v>
      </c>
      <c r="K81" s="11">
        <f t="shared" si="30"/>
        <v>0</v>
      </c>
      <c r="L81" s="11">
        <f t="shared" si="30"/>
        <v>0</v>
      </c>
      <c r="M81" s="11">
        <f t="shared" si="30"/>
        <v>214.8</v>
      </c>
      <c r="N81" s="11">
        <f t="shared" si="30"/>
        <v>214.8</v>
      </c>
      <c r="O81" s="11">
        <f t="shared" si="30"/>
        <v>0</v>
      </c>
      <c r="P81" s="11">
        <f t="shared" si="30"/>
        <v>0</v>
      </c>
      <c r="Q81" s="11">
        <f t="shared" si="30"/>
        <v>214.8</v>
      </c>
    </row>
    <row r="82" spans="1:17" s="12" customFormat="1" ht="37.5">
      <c r="A82" s="64" t="s">
        <v>175</v>
      </c>
      <c r="B82" s="16" t="s">
        <v>122</v>
      </c>
      <c r="C82" s="16" t="s">
        <v>123</v>
      </c>
      <c r="D82" s="33" t="s">
        <v>244</v>
      </c>
      <c r="E82" s="16" t="s">
        <v>176</v>
      </c>
      <c r="F82" s="11">
        <f>G82+H82+I82</f>
        <v>197</v>
      </c>
      <c r="G82" s="11"/>
      <c r="H82" s="11"/>
      <c r="I82" s="11">
        <v>197</v>
      </c>
      <c r="J82" s="11">
        <f>K82+L82+M82</f>
        <v>197</v>
      </c>
      <c r="K82" s="11"/>
      <c r="L82" s="11"/>
      <c r="M82" s="11">
        <v>197</v>
      </c>
      <c r="N82" s="11">
        <f>O82+P82+Q82</f>
        <v>197</v>
      </c>
      <c r="O82" s="49"/>
      <c r="P82" s="49"/>
      <c r="Q82" s="49">
        <v>197</v>
      </c>
    </row>
    <row r="83" spans="1:17" s="12" customFormat="1" ht="37.5">
      <c r="A83" s="64" t="s">
        <v>93</v>
      </c>
      <c r="B83" s="16" t="s">
        <v>122</v>
      </c>
      <c r="C83" s="16" t="s">
        <v>123</v>
      </c>
      <c r="D83" s="33" t="s">
        <v>244</v>
      </c>
      <c r="E83" s="16" t="s">
        <v>179</v>
      </c>
      <c r="F83" s="11">
        <f>G83+H83+I83</f>
        <v>17.8</v>
      </c>
      <c r="G83" s="11"/>
      <c r="H83" s="11"/>
      <c r="I83" s="11">
        <v>17.8</v>
      </c>
      <c r="J83" s="11">
        <f>K83+L83+M83</f>
        <v>17.8</v>
      </c>
      <c r="K83" s="11"/>
      <c r="L83" s="11"/>
      <c r="M83" s="11">
        <v>17.8</v>
      </c>
      <c r="N83" s="11">
        <f>O83+P83+Q83</f>
        <v>17.8</v>
      </c>
      <c r="O83" s="49"/>
      <c r="P83" s="49"/>
      <c r="Q83" s="49">
        <v>17.8</v>
      </c>
    </row>
    <row r="84" spans="1:17" s="12" customFormat="1" ht="56.25">
      <c r="A84" s="64" t="s">
        <v>413</v>
      </c>
      <c r="B84" s="16" t="s">
        <v>122</v>
      </c>
      <c r="C84" s="16" t="s">
        <v>123</v>
      </c>
      <c r="D84" s="33" t="s">
        <v>352</v>
      </c>
      <c r="E84" s="16"/>
      <c r="F84" s="11">
        <f>F85</f>
        <v>7.9</v>
      </c>
      <c r="G84" s="11">
        <f aca="true" t="shared" si="31" ref="G84:Q84">G85</f>
        <v>0</v>
      </c>
      <c r="H84" s="11">
        <f t="shared" si="31"/>
        <v>0</v>
      </c>
      <c r="I84" s="11">
        <f t="shared" si="31"/>
        <v>7.9</v>
      </c>
      <c r="J84" s="11">
        <f t="shared" si="31"/>
        <v>0.1</v>
      </c>
      <c r="K84" s="11">
        <f t="shared" si="31"/>
        <v>0</v>
      </c>
      <c r="L84" s="11">
        <f t="shared" si="31"/>
        <v>0</v>
      </c>
      <c r="M84" s="11">
        <f t="shared" si="31"/>
        <v>0.1</v>
      </c>
      <c r="N84" s="11">
        <f t="shared" si="31"/>
        <v>0.1</v>
      </c>
      <c r="O84" s="11">
        <f t="shared" si="31"/>
        <v>0</v>
      </c>
      <c r="P84" s="11">
        <f t="shared" si="31"/>
        <v>0</v>
      </c>
      <c r="Q84" s="11">
        <f t="shared" si="31"/>
        <v>0.1</v>
      </c>
    </row>
    <row r="85" spans="1:17" s="12" customFormat="1" ht="37.5">
      <c r="A85" s="64" t="s">
        <v>93</v>
      </c>
      <c r="B85" s="16" t="s">
        <v>122</v>
      </c>
      <c r="C85" s="16" t="s">
        <v>123</v>
      </c>
      <c r="D85" s="33" t="s">
        <v>352</v>
      </c>
      <c r="E85" s="16" t="s">
        <v>179</v>
      </c>
      <c r="F85" s="11">
        <f>G85+H85+I85</f>
        <v>7.9</v>
      </c>
      <c r="G85" s="11"/>
      <c r="H85" s="11"/>
      <c r="I85" s="11">
        <v>7.9</v>
      </c>
      <c r="J85" s="11">
        <f>K85+L85+M85</f>
        <v>0.1</v>
      </c>
      <c r="K85" s="11"/>
      <c r="L85" s="11"/>
      <c r="M85" s="11">
        <v>0.1</v>
      </c>
      <c r="N85" s="11">
        <f>O85+P85+Q85</f>
        <v>0.1</v>
      </c>
      <c r="O85" s="49"/>
      <c r="P85" s="49"/>
      <c r="Q85" s="49">
        <v>0.1</v>
      </c>
    </row>
    <row r="86" spans="1:17" s="12" customFormat="1" ht="37.5">
      <c r="A86" s="64" t="s">
        <v>235</v>
      </c>
      <c r="B86" s="16" t="s">
        <v>122</v>
      </c>
      <c r="C86" s="16" t="s">
        <v>123</v>
      </c>
      <c r="D86" s="33" t="s">
        <v>67</v>
      </c>
      <c r="E86" s="16"/>
      <c r="F86" s="11">
        <f>F87</f>
        <v>187.9</v>
      </c>
      <c r="G86" s="11">
        <f aca="true" t="shared" si="32" ref="G86:Q87">G87</f>
        <v>0</v>
      </c>
      <c r="H86" s="11">
        <f t="shared" si="32"/>
        <v>187.9</v>
      </c>
      <c r="I86" s="11">
        <f t="shared" si="32"/>
        <v>0</v>
      </c>
      <c r="J86" s="11">
        <f t="shared" si="32"/>
        <v>191.4</v>
      </c>
      <c r="K86" s="11">
        <f t="shared" si="32"/>
        <v>0</v>
      </c>
      <c r="L86" s="11">
        <f t="shared" si="32"/>
        <v>191.4</v>
      </c>
      <c r="M86" s="11">
        <f t="shared" si="32"/>
        <v>0</v>
      </c>
      <c r="N86" s="11">
        <f t="shared" si="32"/>
        <v>194.9</v>
      </c>
      <c r="O86" s="11">
        <f t="shared" si="32"/>
        <v>0</v>
      </c>
      <c r="P86" s="11">
        <f t="shared" si="32"/>
        <v>194.9</v>
      </c>
      <c r="Q86" s="11">
        <f t="shared" si="32"/>
        <v>0</v>
      </c>
    </row>
    <row r="87" spans="1:17" s="12" customFormat="1" ht="134.25" customHeight="1">
      <c r="A87" s="64" t="s">
        <v>628</v>
      </c>
      <c r="B87" s="16" t="s">
        <v>122</v>
      </c>
      <c r="C87" s="16" t="s">
        <v>123</v>
      </c>
      <c r="D87" s="33" t="s">
        <v>70</v>
      </c>
      <c r="E87" s="16"/>
      <c r="F87" s="11">
        <f>F88</f>
        <v>187.9</v>
      </c>
      <c r="G87" s="11">
        <f t="shared" si="32"/>
        <v>0</v>
      </c>
      <c r="H87" s="11">
        <f t="shared" si="32"/>
        <v>187.9</v>
      </c>
      <c r="I87" s="11">
        <f t="shared" si="32"/>
        <v>0</v>
      </c>
      <c r="J87" s="11">
        <f t="shared" si="32"/>
        <v>191.4</v>
      </c>
      <c r="K87" s="11">
        <f t="shared" si="32"/>
        <v>0</v>
      </c>
      <c r="L87" s="11">
        <f t="shared" si="32"/>
        <v>191.4</v>
      </c>
      <c r="M87" s="11">
        <f t="shared" si="32"/>
        <v>0</v>
      </c>
      <c r="N87" s="11">
        <f t="shared" si="32"/>
        <v>194.9</v>
      </c>
      <c r="O87" s="11">
        <f t="shared" si="32"/>
        <v>0</v>
      </c>
      <c r="P87" s="11">
        <f t="shared" si="32"/>
        <v>194.9</v>
      </c>
      <c r="Q87" s="11">
        <f t="shared" si="32"/>
        <v>0</v>
      </c>
    </row>
    <row r="88" spans="1:17" s="12" customFormat="1" ht="18.75">
      <c r="A88" s="64" t="s">
        <v>229</v>
      </c>
      <c r="B88" s="16" t="s">
        <v>122</v>
      </c>
      <c r="C88" s="16" t="s">
        <v>123</v>
      </c>
      <c r="D88" s="33" t="s">
        <v>70</v>
      </c>
      <c r="E88" s="16" t="s">
        <v>228</v>
      </c>
      <c r="F88" s="11">
        <f>G88+H88+I88</f>
        <v>187.9</v>
      </c>
      <c r="G88" s="11"/>
      <c r="H88" s="11">
        <v>187.9</v>
      </c>
      <c r="I88" s="11"/>
      <c r="J88" s="11">
        <f>K88+L88+M88</f>
        <v>191.4</v>
      </c>
      <c r="K88" s="11"/>
      <c r="L88" s="11">
        <v>191.4</v>
      </c>
      <c r="M88" s="11"/>
      <c r="N88" s="11">
        <f>O88+P88+Q88</f>
        <v>194.9</v>
      </c>
      <c r="O88" s="49"/>
      <c r="P88" s="49">
        <v>194.9</v>
      </c>
      <c r="Q88" s="49"/>
    </row>
    <row r="89" spans="1:17" s="12" customFormat="1" ht="18.75">
      <c r="A89" s="64" t="s">
        <v>212</v>
      </c>
      <c r="B89" s="16" t="s">
        <v>122</v>
      </c>
      <c r="C89" s="16" t="s">
        <v>123</v>
      </c>
      <c r="D89" s="56" t="s">
        <v>245</v>
      </c>
      <c r="E89" s="16"/>
      <c r="F89" s="11">
        <f>F90+F94</f>
        <v>27455</v>
      </c>
      <c r="G89" s="11">
        <f aca="true" t="shared" si="33" ref="G89:Q89">G90+G94</f>
        <v>0</v>
      </c>
      <c r="H89" s="11">
        <f t="shared" si="33"/>
        <v>27455</v>
      </c>
      <c r="I89" s="11">
        <f t="shared" si="33"/>
        <v>0</v>
      </c>
      <c r="J89" s="11">
        <f t="shared" si="33"/>
        <v>17361.1</v>
      </c>
      <c r="K89" s="11">
        <f t="shared" si="33"/>
        <v>0</v>
      </c>
      <c r="L89" s="11">
        <f t="shared" si="33"/>
        <v>17361.1</v>
      </c>
      <c r="M89" s="11">
        <f t="shared" si="33"/>
        <v>0</v>
      </c>
      <c r="N89" s="11">
        <f t="shared" si="33"/>
        <v>24407.8</v>
      </c>
      <c r="O89" s="11">
        <f t="shared" si="33"/>
        <v>0</v>
      </c>
      <c r="P89" s="11">
        <f t="shared" si="33"/>
        <v>24407.8</v>
      </c>
      <c r="Q89" s="11">
        <f t="shared" si="33"/>
        <v>0</v>
      </c>
    </row>
    <row r="90" spans="1:17" s="12" customFormat="1" ht="23.25" customHeight="1">
      <c r="A90" s="64" t="s">
        <v>191</v>
      </c>
      <c r="B90" s="16" t="s">
        <v>122</v>
      </c>
      <c r="C90" s="16" t="s">
        <v>123</v>
      </c>
      <c r="D90" s="33" t="s">
        <v>246</v>
      </c>
      <c r="E90" s="16"/>
      <c r="F90" s="11">
        <f>F91+F92+F93</f>
        <v>22387.8</v>
      </c>
      <c r="G90" s="11">
        <f aca="true" t="shared" si="34" ref="G90:Q90">G91+G92+G93</f>
        <v>0</v>
      </c>
      <c r="H90" s="11">
        <f t="shared" si="34"/>
        <v>22387.8</v>
      </c>
      <c r="I90" s="11">
        <f t="shared" si="34"/>
        <v>0</v>
      </c>
      <c r="J90" s="11">
        <f t="shared" si="34"/>
        <v>16407.5</v>
      </c>
      <c r="K90" s="11">
        <f t="shared" si="34"/>
        <v>0</v>
      </c>
      <c r="L90" s="11">
        <v>16407.5</v>
      </c>
      <c r="M90" s="11">
        <f t="shared" si="34"/>
        <v>0</v>
      </c>
      <c r="N90" s="11">
        <f t="shared" si="34"/>
        <v>23454.2</v>
      </c>
      <c r="O90" s="11">
        <f t="shared" si="34"/>
        <v>0</v>
      </c>
      <c r="P90" s="11">
        <f t="shared" si="34"/>
        <v>23454.2</v>
      </c>
      <c r="Q90" s="11">
        <f t="shared" si="34"/>
        <v>0</v>
      </c>
    </row>
    <row r="91" spans="1:17" s="12" customFormat="1" ht="37.5">
      <c r="A91" s="64" t="s">
        <v>175</v>
      </c>
      <c r="B91" s="16" t="s">
        <v>122</v>
      </c>
      <c r="C91" s="16" t="s">
        <v>123</v>
      </c>
      <c r="D91" s="33" t="s">
        <v>246</v>
      </c>
      <c r="E91" s="16" t="s">
        <v>176</v>
      </c>
      <c r="F91" s="11">
        <f>H91+I91</f>
        <v>18271.1</v>
      </c>
      <c r="G91" s="11"/>
      <c r="H91" s="11">
        <v>18271.1</v>
      </c>
      <c r="I91" s="11"/>
      <c r="J91" s="11">
        <f>L91+M91</f>
        <v>12228.5</v>
      </c>
      <c r="K91" s="11"/>
      <c r="L91" s="11">
        <v>12228.5</v>
      </c>
      <c r="M91" s="11"/>
      <c r="N91" s="11">
        <f>P91+Q91</f>
        <v>19275.2</v>
      </c>
      <c r="O91" s="49"/>
      <c r="P91" s="11">
        <v>19275.2</v>
      </c>
      <c r="Q91" s="49"/>
    </row>
    <row r="92" spans="1:17" s="12" customFormat="1" ht="37.5">
      <c r="A92" s="64" t="s">
        <v>93</v>
      </c>
      <c r="B92" s="16" t="s">
        <v>122</v>
      </c>
      <c r="C92" s="16" t="s">
        <v>123</v>
      </c>
      <c r="D92" s="33" t="s">
        <v>246</v>
      </c>
      <c r="E92" s="16" t="s">
        <v>179</v>
      </c>
      <c r="F92" s="11">
        <f>H92+I92</f>
        <v>4036.7</v>
      </c>
      <c r="G92" s="11"/>
      <c r="H92" s="11">
        <v>4036.7</v>
      </c>
      <c r="I92" s="11"/>
      <c r="J92" s="11">
        <f>L92+M92</f>
        <v>4099</v>
      </c>
      <c r="K92" s="11"/>
      <c r="L92" s="11">
        <v>4099</v>
      </c>
      <c r="M92" s="11"/>
      <c r="N92" s="11">
        <f>P92+Q92</f>
        <v>4099</v>
      </c>
      <c r="O92" s="49"/>
      <c r="P92" s="11">
        <v>4099</v>
      </c>
      <c r="Q92" s="49"/>
    </row>
    <row r="93" spans="1:17" s="12" customFormat="1" ht="18.75">
      <c r="A93" s="64" t="s">
        <v>177</v>
      </c>
      <c r="B93" s="16" t="s">
        <v>122</v>
      </c>
      <c r="C93" s="16" t="s">
        <v>123</v>
      </c>
      <c r="D93" s="33" t="s">
        <v>246</v>
      </c>
      <c r="E93" s="16" t="s">
        <v>180</v>
      </c>
      <c r="F93" s="11">
        <f>H93+I93</f>
        <v>80</v>
      </c>
      <c r="G93" s="11"/>
      <c r="H93" s="11">
        <v>80</v>
      </c>
      <c r="I93" s="11"/>
      <c r="J93" s="11">
        <f>L93+M93</f>
        <v>80</v>
      </c>
      <c r="K93" s="11"/>
      <c r="L93" s="11">
        <v>80</v>
      </c>
      <c r="M93" s="11"/>
      <c r="N93" s="11">
        <f>P93+Q93</f>
        <v>80</v>
      </c>
      <c r="O93" s="49"/>
      <c r="P93" s="11">
        <v>80</v>
      </c>
      <c r="Q93" s="49"/>
    </row>
    <row r="94" spans="1:17" s="12" customFormat="1" ht="56.25">
      <c r="A94" s="76" t="s">
        <v>476</v>
      </c>
      <c r="B94" s="16" t="s">
        <v>122</v>
      </c>
      <c r="C94" s="16" t="s">
        <v>123</v>
      </c>
      <c r="D94" s="33" t="s">
        <v>489</v>
      </c>
      <c r="E94" s="16"/>
      <c r="F94" s="11">
        <f>F95</f>
        <v>5067.2</v>
      </c>
      <c r="G94" s="11">
        <f aca="true" t="shared" si="35" ref="G94:Q94">G95</f>
        <v>0</v>
      </c>
      <c r="H94" s="11">
        <f>H95</f>
        <v>5067.2</v>
      </c>
      <c r="I94" s="11">
        <f t="shared" si="35"/>
        <v>0</v>
      </c>
      <c r="J94" s="11">
        <f t="shared" si="35"/>
        <v>953.6</v>
      </c>
      <c r="K94" s="11">
        <f t="shared" si="35"/>
        <v>0</v>
      </c>
      <c r="L94" s="11">
        <f t="shared" si="35"/>
        <v>953.6</v>
      </c>
      <c r="M94" s="11">
        <f t="shared" si="35"/>
        <v>0</v>
      </c>
      <c r="N94" s="11">
        <f t="shared" si="35"/>
        <v>953.6</v>
      </c>
      <c r="O94" s="11">
        <f t="shared" si="35"/>
        <v>0</v>
      </c>
      <c r="P94" s="11">
        <f t="shared" si="35"/>
        <v>953.6</v>
      </c>
      <c r="Q94" s="11">
        <f t="shared" si="35"/>
        <v>0</v>
      </c>
    </row>
    <row r="95" spans="1:17" s="12" customFormat="1" ht="37.5">
      <c r="A95" s="64" t="s">
        <v>175</v>
      </c>
      <c r="B95" s="16" t="s">
        <v>122</v>
      </c>
      <c r="C95" s="16" t="s">
        <v>123</v>
      </c>
      <c r="D95" s="33" t="s">
        <v>489</v>
      </c>
      <c r="E95" s="16" t="s">
        <v>176</v>
      </c>
      <c r="F95" s="11">
        <f>H95+I95</f>
        <v>5067.2</v>
      </c>
      <c r="G95" s="11"/>
      <c r="H95" s="11">
        <v>5067.2</v>
      </c>
      <c r="I95" s="11"/>
      <c r="J95" s="11">
        <f>L95+M95</f>
        <v>953.6</v>
      </c>
      <c r="K95" s="11"/>
      <c r="L95" s="11">
        <v>953.6</v>
      </c>
      <c r="M95" s="11"/>
      <c r="N95" s="11">
        <f>P95+Q95</f>
        <v>953.6</v>
      </c>
      <c r="O95" s="49"/>
      <c r="P95" s="49">
        <v>953.6</v>
      </c>
      <c r="Q95" s="49"/>
    </row>
    <row r="96" spans="1:17" s="12" customFormat="1" ht="18.75">
      <c r="A96" s="65" t="s">
        <v>168</v>
      </c>
      <c r="B96" s="13" t="s">
        <v>122</v>
      </c>
      <c r="C96" s="13" t="s">
        <v>130</v>
      </c>
      <c r="D96" s="128"/>
      <c r="E96" s="13"/>
      <c r="F96" s="14">
        <f>F97</f>
        <v>10</v>
      </c>
      <c r="G96" s="14">
        <f aca="true" t="shared" si="36" ref="G96:Q96">G97</f>
        <v>10</v>
      </c>
      <c r="H96" s="14">
        <f t="shared" si="36"/>
        <v>0</v>
      </c>
      <c r="I96" s="14">
        <f t="shared" si="36"/>
        <v>0</v>
      </c>
      <c r="J96" s="14">
        <f t="shared" si="36"/>
        <v>10.7</v>
      </c>
      <c r="K96" s="14">
        <f t="shared" si="36"/>
        <v>10.7</v>
      </c>
      <c r="L96" s="14">
        <f t="shared" si="36"/>
        <v>0</v>
      </c>
      <c r="M96" s="14">
        <f t="shared" si="36"/>
        <v>0</v>
      </c>
      <c r="N96" s="14">
        <f t="shared" si="36"/>
        <v>30.4</v>
      </c>
      <c r="O96" s="14">
        <f t="shared" si="36"/>
        <v>30.4</v>
      </c>
      <c r="P96" s="14">
        <f t="shared" si="36"/>
        <v>0</v>
      </c>
      <c r="Q96" s="14">
        <f t="shared" si="36"/>
        <v>0</v>
      </c>
    </row>
    <row r="97" spans="1:17" s="12" customFormat="1" ht="18.75">
      <c r="A97" s="64" t="s">
        <v>164</v>
      </c>
      <c r="B97" s="16" t="s">
        <v>122</v>
      </c>
      <c r="C97" s="16" t="s">
        <v>130</v>
      </c>
      <c r="D97" s="33" t="s">
        <v>238</v>
      </c>
      <c r="E97" s="13"/>
      <c r="F97" s="11">
        <f>F98</f>
        <v>10</v>
      </c>
      <c r="G97" s="11">
        <f aca="true" t="shared" si="37" ref="G97:Q98">G98</f>
        <v>10</v>
      </c>
      <c r="H97" s="11">
        <f t="shared" si="37"/>
        <v>0</v>
      </c>
      <c r="I97" s="11">
        <f t="shared" si="37"/>
        <v>0</v>
      </c>
      <c r="J97" s="11">
        <f t="shared" si="37"/>
        <v>10.7</v>
      </c>
      <c r="K97" s="11">
        <f t="shared" si="37"/>
        <v>10.7</v>
      </c>
      <c r="L97" s="11">
        <f t="shared" si="37"/>
        <v>0</v>
      </c>
      <c r="M97" s="11">
        <f t="shared" si="37"/>
        <v>0</v>
      </c>
      <c r="N97" s="11">
        <f t="shared" si="37"/>
        <v>30.4</v>
      </c>
      <c r="O97" s="11">
        <f t="shared" si="37"/>
        <v>30.4</v>
      </c>
      <c r="P97" s="11">
        <f t="shared" si="37"/>
        <v>0</v>
      </c>
      <c r="Q97" s="11">
        <f t="shared" si="37"/>
        <v>0</v>
      </c>
    </row>
    <row r="98" spans="1:17" s="12" customFormat="1" ht="56.25">
      <c r="A98" s="64" t="s">
        <v>95</v>
      </c>
      <c r="B98" s="16" t="s">
        <v>122</v>
      </c>
      <c r="C98" s="16" t="s">
        <v>130</v>
      </c>
      <c r="D98" s="33" t="s">
        <v>248</v>
      </c>
      <c r="E98" s="16"/>
      <c r="F98" s="11">
        <f>F99</f>
        <v>10</v>
      </c>
      <c r="G98" s="11">
        <f t="shared" si="37"/>
        <v>10</v>
      </c>
      <c r="H98" s="11">
        <f t="shared" si="37"/>
        <v>0</v>
      </c>
      <c r="I98" s="11">
        <f t="shared" si="37"/>
        <v>0</v>
      </c>
      <c r="J98" s="11">
        <f t="shared" si="37"/>
        <v>10.7</v>
      </c>
      <c r="K98" s="11">
        <f t="shared" si="37"/>
        <v>10.7</v>
      </c>
      <c r="L98" s="11">
        <f t="shared" si="37"/>
        <v>0</v>
      </c>
      <c r="M98" s="11">
        <f t="shared" si="37"/>
        <v>0</v>
      </c>
      <c r="N98" s="11">
        <f t="shared" si="37"/>
        <v>30.4</v>
      </c>
      <c r="O98" s="11">
        <f t="shared" si="37"/>
        <v>30.4</v>
      </c>
      <c r="P98" s="11">
        <f t="shared" si="37"/>
        <v>0</v>
      </c>
      <c r="Q98" s="11">
        <f t="shared" si="37"/>
        <v>0</v>
      </c>
    </row>
    <row r="99" spans="1:17" s="12" customFormat="1" ht="37.5">
      <c r="A99" s="64" t="s">
        <v>93</v>
      </c>
      <c r="B99" s="16" t="s">
        <v>122</v>
      </c>
      <c r="C99" s="16" t="s">
        <v>130</v>
      </c>
      <c r="D99" s="33" t="s">
        <v>248</v>
      </c>
      <c r="E99" s="16" t="s">
        <v>179</v>
      </c>
      <c r="F99" s="11">
        <f>G99+H99+I99</f>
        <v>10</v>
      </c>
      <c r="G99" s="11">
        <v>10</v>
      </c>
      <c r="H99" s="11"/>
      <c r="I99" s="11"/>
      <c r="J99" s="11">
        <f>K99+L99+M99</f>
        <v>10.7</v>
      </c>
      <c r="K99" s="11">
        <v>10.7</v>
      </c>
      <c r="L99" s="11"/>
      <c r="M99" s="11"/>
      <c r="N99" s="11">
        <f>O99+P99+Q99</f>
        <v>30.4</v>
      </c>
      <c r="O99" s="49">
        <v>30.4</v>
      </c>
      <c r="P99" s="49"/>
      <c r="Q99" s="49"/>
    </row>
    <row r="100" spans="1:17" s="12" customFormat="1" ht="40.5" customHeight="1">
      <c r="A100" s="65" t="s">
        <v>202</v>
      </c>
      <c r="B100" s="13" t="s">
        <v>122</v>
      </c>
      <c r="C100" s="13" t="s">
        <v>138</v>
      </c>
      <c r="D100" s="128"/>
      <c r="E100" s="13"/>
      <c r="F100" s="14">
        <f aca="true" t="shared" si="38" ref="F100:Q100">F101</f>
        <v>8126.1</v>
      </c>
      <c r="G100" s="14">
        <f t="shared" si="38"/>
        <v>0</v>
      </c>
      <c r="H100" s="14">
        <f t="shared" si="38"/>
        <v>7926.3</v>
      </c>
      <c r="I100" s="14">
        <f t="shared" si="38"/>
        <v>199.8</v>
      </c>
      <c r="J100" s="14">
        <f t="shared" si="38"/>
        <v>4924.6</v>
      </c>
      <c r="K100" s="14">
        <f t="shared" si="38"/>
        <v>0</v>
      </c>
      <c r="L100" s="14">
        <f t="shared" si="38"/>
        <v>4724.8</v>
      </c>
      <c r="M100" s="14">
        <f t="shared" si="38"/>
        <v>199.8</v>
      </c>
      <c r="N100" s="14">
        <f t="shared" si="38"/>
        <v>6924.6</v>
      </c>
      <c r="O100" s="11">
        <f t="shared" si="38"/>
        <v>0</v>
      </c>
      <c r="P100" s="11">
        <f t="shared" si="38"/>
        <v>6724.8</v>
      </c>
      <c r="Q100" s="11">
        <f t="shared" si="38"/>
        <v>199.8</v>
      </c>
    </row>
    <row r="101" spans="1:17" s="12" customFormat="1" ht="39" customHeight="1">
      <c r="A101" s="64" t="s">
        <v>504</v>
      </c>
      <c r="B101" s="16" t="s">
        <v>122</v>
      </c>
      <c r="C101" s="16" t="s">
        <v>138</v>
      </c>
      <c r="D101" s="33" t="s">
        <v>282</v>
      </c>
      <c r="E101" s="16"/>
      <c r="F101" s="11">
        <f aca="true" t="shared" si="39" ref="F101:Q101">F106+F102</f>
        <v>8126.1</v>
      </c>
      <c r="G101" s="11">
        <f t="shared" si="39"/>
        <v>0</v>
      </c>
      <c r="H101" s="11">
        <f t="shared" si="39"/>
        <v>7926.3</v>
      </c>
      <c r="I101" s="11">
        <f t="shared" si="39"/>
        <v>199.8</v>
      </c>
      <c r="J101" s="11">
        <f t="shared" si="39"/>
        <v>4924.6</v>
      </c>
      <c r="K101" s="11">
        <f t="shared" si="39"/>
        <v>0</v>
      </c>
      <c r="L101" s="11">
        <f t="shared" si="39"/>
        <v>4724.8</v>
      </c>
      <c r="M101" s="11">
        <f t="shared" si="39"/>
        <v>199.8</v>
      </c>
      <c r="N101" s="11">
        <f t="shared" si="39"/>
        <v>6924.6</v>
      </c>
      <c r="O101" s="11">
        <f t="shared" si="39"/>
        <v>0</v>
      </c>
      <c r="P101" s="11">
        <f t="shared" si="39"/>
        <v>6724.8</v>
      </c>
      <c r="Q101" s="11">
        <f t="shared" si="39"/>
        <v>199.8</v>
      </c>
    </row>
    <row r="102" spans="1:17" s="12" customFormat="1" ht="60" customHeight="1">
      <c r="A102" s="64" t="s">
        <v>512</v>
      </c>
      <c r="B102" s="16" t="s">
        <v>122</v>
      </c>
      <c r="C102" s="16" t="s">
        <v>138</v>
      </c>
      <c r="D102" s="33" t="s">
        <v>284</v>
      </c>
      <c r="E102" s="16"/>
      <c r="F102" s="11">
        <f>F103</f>
        <v>199.8</v>
      </c>
      <c r="G102" s="11">
        <f aca="true" t="shared" si="40" ref="G102:Q102">G103</f>
        <v>0</v>
      </c>
      <c r="H102" s="11">
        <f t="shared" si="40"/>
        <v>0</v>
      </c>
      <c r="I102" s="11">
        <f t="shared" si="40"/>
        <v>199.8</v>
      </c>
      <c r="J102" s="11">
        <f t="shared" si="40"/>
        <v>199.8</v>
      </c>
      <c r="K102" s="11">
        <f t="shared" si="40"/>
        <v>0</v>
      </c>
      <c r="L102" s="11">
        <f t="shared" si="40"/>
        <v>0</v>
      </c>
      <c r="M102" s="11">
        <f t="shared" si="40"/>
        <v>199.8</v>
      </c>
      <c r="N102" s="11">
        <f t="shared" si="40"/>
        <v>199.8</v>
      </c>
      <c r="O102" s="11">
        <f t="shared" si="40"/>
        <v>0</v>
      </c>
      <c r="P102" s="11">
        <f t="shared" si="40"/>
        <v>0</v>
      </c>
      <c r="Q102" s="11">
        <f t="shared" si="40"/>
        <v>199.8</v>
      </c>
    </row>
    <row r="103" spans="1:17" s="12" customFormat="1" ht="37.5">
      <c r="A103" s="64" t="s">
        <v>26</v>
      </c>
      <c r="B103" s="16" t="s">
        <v>122</v>
      </c>
      <c r="C103" s="16" t="s">
        <v>138</v>
      </c>
      <c r="D103" s="33" t="s">
        <v>511</v>
      </c>
      <c r="E103" s="16"/>
      <c r="F103" s="11">
        <f>F104+F105</f>
        <v>199.8</v>
      </c>
      <c r="G103" s="11">
        <f aca="true" t="shared" si="41" ref="G103:Q103">G104+G105</f>
        <v>0</v>
      </c>
      <c r="H103" s="11">
        <f t="shared" si="41"/>
        <v>0</v>
      </c>
      <c r="I103" s="11">
        <f t="shared" si="41"/>
        <v>199.8</v>
      </c>
      <c r="J103" s="11">
        <f t="shared" si="41"/>
        <v>199.8</v>
      </c>
      <c r="K103" s="11">
        <f t="shared" si="41"/>
        <v>0</v>
      </c>
      <c r="L103" s="11">
        <f t="shared" si="41"/>
        <v>0</v>
      </c>
      <c r="M103" s="11">
        <f t="shared" si="41"/>
        <v>199.8</v>
      </c>
      <c r="N103" s="11">
        <f t="shared" si="41"/>
        <v>199.8</v>
      </c>
      <c r="O103" s="11">
        <f t="shared" si="41"/>
        <v>0</v>
      </c>
      <c r="P103" s="11">
        <f t="shared" si="41"/>
        <v>0</v>
      </c>
      <c r="Q103" s="11">
        <f t="shared" si="41"/>
        <v>199.8</v>
      </c>
    </row>
    <row r="104" spans="1:17" s="12" customFormat="1" ht="37.5">
      <c r="A104" s="64" t="s">
        <v>175</v>
      </c>
      <c r="B104" s="16" t="s">
        <v>122</v>
      </c>
      <c r="C104" s="16" t="s">
        <v>138</v>
      </c>
      <c r="D104" s="33" t="s">
        <v>511</v>
      </c>
      <c r="E104" s="16" t="s">
        <v>176</v>
      </c>
      <c r="F104" s="11">
        <f>G104+H104+I104</f>
        <v>139.8</v>
      </c>
      <c r="G104" s="11"/>
      <c r="H104" s="11"/>
      <c r="I104" s="11">
        <v>139.8</v>
      </c>
      <c r="J104" s="11">
        <f>K104+L104+M104</f>
        <v>139.8</v>
      </c>
      <c r="K104" s="11"/>
      <c r="L104" s="11"/>
      <c r="M104" s="11">
        <v>139.8</v>
      </c>
      <c r="N104" s="11">
        <f>O104+P104+Q104</f>
        <v>139.8</v>
      </c>
      <c r="O104" s="49"/>
      <c r="P104" s="49"/>
      <c r="Q104" s="49">
        <v>139.8</v>
      </c>
    </row>
    <row r="105" spans="1:17" s="12" customFormat="1" ht="37.5">
      <c r="A105" s="64" t="s">
        <v>93</v>
      </c>
      <c r="B105" s="16" t="s">
        <v>122</v>
      </c>
      <c r="C105" s="16" t="s">
        <v>138</v>
      </c>
      <c r="D105" s="33" t="s">
        <v>511</v>
      </c>
      <c r="E105" s="16" t="s">
        <v>179</v>
      </c>
      <c r="F105" s="11">
        <f>G105+H105+I105</f>
        <v>60</v>
      </c>
      <c r="G105" s="11"/>
      <c r="H105" s="11"/>
      <c r="I105" s="11">
        <v>60</v>
      </c>
      <c r="J105" s="11">
        <f>K105+L105+M105</f>
        <v>60</v>
      </c>
      <c r="K105" s="11"/>
      <c r="L105" s="11"/>
      <c r="M105" s="11">
        <v>60</v>
      </c>
      <c r="N105" s="11">
        <f>O105+P105+Q105</f>
        <v>60</v>
      </c>
      <c r="O105" s="49"/>
      <c r="P105" s="49"/>
      <c r="Q105" s="49">
        <v>60</v>
      </c>
    </row>
    <row r="106" spans="1:17" s="12" customFormat="1" ht="56.25">
      <c r="A106" s="64" t="s">
        <v>431</v>
      </c>
      <c r="B106" s="16" t="s">
        <v>122</v>
      </c>
      <c r="C106" s="16" t="s">
        <v>138</v>
      </c>
      <c r="D106" s="33" t="s">
        <v>68</v>
      </c>
      <c r="E106" s="16"/>
      <c r="F106" s="11">
        <f>F107+F110</f>
        <v>7926.3</v>
      </c>
      <c r="G106" s="11">
        <f aca="true" t="shared" si="42" ref="G106:Q106">G107+G110</f>
        <v>0</v>
      </c>
      <c r="H106" s="11">
        <f t="shared" si="42"/>
        <v>7926.3</v>
      </c>
      <c r="I106" s="11">
        <f t="shared" si="42"/>
        <v>0</v>
      </c>
      <c r="J106" s="11">
        <f t="shared" si="42"/>
        <v>4724.8</v>
      </c>
      <c r="K106" s="11">
        <f t="shared" si="42"/>
        <v>0</v>
      </c>
      <c r="L106" s="11">
        <f t="shared" si="42"/>
        <v>4724.8</v>
      </c>
      <c r="M106" s="11">
        <f t="shared" si="42"/>
        <v>0</v>
      </c>
      <c r="N106" s="11">
        <f t="shared" si="42"/>
        <v>6724.8</v>
      </c>
      <c r="O106" s="11">
        <f t="shared" si="42"/>
        <v>0</v>
      </c>
      <c r="P106" s="11">
        <f t="shared" si="42"/>
        <v>6724.8</v>
      </c>
      <c r="Q106" s="11">
        <f t="shared" si="42"/>
        <v>0</v>
      </c>
    </row>
    <row r="107" spans="1:17" s="12" customFormat="1" ht="24" customHeight="1">
      <c r="A107" s="64" t="s">
        <v>191</v>
      </c>
      <c r="B107" s="16" t="s">
        <v>122</v>
      </c>
      <c r="C107" s="16" t="s">
        <v>138</v>
      </c>
      <c r="D107" s="33" t="s">
        <v>513</v>
      </c>
      <c r="E107" s="16"/>
      <c r="F107" s="11">
        <f>F108+F109</f>
        <v>6450.3</v>
      </c>
      <c r="G107" s="11">
        <f aca="true" t="shared" si="43" ref="G107:Q107">G108+G109</f>
        <v>0</v>
      </c>
      <c r="H107" s="11">
        <f t="shared" si="43"/>
        <v>6450.3</v>
      </c>
      <c r="I107" s="11">
        <f t="shared" si="43"/>
        <v>0</v>
      </c>
      <c r="J107" s="11">
        <f t="shared" si="43"/>
        <v>4724.8</v>
      </c>
      <c r="K107" s="11">
        <f t="shared" si="43"/>
        <v>0</v>
      </c>
      <c r="L107" s="11">
        <f t="shared" si="43"/>
        <v>4724.8</v>
      </c>
      <c r="M107" s="11">
        <f t="shared" si="43"/>
        <v>0</v>
      </c>
      <c r="N107" s="11">
        <f t="shared" si="43"/>
        <v>6724.8</v>
      </c>
      <c r="O107" s="11">
        <f t="shared" si="43"/>
        <v>0</v>
      </c>
      <c r="P107" s="11">
        <f t="shared" si="43"/>
        <v>6724.8</v>
      </c>
      <c r="Q107" s="11">
        <f t="shared" si="43"/>
        <v>0</v>
      </c>
    </row>
    <row r="108" spans="1:17" s="12" customFormat="1" ht="37.5">
      <c r="A108" s="64" t="s">
        <v>175</v>
      </c>
      <c r="B108" s="16" t="s">
        <v>122</v>
      </c>
      <c r="C108" s="16" t="s">
        <v>138</v>
      </c>
      <c r="D108" s="33" t="s">
        <v>513</v>
      </c>
      <c r="E108" s="16" t="s">
        <v>176</v>
      </c>
      <c r="F108" s="11">
        <f>G108+H108+I108</f>
        <v>5503.8</v>
      </c>
      <c r="G108" s="11"/>
      <c r="H108" s="10">
        <v>5503.8</v>
      </c>
      <c r="I108" s="11"/>
      <c r="J108" s="11">
        <f>K108+L108+M108</f>
        <v>3778.3</v>
      </c>
      <c r="K108" s="11"/>
      <c r="L108" s="10">
        <v>3778.3</v>
      </c>
      <c r="M108" s="11"/>
      <c r="N108" s="11">
        <f>O108+P108+Q108</f>
        <v>5778.3</v>
      </c>
      <c r="O108" s="11"/>
      <c r="P108" s="10">
        <v>5778.3</v>
      </c>
      <c r="Q108" s="11"/>
    </row>
    <row r="109" spans="1:17" s="12" customFormat="1" ht="37.5">
      <c r="A109" s="64" t="s">
        <v>93</v>
      </c>
      <c r="B109" s="16" t="s">
        <v>122</v>
      </c>
      <c r="C109" s="16" t="s">
        <v>138</v>
      </c>
      <c r="D109" s="33" t="s">
        <v>513</v>
      </c>
      <c r="E109" s="16" t="s">
        <v>179</v>
      </c>
      <c r="F109" s="11">
        <f>G109+H109+I109</f>
        <v>946.5</v>
      </c>
      <c r="G109" s="11"/>
      <c r="H109" s="10">
        <v>946.5</v>
      </c>
      <c r="I109" s="11"/>
      <c r="J109" s="11">
        <f>K109+L109+M109</f>
        <v>946.5</v>
      </c>
      <c r="K109" s="11"/>
      <c r="L109" s="10">
        <v>946.5</v>
      </c>
      <c r="M109" s="11"/>
      <c r="N109" s="11">
        <f>O109+P109+Q109</f>
        <v>946.5</v>
      </c>
      <c r="O109" s="11"/>
      <c r="P109" s="10">
        <v>946.5</v>
      </c>
      <c r="Q109" s="11"/>
    </row>
    <row r="110" spans="1:17" s="12" customFormat="1" ht="56.25">
      <c r="A110" s="76" t="s">
        <v>476</v>
      </c>
      <c r="B110" s="16" t="s">
        <v>122</v>
      </c>
      <c r="C110" s="16" t="s">
        <v>138</v>
      </c>
      <c r="D110" s="33" t="s">
        <v>622</v>
      </c>
      <c r="E110" s="16"/>
      <c r="F110" s="11">
        <f>F111</f>
        <v>1476</v>
      </c>
      <c r="G110" s="11">
        <f aca="true" t="shared" si="44" ref="G110:Q110">G111</f>
        <v>0</v>
      </c>
      <c r="H110" s="11">
        <f t="shared" si="44"/>
        <v>1476</v>
      </c>
      <c r="I110" s="11">
        <f t="shared" si="44"/>
        <v>0</v>
      </c>
      <c r="J110" s="11">
        <f t="shared" si="44"/>
        <v>0</v>
      </c>
      <c r="K110" s="11">
        <f t="shared" si="44"/>
        <v>0</v>
      </c>
      <c r="L110" s="11">
        <f t="shared" si="44"/>
        <v>0</v>
      </c>
      <c r="M110" s="11">
        <f t="shared" si="44"/>
        <v>0</v>
      </c>
      <c r="N110" s="11">
        <f t="shared" si="44"/>
        <v>0</v>
      </c>
      <c r="O110" s="11">
        <f t="shared" si="44"/>
        <v>0</v>
      </c>
      <c r="P110" s="11">
        <f t="shared" si="44"/>
        <v>0</v>
      </c>
      <c r="Q110" s="11">
        <f t="shared" si="44"/>
        <v>0</v>
      </c>
    </row>
    <row r="111" spans="1:17" s="12" customFormat="1" ht="37.5">
      <c r="A111" s="64" t="s">
        <v>175</v>
      </c>
      <c r="B111" s="16" t="s">
        <v>122</v>
      </c>
      <c r="C111" s="16" t="s">
        <v>138</v>
      </c>
      <c r="D111" s="33" t="s">
        <v>622</v>
      </c>
      <c r="E111" s="16" t="s">
        <v>176</v>
      </c>
      <c r="F111" s="11">
        <f>G111+H111+I111</f>
        <v>1476</v>
      </c>
      <c r="G111" s="11"/>
      <c r="H111" s="10">
        <v>1476</v>
      </c>
      <c r="I111" s="11"/>
      <c r="J111" s="11">
        <f>K111+L111+M111</f>
        <v>0</v>
      </c>
      <c r="K111" s="11"/>
      <c r="L111" s="10"/>
      <c r="M111" s="11"/>
      <c r="N111" s="11">
        <f>O111+P111+Q111</f>
        <v>0</v>
      </c>
      <c r="O111" s="11"/>
      <c r="P111" s="10"/>
      <c r="Q111" s="11"/>
    </row>
    <row r="112" spans="1:17" s="12" customFormat="1" ht="18.75">
      <c r="A112" s="65" t="s">
        <v>124</v>
      </c>
      <c r="B112" s="13" t="s">
        <v>122</v>
      </c>
      <c r="C112" s="13" t="s">
        <v>144</v>
      </c>
      <c r="D112" s="128"/>
      <c r="E112" s="13"/>
      <c r="F112" s="14">
        <f>F113</f>
        <v>5721.2</v>
      </c>
      <c r="G112" s="14">
        <f aca="true" t="shared" si="45" ref="G112:N112">G113</f>
        <v>0</v>
      </c>
      <c r="H112" s="14">
        <f t="shared" si="45"/>
        <v>5721.2</v>
      </c>
      <c r="I112" s="14">
        <f t="shared" si="45"/>
        <v>0</v>
      </c>
      <c r="J112" s="14">
        <f t="shared" si="45"/>
        <v>22.7</v>
      </c>
      <c r="K112" s="14">
        <f t="shared" si="45"/>
        <v>0</v>
      </c>
      <c r="L112" s="14">
        <f t="shared" si="45"/>
        <v>22.7</v>
      </c>
      <c r="M112" s="14">
        <f t="shared" si="45"/>
        <v>0</v>
      </c>
      <c r="N112" s="14">
        <f t="shared" si="45"/>
        <v>1493.8</v>
      </c>
      <c r="O112" s="11">
        <f aca="true" t="shared" si="46" ref="G112:Q114">O113</f>
        <v>0</v>
      </c>
      <c r="P112" s="11">
        <f t="shared" si="46"/>
        <v>1493.8</v>
      </c>
      <c r="Q112" s="11">
        <f t="shared" si="46"/>
        <v>0</v>
      </c>
    </row>
    <row r="113" spans="1:17" s="12" customFormat="1" ht="18.75">
      <c r="A113" s="64" t="s">
        <v>346</v>
      </c>
      <c r="B113" s="16" t="s">
        <v>122</v>
      </c>
      <c r="C113" s="16" t="s">
        <v>144</v>
      </c>
      <c r="D113" s="33" t="s">
        <v>249</v>
      </c>
      <c r="E113" s="16"/>
      <c r="F113" s="11">
        <f>F114</f>
        <v>5721.2</v>
      </c>
      <c r="G113" s="11">
        <f t="shared" si="46"/>
        <v>0</v>
      </c>
      <c r="H113" s="11">
        <f t="shared" si="46"/>
        <v>5721.2</v>
      </c>
      <c r="I113" s="11">
        <f t="shared" si="46"/>
        <v>0</v>
      </c>
      <c r="J113" s="11">
        <f t="shared" si="46"/>
        <v>22.7</v>
      </c>
      <c r="K113" s="11">
        <f t="shared" si="46"/>
        <v>0</v>
      </c>
      <c r="L113" s="11">
        <f t="shared" si="46"/>
        <v>22.7</v>
      </c>
      <c r="M113" s="11">
        <f t="shared" si="46"/>
        <v>0</v>
      </c>
      <c r="N113" s="11">
        <f t="shared" si="46"/>
        <v>1493.8</v>
      </c>
      <c r="O113" s="11">
        <f t="shared" si="46"/>
        <v>0</v>
      </c>
      <c r="P113" s="11">
        <f t="shared" si="46"/>
        <v>1493.8</v>
      </c>
      <c r="Q113" s="11">
        <f t="shared" si="46"/>
        <v>0</v>
      </c>
    </row>
    <row r="114" spans="1:17" s="12" customFormat="1" ht="18.75">
      <c r="A114" s="64" t="s">
        <v>149</v>
      </c>
      <c r="B114" s="16" t="s">
        <v>122</v>
      </c>
      <c r="C114" s="16" t="s">
        <v>144</v>
      </c>
      <c r="D114" s="33" t="s">
        <v>250</v>
      </c>
      <c r="E114" s="16"/>
      <c r="F114" s="11">
        <f>F115</f>
        <v>5721.2</v>
      </c>
      <c r="G114" s="11">
        <f t="shared" si="46"/>
        <v>0</v>
      </c>
      <c r="H114" s="11">
        <f t="shared" si="46"/>
        <v>5721.2</v>
      </c>
      <c r="I114" s="11">
        <f t="shared" si="46"/>
        <v>0</v>
      </c>
      <c r="J114" s="11">
        <f t="shared" si="46"/>
        <v>22.7</v>
      </c>
      <c r="K114" s="11">
        <f t="shared" si="46"/>
        <v>0</v>
      </c>
      <c r="L114" s="11">
        <f t="shared" si="46"/>
        <v>22.7</v>
      </c>
      <c r="M114" s="11">
        <f t="shared" si="46"/>
        <v>0</v>
      </c>
      <c r="N114" s="11">
        <f t="shared" si="46"/>
        <v>1493.8</v>
      </c>
      <c r="O114" s="11">
        <f t="shared" si="46"/>
        <v>0</v>
      </c>
      <c r="P114" s="11">
        <f t="shared" si="46"/>
        <v>1493.8</v>
      </c>
      <c r="Q114" s="11">
        <f t="shared" si="46"/>
        <v>0</v>
      </c>
    </row>
    <row r="115" spans="1:17" s="12" customFormat="1" ht="18.75">
      <c r="A115" s="64" t="s">
        <v>185</v>
      </c>
      <c r="B115" s="16" t="s">
        <v>122</v>
      </c>
      <c r="C115" s="16" t="s">
        <v>144</v>
      </c>
      <c r="D115" s="33" t="s">
        <v>250</v>
      </c>
      <c r="E115" s="16" t="s">
        <v>184</v>
      </c>
      <c r="F115" s="11">
        <f>G115+H115+I115</f>
        <v>5721.2</v>
      </c>
      <c r="G115" s="11"/>
      <c r="H115" s="11">
        <v>5721.2</v>
      </c>
      <c r="I115" s="11"/>
      <c r="J115" s="11">
        <f>K115+L115+M115</f>
        <v>22.7</v>
      </c>
      <c r="K115" s="11"/>
      <c r="L115" s="11">
        <v>22.7</v>
      </c>
      <c r="M115" s="11"/>
      <c r="N115" s="11">
        <f>O115+P115+Q115</f>
        <v>1493.8</v>
      </c>
      <c r="O115" s="49"/>
      <c r="P115" s="49">
        <v>1493.8</v>
      </c>
      <c r="Q115" s="49"/>
    </row>
    <row r="116" spans="1:17" s="12" customFormat="1" ht="18.75">
      <c r="A116" s="65" t="s">
        <v>145</v>
      </c>
      <c r="B116" s="13" t="s">
        <v>122</v>
      </c>
      <c r="C116" s="13" t="s">
        <v>159</v>
      </c>
      <c r="D116" s="128"/>
      <c r="E116" s="13"/>
      <c r="F116" s="14">
        <f>F122+F147+F150+F117+F130+F141</f>
        <v>27111.300000000003</v>
      </c>
      <c r="G116" s="14">
        <f aca="true" t="shared" si="47" ref="G116:N116">G122+G147+G150+G117+G130+G141</f>
        <v>10341.8</v>
      </c>
      <c r="H116" s="14">
        <f t="shared" si="47"/>
        <v>14695.800000000001</v>
      </c>
      <c r="I116" s="14">
        <f t="shared" si="47"/>
        <v>2073.7</v>
      </c>
      <c r="J116" s="14">
        <f t="shared" si="47"/>
        <v>13288</v>
      </c>
      <c r="K116" s="14">
        <f t="shared" si="47"/>
        <v>3618.4</v>
      </c>
      <c r="L116" s="14">
        <f t="shared" si="47"/>
        <v>7595.9</v>
      </c>
      <c r="M116" s="14">
        <f t="shared" si="47"/>
        <v>2073.7</v>
      </c>
      <c r="N116" s="14">
        <f t="shared" si="47"/>
        <v>17488</v>
      </c>
      <c r="O116" s="11">
        <f>O122+O147+O150+O117+O130</f>
        <v>3618.4</v>
      </c>
      <c r="P116" s="11">
        <f>P122+P147+P150+P117+P130</f>
        <v>11795.9</v>
      </c>
      <c r="Q116" s="11">
        <f>Q122+Q147+Q150+Q117+Q130</f>
        <v>2073.7</v>
      </c>
    </row>
    <row r="117" spans="1:17" s="12" customFormat="1" ht="56.25">
      <c r="A117" s="64" t="s">
        <v>568</v>
      </c>
      <c r="B117" s="16" t="s">
        <v>122</v>
      </c>
      <c r="C117" s="16" t="s">
        <v>159</v>
      </c>
      <c r="D117" s="33" t="s">
        <v>251</v>
      </c>
      <c r="E117" s="16"/>
      <c r="F117" s="11">
        <f>F118</f>
        <v>2.5</v>
      </c>
      <c r="G117" s="11">
        <f aca="true" t="shared" si="48" ref="G117:Q120">G118</f>
        <v>0</v>
      </c>
      <c r="H117" s="11">
        <f t="shared" si="48"/>
        <v>2.5</v>
      </c>
      <c r="I117" s="11">
        <f t="shared" si="48"/>
        <v>0</v>
      </c>
      <c r="J117" s="11">
        <f t="shared" si="48"/>
        <v>2.5</v>
      </c>
      <c r="K117" s="11">
        <f t="shared" si="48"/>
        <v>0</v>
      </c>
      <c r="L117" s="11">
        <f t="shared" si="48"/>
        <v>2.5</v>
      </c>
      <c r="M117" s="11">
        <f t="shared" si="48"/>
        <v>0</v>
      </c>
      <c r="N117" s="11">
        <f t="shared" si="48"/>
        <v>2.5</v>
      </c>
      <c r="O117" s="11">
        <f t="shared" si="48"/>
        <v>0</v>
      </c>
      <c r="P117" s="11">
        <f t="shared" si="48"/>
        <v>2.5</v>
      </c>
      <c r="Q117" s="11">
        <f t="shared" si="48"/>
        <v>0</v>
      </c>
    </row>
    <row r="118" spans="1:17" s="12" customFormat="1" ht="37.5">
      <c r="A118" s="64" t="s">
        <v>427</v>
      </c>
      <c r="B118" s="16" t="s">
        <v>122</v>
      </c>
      <c r="C118" s="16" t="s">
        <v>159</v>
      </c>
      <c r="D118" s="33" t="s">
        <v>64</v>
      </c>
      <c r="E118" s="16"/>
      <c r="F118" s="11">
        <f>F119</f>
        <v>2.5</v>
      </c>
      <c r="G118" s="11">
        <f t="shared" si="48"/>
        <v>0</v>
      </c>
      <c r="H118" s="11">
        <f t="shared" si="48"/>
        <v>2.5</v>
      </c>
      <c r="I118" s="11">
        <f t="shared" si="48"/>
        <v>0</v>
      </c>
      <c r="J118" s="11">
        <f t="shared" si="48"/>
        <v>2.5</v>
      </c>
      <c r="K118" s="11">
        <f t="shared" si="48"/>
        <v>0</v>
      </c>
      <c r="L118" s="11">
        <f t="shared" si="48"/>
        <v>2.5</v>
      </c>
      <c r="M118" s="11">
        <f t="shared" si="48"/>
        <v>0</v>
      </c>
      <c r="N118" s="11">
        <f t="shared" si="48"/>
        <v>2.5</v>
      </c>
      <c r="O118" s="11">
        <f t="shared" si="48"/>
        <v>0</v>
      </c>
      <c r="P118" s="11">
        <f t="shared" si="48"/>
        <v>2.5</v>
      </c>
      <c r="Q118" s="11">
        <f>Q119</f>
        <v>0</v>
      </c>
    </row>
    <row r="119" spans="1:17" s="12" customFormat="1" ht="75">
      <c r="A119" s="64" t="s">
        <v>65</v>
      </c>
      <c r="B119" s="16" t="s">
        <v>122</v>
      </c>
      <c r="C119" s="16" t="s">
        <v>159</v>
      </c>
      <c r="D119" s="33" t="s">
        <v>577</v>
      </c>
      <c r="E119" s="16"/>
      <c r="F119" s="11">
        <f>F120</f>
        <v>2.5</v>
      </c>
      <c r="G119" s="11">
        <f t="shared" si="48"/>
        <v>0</v>
      </c>
      <c r="H119" s="11">
        <f t="shared" si="48"/>
        <v>2.5</v>
      </c>
      <c r="I119" s="11">
        <f t="shared" si="48"/>
        <v>0</v>
      </c>
      <c r="J119" s="11">
        <f t="shared" si="48"/>
        <v>2.5</v>
      </c>
      <c r="K119" s="11">
        <f t="shared" si="48"/>
        <v>0</v>
      </c>
      <c r="L119" s="11">
        <f t="shared" si="48"/>
        <v>2.5</v>
      </c>
      <c r="M119" s="11">
        <f t="shared" si="48"/>
        <v>0</v>
      </c>
      <c r="N119" s="11">
        <f t="shared" si="48"/>
        <v>2.5</v>
      </c>
      <c r="O119" s="11">
        <f t="shared" si="48"/>
        <v>0</v>
      </c>
      <c r="P119" s="11">
        <f t="shared" si="48"/>
        <v>2.5</v>
      </c>
      <c r="Q119" s="11">
        <f>Q120</f>
        <v>0</v>
      </c>
    </row>
    <row r="120" spans="1:17" s="12" customFormat="1" ht="18.75">
      <c r="A120" s="64" t="s">
        <v>214</v>
      </c>
      <c r="B120" s="16" t="s">
        <v>122</v>
      </c>
      <c r="C120" s="16" t="s">
        <v>159</v>
      </c>
      <c r="D120" s="33" t="s">
        <v>578</v>
      </c>
      <c r="E120" s="16"/>
      <c r="F120" s="11">
        <f>F121</f>
        <v>2.5</v>
      </c>
      <c r="G120" s="11">
        <f t="shared" si="48"/>
        <v>0</v>
      </c>
      <c r="H120" s="11">
        <f t="shared" si="48"/>
        <v>2.5</v>
      </c>
      <c r="I120" s="11">
        <f t="shared" si="48"/>
        <v>0</v>
      </c>
      <c r="J120" s="11">
        <f t="shared" si="48"/>
        <v>2.5</v>
      </c>
      <c r="K120" s="11">
        <f t="shared" si="48"/>
        <v>0</v>
      </c>
      <c r="L120" s="11">
        <f t="shared" si="48"/>
        <v>2.5</v>
      </c>
      <c r="M120" s="11">
        <f t="shared" si="48"/>
        <v>0</v>
      </c>
      <c r="N120" s="11">
        <f t="shared" si="48"/>
        <v>2.5</v>
      </c>
      <c r="O120" s="11">
        <f t="shared" si="48"/>
        <v>0</v>
      </c>
      <c r="P120" s="11">
        <f t="shared" si="48"/>
        <v>2.5</v>
      </c>
      <c r="Q120" s="11">
        <f>Q121</f>
        <v>0</v>
      </c>
    </row>
    <row r="121" spans="1:17" s="12" customFormat="1" ht="37.5">
      <c r="A121" s="64" t="s">
        <v>93</v>
      </c>
      <c r="B121" s="16" t="s">
        <v>122</v>
      </c>
      <c r="C121" s="16" t="s">
        <v>159</v>
      </c>
      <c r="D121" s="33" t="s">
        <v>578</v>
      </c>
      <c r="E121" s="16" t="s">
        <v>179</v>
      </c>
      <c r="F121" s="11">
        <f>G121+H121+I121</f>
        <v>2.5</v>
      </c>
      <c r="G121" s="11"/>
      <c r="H121" s="11">
        <v>2.5</v>
      </c>
      <c r="I121" s="11"/>
      <c r="J121" s="11">
        <f>K121+L121+M121</f>
        <v>2.5</v>
      </c>
      <c r="K121" s="11"/>
      <c r="L121" s="11">
        <v>2.5</v>
      </c>
      <c r="M121" s="11"/>
      <c r="N121" s="11">
        <f>O121+P121+Q121</f>
        <v>2.5</v>
      </c>
      <c r="O121" s="49"/>
      <c r="P121" s="49">
        <v>2.5</v>
      </c>
      <c r="Q121" s="49"/>
    </row>
    <row r="122" spans="1:17" s="12" customFormat="1" ht="37.5">
      <c r="A122" s="64" t="s">
        <v>525</v>
      </c>
      <c r="B122" s="16" t="s">
        <v>122</v>
      </c>
      <c r="C122" s="16" t="s">
        <v>159</v>
      </c>
      <c r="D122" s="33" t="s">
        <v>252</v>
      </c>
      <c r="E122" s="33"/>
      <c r="F122" s="11">
        <f>F123</f>
        <v>10</v>
      </c>
      <c r="G122" s="11">
        <f aca="true" t="shared" si="49" ref="G122:Q122">G123</f>
        <v>0</v>
      </c>
      <c r="H122" s="11">
        <f t="shared" si="49"/>
        <v>10</v>
      </c>
      <c r="I122" s="11">
        <f t="shared" si="49"/>
        <v>0</v>
      </c>
      <c r="J122" s="11">
        <f t="shared" si="49"/>
        <v>90</v>
      </c>
      <c r="K122" s="11">
        <f t="shared" si="49"/>
        <v>0</v>
      </c>
      <c r="L122" s="11">
        <f t="shared" si="49"/>
        <v>90</v>
      </c>
      <c r="M122" s="11">
        <f t="shared" si="49"/>
        <v>0</v>
      </c>
      <c r="N122" s="11">
        <f t="shared" si="49"/>
        <v>90</v>
      </c>
      <c r="O122" s="11">
        <f t="shared" si="49"/>
        <v>0</v>
      </c>
      <c r="P122" s="11">
        <f t="shared" si="49"/>
        <v>90</v>
      </c>
      <c r="Q122" s="11">
        <f t="shared" si="49"/>
        <v>0</v>
      </c>
    </row>
    <row r="123" spans="1:17" s="12" customFormat="1" ht="56.25">
      <c r="A123" s="64" t="s">
        <v>526</v>
      </c>
      <c r="B123" s="16" t="s">
        <v>122</v>
      </c>
      <c r="C123" s="16" t="s">
        <v>159</v>
      </c>
      <c r="D123" s="33" t="s">
        <v>319</v>
      </c>
      <c r="E123" s="33"/>
      <c r="F123" s="11">
        <f>F124+F127</f>
        <v>10</v>
      </c>
      <c r="G123" s="11">
        <f aca="true" t="shared" si="50" ref="G123:Q123">G124+G127</f>
        <v>0</v>
      </c>
      <c r="H123" s="11">
        <f t="shared" si="50"/>
        <v>10</v>
      </c>
      <c r="I123" s="11">
        <f t="shared" si="50"/>
        <v>0</v>
      </c>
      <c r="J123" s="11">
        <f t="shared" si="50"/>
        <v>90</v>
      </c>
      <c r="K123" s="11">
        <f t="shared" si="50"/>
        <v>0</v>
      </c>
      <c r="L123" s="11">
        <f t="shared" si="50"/>
        <v>90</v>
      </c>
      <c r="M123" s="11">
        <f t="shared" si="50"/>
        <v>0</v>
      </c>
      <c r="N123" s="11">
        <f t="shared" si="50"/>
        <v>90</v>
      </c>
      <c r="O123" s="11">
        <f t="shared" si="50"/>
        <v>0</v>
      </c>
      <c r="P123" s="11">
        <f t="shared" si="50"/>
        <v>90</v>
      </c>
      <c r="Q123" s="11">
        <f t="shared" si="50"/>
        <v>0</v>
      </c>
    </row>
    <row r="124" spans="1:17" s="12" customFormat="1" ht="37.5">
      <c r="A124" s="64" t="s">
        <v>32</v>
      </c>
      <c r="B124" s="16" t="s">
        <v>122</v>
      </c>
      <c r="C124" s="16" t="s">
        <v>159</v>
      </c>
      <c r="D124" s="33" t="s">
        <v>322</v>
      </c>
      <c r="E124" s="33"/>
      <c r="F124" s="11">
        <f>F125</f>
        <v>0</v>
      </c>
      <c r="G124" s="11">
        <f aca="true" t="shared" si="51" ref="G124:Q125">G125</f>
        <v>0</v>
      </c>
      <c r="H124" s="11">
        <f t="shared" si="51"/>
        <v>0</v>
      </c>
      <c r="I124" s="11">
        <f t="shared" si="51"/>
        <v>0</v>
      </c>
      <c r="J124" s="11">
        <f t="shared" si="51"/>
        <v>10</v>
      </c>
      <c r="K124" s="11">
        <f t="shared" si="51"/>
        <v>0</v>
      </c>
      <c r="L124" s="11">
        <f t="shared" si="51"/>
        <v>10</v>
      </c>
      <c r="M124" s="11">
        <f t="shared" si="51"/>
        <v>0</v>
      </c>
      <c r="N124" s="11">
        <f t="shared" si="51"/>
        <v>10</v>
      </c>
      <c r="O124" s="11">
        <f t="shared" si="51"/>
        <v>0</v>
      </c>
      <c r="P124" s="11">
        <f t="shared" si="51"/>
        <v>10</v>
      </c>
      <c r="Q124" s="11">
        <f t="shared" si="51"/>
        <v>0</v>
      </c>
    </row>
    <row r="125" spans="1:17" s="12" customFormat="1" ht="56.25">
      <c r="A125" s="64" t="s">
        <v>211</v>
      </c>
      <c r="B125" s="16" t="s">
        <v>122</v>
      </c>
      <c r="C125" s="16" t="s">
        <v>159</v>
      </c>
      <c r="D125" s="33" t="s">
        <v>323</v>
      </c>
      <c r="E125" s="33"/>
      <c r="F125" s="11">
        <f>F126</f>
        <v>0</v>
      </c>
      <c r="G125" s="11">
        <f t="shared" si="51"/>
        <v>0</v>
      </c>
      <c r="H125" s="11">
        <f t="shared" si="51"/>
        <v>0</v>
      </c>
      <c r="I125" s="11">
        <f t="shared" si="51"/>
        <v>0</v>
      </c>
      <c r="J125" s="11">
        <f t="shared" si="51"/>
        <v>10</v>
      </c>
      <c r="K125" s="11">
        <f t="shared" si="51"/>
        <v>0</v>
      </c>
      <c r="L125" s="11">
        <f t="shared" si="51"/>
        <v>10</v>
      </c>
      <c r="M125" s="11">
        <f t="shared" si="51"/>
        <v>0</v>
      </c>
      <c r="N125" s="11">
        <f t="shared" si="51"/>
        <v>10</v>
      </c>
      <c r="O125" s="11">
        <f t="shared" si="51"/>
        <v>0</v>
      </c>
      <c r="P125" s="11">
        <f t="shared" si="51"/>
        <v>10</v>
      </c>
      <c r="Q125" s="11">
        <f t="shared" si="51"/>
        <v>0</v>
      </c>
    </row>
    <row r="126" spans="1:17" s="12" customFormat="1" ht="37.5">
      <c r="A126" s="64" t="s">
        <v>93</v>
      </c>
      <c r="B126" s="16" t="s">
        <v>122</v>
      </c>
      <c r="C126" s="16" t="s">
        <v>159</v>
      </c>
      <c r="D126" s="33" t="s">
        <v>323</v>
      </c>
      <c r="E126" s="33">
        <v>240</v>
      </c>
      <c r="F126" s="11">
        <f>G126+H126+I126</f>
        <v>0</v>
      </c>
      <c r="G126" s="11"/>
      <c r="H126" s="11"/>
      <c r="I126" s="11"/>
      <c r="J126" s="11">
        <f>K126+L126+M126</f>
        <v>10</v>
      </c>
      <c r="K126" s="11"/>
      <c r="L126" s="11">
        <v>10</v>
      </c>
      <c r="M126" s="11"/>
      <c r="N126" s="11">
        <f>O126+P126+Q126</f>
        <v>10</v>
      </c>
      <c r="O126" s="49"/>
      <c r="P126" s="49">
        <v>10</v>
      </c>
      <c r="Q126" s="49"/>
    </row>
    <row r="127" spans="1:17" s="12" customFormat="1" ht="36.75" customHeight="1">
      <c r="A127" s="64" t="s">
        <v>308</v>
      </c>
      <c r="B127" s="16" t="s">
        <v>122</v>
      </c>
      <c r="C127" s="16" t="s">
        <v>159</v>
      </c>
      <c r="D127" s="33" t="s">
        <v>325</v>
      </c>
      <c r="E127" s="33"/>
      <c r="F127" s="11">
        <f aca="true" t="shared" si="52" ref="F127:Q128">F128</f>
        <v>10</v>
      </c>
      <c r="G127" s="11">
        <f t="shared" si="52"/>
        <v>0</v>
      </c>
      <c r="H127" s="11">
        <f t="shared" si="52"/>
        <v>10</v>
      </c>
      <c r="I127" s="11">
        <f t="shared" si="52"/>
        <v>0</v>
      </c>
      <c r="J127" s="11">
        <f t="shared" si="52"/>
        <v>80</v>
      </c>
      <c r="K127" s="11">
        <f t="shared" si="52"/>
        <v>0</v>
      </c>
      <c r="L127" s="11">
        <f t="shared" si="52"/>
        <v>80</v>
      </c>
      <c r="M127" s="11">
        <f t="shared" si="52"/>
        <v>0</v>
      </c>
      <c r="N127" s="11">
        <f t="shared" si="52"/>
        <v>80</v>
      </c>
      <c r="O127" s="11">
        <f t="shared" si="52"/>
        <v>0</v>
      </c>
      <c r="P127" s="11">
        <f t="shared" si="52"/>
        <v>80</v>
      </c>
      <c r="Q127" s="11">
        <f t="shared" si="52"/>
        <v>0</v>
      </c>
    </row>
    <row r="128" spans="1:17" s="12" customFormat="1" ht="37.5">
      <c r="A128" s="64" t="s">
        <v>309</v>
      </c>
      <c r="B128" s="16" t="s">
        <v>122</v>
      </c>
      <c r="C128" s="16" t="s">
        <v>159</v>
      </c>
      <c r="D128" s="33" t="s">
        <v>324</v>
      </c>
      <c r="E128" s="33"/>
      <c r="F128" s="11">
        <f t="shared" si="52"/>
        <v>10</v>
      </c>
      <c r="G128" s="11">
        <f t="shared" si="52"/>
        <v>0</v>
      </c>
      <c r="H128" s="11">
        <f t="shared" si="52"/>
        <v>10</v>
      </c>
      <c r="I128" s="11">
        <f t="shared" si="52"/>
        <v>0</v>
      </c>
      <c r="J128" s="11">
        <f t="shared" si="52"/>
        <v>80</v>
      </c>
      <c r="K128" s="11">
        <f t="shared" si="52"/>
        <v>0</v>
      </c>
      <c r="L128" s="11">
        <f t="shared" si="52"/>
        <v>80</v>
      </c>
      <c r="M128" s="11">
        <f t="shared" si="52"/>
        <v>0</v>
      </c>
      <c r="N128" s="11">
        <f t="shared" si="52"/>
        <v>80</v>
      </c>
      <c r="O128" s="11">
        <f t="shared" si="52"/>
        <v>0</v>
      </c>
      <c r="P128" s="11">
        <f t="shared" si="52"/>
        <v>80</v>
      </c>
      <c r="Q128" s="11">
        <f t="shared" si="52"/>
        <v>0</v>
      </c>
    </row>
    <row r="129" spans="1:17" s="12" customFormat="1" ht="37.5">
      <c r="A129" s="64" t="s">
        <v>93</v>
      </c>
      <c r="B129" s="16" t="s">
        <v>122</v>
      </c>
      <c r="C129" s="16" t="s">
        <v>159</v>
      </c>
      <c r="D129" s="33" t="s">
        <v>324</v>
      </c>
      <c r="E129" s="33">
        <v>240</v>
      </c>
      <c r="F129" s="11">
        <f>G129+H129+I129</f>
        <v>10</v>
      </c>
      <c r="G129" s="11"/>
      <c r="H129" s="11">
        <v>10</v>
      </c>
      <c r="I129" s="11"/>
      <c r="J129" s="11">
        <f>K129+L129+M129</f>
        <v>80</v>
      </c>
      <c r="K129" s="11"/>
      <c r="L129" s="11">
        <v>80</v>
      </c>
      <c r="M129" s="11"/>
      <c r="N129" s="11">
        <f>O129+P129+Q129</f>
        <v>80</v>
      </c>
      <c r="O129" s="49"/>
      <c r="P129" s="49">
        <v>80</v>
      </c>
      <c r="Q129" s="49"/>
    </row>
    <row r="130" spans="1:17" s="12" customFormat="1" ht="39.75" customHeight="1">
      <c r="A130" s="64" t="s">
        <v>504</v>
      </c>
      <c r="B130" s="16" t="s">
        <v>122</v>
      </c>
      <c r="C130" s="16" t="s">
        <v>159</v>
      </c>
      <c r="D130" s="33" t="s">
        <v>282</v>
      </c>
      <c r="E130" s="33"/>
      <c r="F130" s="11">
        <f>F131</f>
        <v>15724.2</v>
      </c>
      <c r="G130" s="11">
        <f aca="true" t="shared" si="53" ref="G130:Q130">G131</f>
        <v>0</v>
      </c>
      <c r="H130" s="11">
        <f t="shared" si="53"/>
        <v>13650.5</v>
      </c>
      <c r="I130" s="11">
        <f t="shared" si="53"/>
        <v>2073.7</v>
      </c>
      <c r="J130" s="11">
        <f t="shared" si="53"/>
        <v>9435.7</v>
      </c>
      <c r="K130" s="11">
        <f t="shared" si="53"/>
        <v>0</v>
      </c>
      <c r="L130" s="11">
        <f t="shared" si="53"/>
        <v>7362</v>
      </c>
      <c r="M130" s="11">
        <f t="shared" si="53"/>
        <v>2073.7</v>
      </c>
      <c r="N130" s="11">
        <f t="shared" si="53"/>
        <v>13635.7</v>
      </c>
      <c r="O130" s="11">
        <f t="shared" si="53"/>
        <v>0</v>
      </c>
      <c r="P130" s="11">
        <f t="shared" si="53"/>
        <v>11562</v>
      </c>
      <c r="Q130" s="11">
        <f t="shared" si="53"/>
        <v>2073.7</v>
      </c>
    </row>
    <row r="131" spans="1:17" s="12" customFormat="1" ht="42" customHeight="1">
      <c r="A131" s="64" t="s">
        <v>612</v>
      </c>
      <c r="B131" s="16" t="s">
        <v>122</v>
      </c>
      <c r="C131" s="16" t="s">
        <v>159</v>
      </c>
      <c r="D131" s="33" t="s">
        <v>283</v>
      </c>
      <c r="E131" s="33"/>
      <c r="F131" s="11">
        <f>F132+F136+F139</f>
        <v>15724.2</v>
      </c>
      <c r="G131" s="11">
        <f>G132+G136+G139</f>
        <v>0</v>
      </c>
      <c r="H131" s="11">
        <f>H132+H136+H139</f>
        <v>13650.5</v>
      </c>
      <c r="I131" s="11">
        <f aca="true" t="shared" si="54" ref="I131:Q131">I132+I136</f>
        <v>2073.7</v>
      </c>
      <c r="J131" s="11">
        <f t="shared" si="54"/>
        <v>9435.7</v>
      </c>
      <c r="K131" s="11">
        <f t="shared" si="54"/>
        <v>0</v>
      </c>
      <c r="L131" s="11">
        <f t="shared" si="54"/>
        <v>7362</v>
      </c>
      <c r="M131" s="11">
        <f t="shared" si="54"/>
        <v>2073.7</v>
      </c>
      <c r="N131" s="11">
        <f t="shared" si="54"/>
        <v>13635.7</v>
      </c>
      <c r="O131" s="11">
        <f t="shared" si="54"/>
        <v>0</v>
      </c>
      <c r="P131" s="11">
        <f t="shared" si="54"/>
        <v>11562</v>
      </c>
      <c r="Q131" s="11">
        <f t="shared" si="54"/>
        <v>2073.7</v>
      </c>
    </row>
    <row r="132" spans="1:17" s="12" customFormat="1" ht="18.75">
      <c r="A132" s="73" t="s">
        <v>356</v>
      </c>
      <c r="B132" s="16" t="s">
        <v>122</v>
      </c>
      <c r="C132" s="16" t="s">
        <v>159</v>
      </c>
      <c r="D132" s="33" t="s">
        <v>514</v>
      </c>
      <c r="E132" s="33"/>
      <c r="F132" s="11">
        <f>F133+F134+F135</f>
        <v>11562</v>
      </c>
      <c r="G132" s="11">
        <f aca="true" t="shared" si="55" ref="G132:Q132">G133+G134+G135</f>
        <v>0</v>
      </c>
      <c r="H132" s="11">
        <f t="shared" si="55"/>
        <v>11562</v>
      </c>
      <c r="I132" s="11">
        <f>I133+I134+I135+I139</f>
        <v>0</v>
      </c>
      <c r="J132" s="11">
        <f t="shared" si="55"/>
        <v>7362</v>
      </c>
      <c r="K132" s="11">
        <f t="shared" si="55"/>
        <v>0</v>
      </c>
      <c r="L132" s="11">
        <f t="shared" si="55"/>
        <v>7362</v>
      </c>
      <c r="M132" s="11">
        <f t="shared" si="55"/>
        <v>0</v>
      </c>
      <c r="N132" s="11">
        <f t="shared" si="55"/>
        <v>11562</v>
      </c>
      <c r="O132" s="11">
        <f t="shared" si="55"/>
        <v>0</v>
      </c>
      <c r="P132" s="11">
        <f t="shared" si="55"/>
        <v>11562</v>
      </c>
      <c r="Q132" s="11">
        <f t="shared" si="55"/>
        <v>0</v>
      </c>
    </row>
    <row r="133" spans="1:17" s="12" customFormat="1" ht="18.75">
      <c r="A133" s="64" t="s">
        <v>181</v>
      </c>
      <c r="B133" s="16" t="s">
        <v>122</v>
      </c>
      <c r="C133" s="16" t="s">
        <v>159</v>
      </c>
      <c r="D133" s="33" t="s">
        <v>514</v>
      </c>
      <c r="E133" s="33">
        <v>110</v>
      </c>
      <c r="F133" s="11">
        <f>G133+H133+I133</f>
        <v>10853.4</v>
      </c>
      <c r="G133" s="11"/>
      <c r="H133" s="11">
        <v>10853.4</v>
      </c>
      <c r="I133" s="11"/>
      <c r="J133" s="11">
        <f>K133+L133+M133</f>
        <v>6653.4</v>
      </c>
      <c r="K133" s="11"/>
      <c r="L133" s="11">
        <v>6653.4</v>
      </c>
      <c r="M133" s="11"/>
      <c r="N133" s="11">
        <f>O133+P133+Q133</f>
        <v>10853.4</v>
      </c>
      <c r="O133" s="49"/>
      <c r="P133" s="11">
        <v>10853.4</v>
      </c>
      <c r="Q133" s="49"/>
    </row>
    <row r="134" spans="1:17" s="12" customFormat="1" ht="37.5">
      <c r="A134" s="64" t="s">
        <v>93</v>
      </c>
      <c r="B134" s="16" t="s">
        <v>122</v>
      </c>
      <c r="C134" s="16" t="s">
        <v>159</v>
      </c>
      <c r="D134" s="33" t="s">
        <v>514</v>
      </c>
      <c r="E134" s="33">
        <v>240</v>
      </c>
      <c r="F134" s="11">
        <f>G134+H134+I134</f>
        <v>703.6</v>
      </c>
      <c r="G134" s="11"/>
      <c r="H134" s="11">
        <v>703.6</v>
      </c>
      <c r="I134" s="11"/>
      <c r="J134" s="11">
        <f>K134+L134+M134</f>
        <v>703.6</v>
      </c>
      <c r="K134" s="11"/>
      <c r="L134" s="11">
        <v>703.6</v>
      </c>
      <c r="M134" s="11"/>
      <c r="N134" s="11">
        <f>O134+P134+Q134</f>
        <v>703.6</v>
      </c>
      <c r="O134" s="49"/>
      <c r="P134" s="11">
        <v>703.6</v>
      </c>
      <c r="Q134" s="49"/>
    </row>
    <row r="135" spans="1:17" s="12" customFormat="1" ht="18.75">
      <c r="A135" s="64" t="s">
        <v>177</v>
      </c>
      <c r="B135" s="16" t="s">
        <v>122</v>
      </c>
      <c r="C135" s="16" t="s">
        <v>159</v>
      </c>
      <c r="D135" s="33" t="s">
        <v>514</v>
      </c>
      <c r="E135" s="33">
        <v>850</v>
      </c>
      <c r="F135" s="11">
        <f>G135+H135+I135</f>
        <v>5</v>
      </c>
      <c r="G135" s="11"/>
      <c r="H135" s="11">
        <v>5</v>
      </c>
      <c r="I135" s="11"/>
      <c r="J135" s="11">
        <f>K135+L135+M135</f>
        <v>5</v>
      </c>
      <c r="K135" s="11"/>
      <c r="L135" s="11">
        <v>5</v>
      </c>
      <c r="M135" s="11"/>
      <c r="N135" s="11">
        <f>O135+P135+Q135</f>
        <v>5</v>
      </c>
      <c r="O135" s="49"/>
      <c r="P135" s="11">
        <v>5</v>
      </c>
      <c r="Q135" s="49"/>
    </row>
    <row r="136" spans="1:17" s="12" customFormat="1" ht="37.5">
      <c r="A136" s="64" t="s">
        <v>396</v>
      </c>
      <c r="B136" s="16" t="s">
        <v>122</v>
      </c>
      <c r="C136" s="16" t="s">
        <v>159</v>
      </c>
      <c r="D136" s="33" t="s">
        <v>515</v>
      </c>
      <c r="E136" s="33"/>
      <c r="F136" s="11">
        <f>F137+F138</f>
        <v>2073.7</v>
      </c>
      <c r="G136" s="11">
        <f aca="true" t="shared" si="56" ref="G136:Q136">G137+G138</f>
        <v>0</v>
      </c>
      <c r="H136" s="11">
        <f t="shared" si="56"/>
        <v>0</v>
      </c>
      <c r="I136" s="11">
        <f t="shared" si="56"/>
        <v>2073.7</v>
      </c>
      <c r="J136" s="11">
        <f t="shared" si="56"/>
        <v>2073.7</v>
      </c>
      <c r="K136" s="11">
        <f t="shared" si="56"/>
        <v>0</v>
      </c>
      <c r="L136" s="11">
        <f t="shared" si="56"/>
        <v>0</v>
      </c>
      <c r="M136" s="11">
        <f t="shared" si="56"/>
        <v>2073.7</v>
      </c>
      <c r="N136" s="11">
        <f t="shared" si="56"/>
        <v>2073.7</v>
      </c>
      <c r="O136" s="11">
        <f t="shared" si="56"/>
        <v>0</v>
      </c>
      <c r="P136" s="11">
        <f t="shared" si="56"/>
        <v>0</v>
      </c>
      <c r="Q136" s="11">
        <f t="shared" si="56"/>
        <v>2073.7</v>
      </c>
    </row>
    <row r="137" spans="1:17" s="12" customFormat="1" ht="18.75">
      <c r="A137" s="64" t="s">
        <v>181</v>
      </c>
      <c r="B137" s="16" t="s">
        <v>122</v>
      </c>
      <c r="C137" s="16" t="s">
        <v>159</v>
      </c>
      <c r="D137" s="33" t="s">
        <v>515</v>
      </c>
      <c r="E137" s="33">
        <v>110</v>
      </c>
      <c r="F137" s="11">
        <f>G137+H137+I137</f>
        <v>1992</v>
      </c>
      <c r="G137" s="11"/>
      <c r="H137" s="11"/>
      <c r="I137" s="11">
        <v>1992</v>
      </c>
      <c r="J137" s="11">
        <f>K137+L137+M137</f>
        <v>1992</v>
      </c>
      <c r="K137" s="11"/>
      <c r="L137" s="11"/>
      <c r="M137" s="11">
        <v>1992</v>
      </c>
      <c r="N137" s="11">
        <f>O137+P137+Q137</f>
        <v>1992</v>
      </c>
      <c r="O137" s="11"/>
      <c r="P137" s="11"/>
      <c r="Q137" s="11">
        <v>1992</v>
      </c>
    </row>
    <row r="138" spans="1:17" s="12" customFormat="1" ht="37.5">
      <c r="A138" s="64" t="s">
        <v>93</v>
      </c>
      <c r="B138" s="16" t="s">
        <v>122</v>
      </c>
      <c r="C138" s="16" t="s">
        <v>159</v>
      </c>
      <c r="D138" s="33" t="s">
        <v>515</v>
      </c>
      <c r="E138" s="33">
        <v>240</v>
      </c>
      <c r="F138" s="11">
        <f>G138+H138+I138</f>
        <v>81.7</v>
      </c>
      <c r="G138" s="11"/>
      <c r="H138" s="11"/>
      <c r="I138" s="11">
        <v>81.7</v>
      </c>
      <c r="J138" s="11">
        <f>K138+L138+M138</f>
        <v>81.7</v>
      </c>
      <c r="K138" s="11"/>
      <c r="L138" s="11"/>
      <c r="M138" s="11">
        <v>81.7</v>
      </c>
      <c r="N138" s="11">
        <f>O138+P138+Q138</f>
        <v>81.7</v>
      </c>
      <c r="O138" s="11"/>
      <c r="P138" s="11"/>
      <c r="Q138" s="11">
        <v>81.7</v>
      </c>
    </row>
    <row r="139" spans="1:17" s="12" customFormat="1" ht="56.25">
      <c r="A139" s="76" t="s">
        <v>476</v>
      </c>
      <c r="B139" s="16" t="s">
        <v>122</v>
      </c>
      <c r="C139" s="16" t="s">
        <v>159</v>
      </c>
      <c r="D139" s="33" t="s">
        <v>679</v>
      </c>
      <c r="E139" s="33"/>
      <c r="F139" s="11">
        <f>F140</f>
        <v>2088.5</v>
      </c>
      <c r="G139" s="11">
        <f>G140</f>
        <v>0</v>
      </c>
      <c r="H139" s="11">
        <f>H140</f>
        <v>2088.5</v>
      </c>
      <c r="I139" s="11">
        <f>I140</f>
        <v>0</v>
      </c>
      <c r="J139" s="11"/>
      <c r="K139" s="11"/>
      <c r="L139" s="11"/>
      <c r="M139" s="11"/>
      <c r="N139" s="11"/>
      <c r="O139" s="11"/>
      <c r="P139" s="11"/>
      <c r="Q139" s="11"/>
    </row>
    <row r="140" spans="1:17" s="12" customFormat="1" ht="18.75">
      <c r="A140" s="64" t="s">
        <v>181</v>
      </c>
      <c r="B140" s="16" t="s">
        <v>122</v>
      </c>
      <c r="C140" s="16" t="s">
        <v>159</v>
      </c>
      <c r="D140" s="33" t="s">
        <v>679</v>
      </c>
      <c r="E140" s="33">
        <v>110</v>
      </c>
      <c r="F140" s="11">
        <f>G140+H140+I140</f>
        <v>2088.5</v>
      </c>
      <c r="G140" s="11"/>
      <c r="H140" s="11">
        <v>2088.5</v>
      </c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s="12" customFormat="1" ht="37.5">
      <c r="A141" s="113" t="s">
        <v>657</v>
      </c>
      <c r="B141" s="16" t="s">
        <v>122</v>
      </c>
      <c r="C141" s="16" t="s">
        <v>159</v>
      </c>
      <c r="D141" s="62" t="s">
        <v>631</v>
      </c>
      <c r="E141" s="33"/>
      <c r="F141" s="11">
        <f aca="true" t="shared" si="57" ref="F141:J143">F142</f>
        <v>6256.1</v>
      </c>
      <c r="G141" s="11">
        <f t="shared" si="57"/>
        <v>5390</v>
      </c>
      <c r="H141" s="11">
        <f t="shared" si="57"/>
        <v>866.1</v>
      </c>
      <c r="I141" s="11">
        <f t="shared" si="57"/>
        <v>0</v>
      </c>
      <c r="J141" s="11">
        <f t="shared" si="57"/>
        <v>0</v>
      </c>
      <c r="K141" s="11"/>
      <c r="L141" s="11"/>
      <c r="M141" s="11"/>
      <c r="N141" s="11">
        <f>N142</f>
        <v>0</v>
      </c>
      <c r="O141" s="11"/>
      <c r="P141" s="11"/>
      <c r="Q141" s="11"/>
    </row>
    <row r="142" spans="1:17" s="12" customFormat="1" ht="37.5">
      <c r="A142" s="114" t="s">
        <v>658</v>
      </c>
      <c r="B142" s="16" t="s">
        <v>122</v>
      </c>
      <c r="C142" s="16" t="s">
        <v>159</v>
      </c>
      <c r="D142" s="62" t="s">
        <v>632</v>
      </c>
      <c r="E142" s="33"/>
      <c r="F142" s="11">
        <f>F143+F145</f>
        <v>6256.1</v>
      </c>
      <c r="G142" s="11">
        <f>G143+G145</f>
        <v>5390</v>
      </c>
      <c r="H142" s="11">
        <f>H143+H145</f>
        <v>866.1</v>
      </c>
      <c r="I142" s="11">
        <f>I143+I145</f>
        <v>0</v>
      </c>
      <c r="J142" s="11">
        <f t="shared" si="57"/>
        <v>0</v>
      </c>
      <c r="K142" s="11"/>
      <c r="L142" s="11"/>
      <c r="M142" s="11"/>
      <c r="N142" s="11">
        <f>N143</f>
        <v>0</v>
      </c>
      <c r="O142" s="11"/>
      <c r="P142" s="11"/>
      <c r="Q142" s="11"/>
    </row>
    <row r="143" spans="1:17" s="12" customFormat="1" ht="18.75">
      <c r="A143" s="114" t="s">
        <v>634</v>
      </c>
      <c r="B143" s="16" t="s">
        <v>122</v>
      </c>
      <c r="C143" s="16" t="s">
        <v>159</v>
      </c>
      <c r="D143" s="80" t="s">
        <v>633</v>
      </c>
      <c r="E143" s="33"/>
      <c r="F143" s="11">
        <f t="shared" si="57"/>
        <v>811.6</v>
      </c>
      <c r="G143" s="11">
        <f t="shared" si="57"/>
        <v>0</v>
      </c>
      <c r="H143" s="11">
        <f t="shared" si="57"/>
        <v>811.6</v>
      </c>
      <c r="I143" s="11">
        <f t="shared" si="57"/>
        <v>0</v>
      </c>
      <c r="J143" s="11">
        <f t="shared" si="57"/>
        <v>0</v>
      </c>
      <c r="K143" s="11"/>
      <c r="L143" s="11"/>
      <c r="M143" s="11"/>
      <c r="N143" s="11">
        <f>N144</f>
        <v>0</v>
      </c>
      <c r="O143" s="11"/>
      <c r="P143" s="11"/>
      <c r="Q143" s="11"/>
    </row>
    <row r="144" spans="1:17" s="12" customFormat="1" ht="37.5">
      <c r="A144" s="64" t="s">
        <v>93</v>
      </c>
      <c r="B144" s="16" t="s">
        <v>122</v>
      </c>
      <c r="C144" s="16" t="s">
        <v>159</v>
      </c>
      <c r="D144" s="48" t="s">
        <v>633</v>
      </c>
      <c r="E144" s="33">
        <v>240</v>
      </c>
      <c r="F144" s="11">
        <f>G144+H144+I144</f>
        <v>811.6</v>
      </c>
      <c r="G144" s="11"/>
      <c r="H144" s="11">
        <v>811.6</v>
      </c>
      <c r="I144" s="11"/>
      <c r="J144" s="11">
        <v>0</v>
      </c>
      <c r="K144" s="11"/>
      <c r="L144" s="11"/>
      <c r="M144" s="11"/>
      <c r="N144" s="11">
        <v>0</v>
      </c>
      <c r="O144" s="11"/>
      <c r="P144" s="11"/>
      <c r="Q144" s="11"/>
    </row>
    <row r="145" spans="1:17" s="12" customFormat="1" ht="37.5">
      <c r="A145" s="29" t="s">
        <v>661</v>
      </c>
      <c r="B145" s="16" t="s">
        <v>122</v>
      </c>
      <c r="C145" s="16" t="s">
        <v>159</v>
      </c>
      <c r="D145" s="16" t="s">
        <v>684</v>
      </c>
      <c r="E145" s="33"/>
      <c r="F145" s="11">
        <f>F146</f>
        <v>5444.5</v>
      </c>
      <c r="G145" s="11">
        <f>G146</f>
        <v>5390</v>
      </c>
      <c r="H145" s="11">
        <f>H146</f>
        <v>54.5</v>
      </c>
      <c r="I145" s="11">
        <f>I146</f>
        <v>0</v>
      </c>
      <c r="J145" s="11"/>
      <c r="K145" s="11"/>
      <c r="L145" s="11"/>
      <c r="M145" s="11"/>
      <c r="N145" s="11"/>
      <c r="O145" s="11"/>
      <c r="P145" s="11"/>
      <c r="Q145" s="11"/>
    </row>
    <row r="146" spans="1:17" s="12" customFormat="1" ht="18.75">
      <c r="A146" s="64" t="s">
        <v>362</v>
      </c>
      <c r="B146" s="16" t="s">
        <v>122</v>
      </c>
      <c r="C146" s="16" t="s">
        <v>159</v>
      </c>
      <c r="D146" s="16" t="s">
        <v>684</v>
      </c>
      <c r="E146" s="33">
        <v>410</v>
      </c>
      <c r="F146" s="11">
        <f>G146+H146+I146</f>
        <v>5444.5</v>
      </c>
      <c r="G146" s="11">
        <v>5390</v>
      </c>
      <c r="H146" s="11">
        <v>54.5</v>
      </c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s="12" customFormat="1" ht="18.75">
      <c r="A147" s="64" t="s">
        <v>164</v>
      </c>
      <c r="B147" s="16" t="s">
        <v>122</v>
      </c>
      <c r="C147" s="16" t="s">
        <v>159</v>
      </c>
      <c r="D147" s="56" t="s">
        <v>238</v>
      </c>
      <c r="E147" s="16"/>
      <c r="F147" s="11">
        <f>F148</f>
        <v>4951.8</v>
      </c>
      <c r="G147" s="11">
        <f aca="true" t="shared" si="58" ref="G147:Q147">G148</f>
        <v>4951.8</v>
      </c>
      <c r="H147" s="11">
        <f t="shared" si="58"/>
        <v>0</v>
      </c>
      <c r="I147" s="11">
        <f t="shared" si="58"/>
        <v>0</v>
      </c>
      <c r="J147" s="11">
        <f t="shared" si="58"/>
        <v>3618.4</v>
      </c>
      <c r="K147" s="11">
        <f t="shared" si="58"/>
        <v>3618.4</v>
      </c>
      <c r="L147" s="11">
        <f t="shared" si="58"/>
        <v>0</v>
      </c>
      <c r="M147" s="11">
        <f t="shared" si="58"/>
        <v>0</v>
      </c>
      <c r="N147" s="11">
        <f t="shared" si="58"/>
        <v>3618.4</v>
      </c>
      <c r="O147" s="11">
        <f t="shared" si="58"/>
        <v>3618.4</v>
      </c>
      <c r="P147" s="11">
        <f t="shared" si="58"/>
        <v>0</v>
      </c>
      <c r="Q147" s="11">
        <f t="shared" si="58"/>
        <v>0</v>
      </c>
    </row>
    <row r="148" spans="1:17" s="12" customFormat="1" ht="115.5" customHeight="1">
      <c r="A148" s="64" t="s">
        <v>98</v>
      </c>
      <c r="B148" s="16" t="s">
        <v>122</v>
      </c>
      <c r="C148" s="16" t="s">
        <v>159</v>
      </c>
      <c r="D148" s="56" t="s">
        <v>253</v>
      </c>
      <c r="E148" s="16"/>
      <c r="F148" s="11">
        <f>F149</f>
        <v>4951.8</v>
      </c>
      <c r="G148" s="11">
        <f aca="true" t="shared" si="59" ref="G148:Q148">G149</f>
        <v>4951.8</v>
      </c>
      <c r="H148" s="11">
        <f t="shared" si="59"/>
        <v>0</v>
      </c>
      <c r="I148" s="11">
        <f t="shared" si="59"/>
        <v>0</v>
      </c>
      <c r="J148" s="11">
        <f t="shared" si="59"/>
        <v>3618.4</v>
      </c>
      <c r="K148" s="11">
        <f t="shared" si="59"/>
        <v>3618.4</v>
      </c>
      <c r="L148" s="11">
        <f t="shared" si="59"/>
        <v>0</v>
      </c>
      <c r="M148" s="11">
        <f t="shared" si="59"/>
        <v>0</v>
      </c>
      <c r="N148" s="11">
        <f t="shared" si="59"/>
        <v>3618.4</v>
      </c>
      <c r="O148" s="11">
        <f t="shared" si="59"/>
        <v>3618.4</v>
      </c>
      <c r="P148" s="11">
        <f t="shared" si="59"/>
        <v>0</v>
      </c>
      <c r="Q148" s="11">
        <f t="shared" si="59"/>
        <v>0</v>
      </c>
    </row>
    <row r="149" spans="1:17" s="12" customFormat="1" ht="18.75">
      <c r="A149" s="64" t="s">
        <v>193</v>
      </c>
      <c r="B149" s="16" t="s">
        <v>122</v>
      </c>
      <c r="C149" s="16" t="s">
        <v>159</v>
      </c>
      <c r="D149" s="56" t="s">
        <v>253</v>
      </c>
      <c r="E149" s="16" t="s">
        <v>192</v>
      </c>
      <c r="F149" s="11">
        <f>G149+H149+I149</f>
        <v>4951.8</v>
      </c>
      <c r="G149" s="11">
        <v>4951.8</v>
      </c>
      <c r="H149" s="11"/>
      <c r="I149" s="11"/>
      <c r="J149" s="11">
        <f>K149+L149+M149</f>
        <v>3618.4</v>
      </c>
      <c r="K149" s="11">
        <v>3618.4</v>
      </c>
      <c r="L149" s="11"/>
      <c r="M149" s="11"/>
      <c r="N149" s="11">
        <f>O149+P149+Q149</f>
        <v>3618.4</v>
      </c>
      <c r="O149" s="49">
        <v>3618.4</v>
      </c>
      <c r="P149" s="49"/>
      <c r="Q149" s="49"/>
    </row>
    <row r="150" spans="1:17" s="12" customFormat="1" ht="37.5">
      <c r="A150" s="64" t="s">
        <v>207</v>
      </c>
      <c r="B150" s="16" t="s">
        <v>122</v>
      </c>
      <c r="C150" s="16" t="s">
        <v>159</v>
      </c>
      <c r="D150" s="33" t="s">
        <v>254</v>
      </c>
      <c r="E150" s="16"/>
      <c r="F150" s="11">
        <f>F151</f>
        <v>166.7</v>
      </c>
      <c r="G150" s="11">
        <f aca="true" t="shared" si="60" ref="G150:Q150">G151</f>
        <v>0</v>
      </c>
      <c r="H150" s="11">
        <f t="shared" si="60"/>
        <v>166.7</v>
      </c>
      <c r="I150" s="11">
        <f t="shared" si="60"/>
        <v>0</v>
      </c>
      <c r="J150" s="11">
        <f t="shared" si="60"/>
        <v>141.4</v>
      </c>
      <c r="K150" s="11">
        <f t="shared" si="60"/>
        <v>0</v>
      </c>
      <c r="L150" s="11">
        <f t="shared" si="60"/>
        <v>141.4</v>
      </c>
      <c r="M150" s="11">
        <f t="shared" si="60"/>
        <v>0</v>
      </c>
      <c r="N150" s="11">
        <f t="shared" si="60"/>
        <v>141.4</v>
      </c>
      <c r="O150" s="11">
        <f t="shared" si="60"/>
        <v>0</v>
      </c>
      <c r="P150" s="11">
        <f t="shared" si="60"/>
        <v>141.4</v>
      </c>
      <c r="Q150" s="11">
        <f t="shared" si="60"/>
        <v>0</v>
      </c>
    </row>
    <row r="151" spans="1:17" s="12" customFormat="1" ht="18.75">
      <c r="A151" s="64" t="s">
        <v>150</v>
      </c>
      <c r="B151" s="16" t="s">
        <v>122</v>
      </c>
      <c r="C151" s="16" t="s">
        <v>159</v>
      </c>
      <c r="D151" s="33" t="s">
        <v>281</v>
      </c>
      <c r="E151" s="16"/>
      <c r="F151" s="11">
        <f>F152+F153</f>
        <v>166.7</v>
      </c>
      <c r="G151" s="11">
        <f aca="true" t="shared" si="61" ref="G151:Q151">G152+G153</f>
        <v>0</v>
      </c>
      <c r="H151" s="11">
        <f t="shared" si="61"/>
        <v>166.7</v>
      </c>
      <c r="I151" s="11">
        <f t="shared" si="61"/>
        <v>0</v>
      </c>
      <c r="J151" s="11">
        <f t="shared" si="61"/>
        <v>141.4</v>
      </c>
      <c r="K151" s="11">
        <f t="shared" si="61"/>
        <v>0</v>
      </c>
      <c r="L151" s="11">
        <f t="shared" si="61"/>
        <v>141.4</v>
      </c>
      <c r="M151" s="11">
        <f t="shared" si="61"/>
        <v>0</v>
      </c>
      <c r="N151" s="11">
        <f t="shared" si="61"/>
        <v>141.4</v>
      </c>
      <c r="O151" s="11">
        <f t="shared" si="61"/>
        <v>0</v>
      </c>
      <c r="P151" s="11">
        <f t="shared" si="61"/>
        <v>141.4</v>
      </c>
      <c r="Q151" s="11">
        <f t="shared" si="61"/>
        <v>0</v>
      </c>
    </row>
    <row r="152" spans="1:17" s="12" customFormat="1" ht="37.5">
      <c r="A152" s="64" t="s">
        <v>93</v>
      </c>
      <c r="B152" s="16" t="s">
        <v>122</v>
      </c>
      <c r="C152" s="16" t="s">
        <v>159</v>
      </c>
      <c r="D152" s="33" t="s">
        <v>281</v>
      </c>
      <c r="E152" s="16" t="s">
        <v>179</v>
      </c>
      <c r="F152" s="11">
        <f>G152+H152+I152</f>
        <v>54.3</v>
      </c>
      <c r="G152" s="11"/>
      <c r="H152" s="11">
        <v>54.3</v>
      </c>
      <c r="I152" s="11"/>
      <c r="J152" s="11">
        <f>K152+L152+M152</f>
        <v>50</v>
      </c>
      <c r="K152" s="11"/>
      <c r="L152" s="11">
        <v>50</v>
      </c>
      <c r="M152" s="11"/>
      <c r="N152" s="11">
        <f>O152+P152+Q152</f>
        <v>50</v>
      </c>
      <c r="O152" s="49"/>
      <c r="P152" s="49">
        <v>50</v>
      </c>
      <c r="Q152" s="49"/>
    </row>
    <row r="153" spans="1:17" s="12" customFormat="1" ht="18.75">
      <c r="A153" s="64" t="s">
        <v>177</v>
      </c>
      <c r="B153" s="16" t="s">
        <v>122</v>
      </c>
      <c r="C153" s="16" t="s">
        <v>159</v>
      </c>
      <c r="D153" s="33" t="s">
        <v>281</v>
      </c>
      <c r="E153" s="16" t="s">
        <v>178</v>
      </c>
      <c r="F153" s="11">
        <f>G153+H153+I153</f>
        <v>112.4</v>
      </c>
      <c r="G153" s="11"/>
      <c r="H153" s="11">
        <v>112.4</v>
      </c>
      <c r="I153" s="11"/>
      <c r="J153" s="11">
        <f>K153+L153+M153</f>
        <v>91.4</v>
      </c>
      <c r="K153" s="11"/>
      <c r="L153" s="11">
        <v>91.4</v>
      </c>
      <c r="M153" s="11"/>
      <c r="N153" s="11">
        <f>O153+P153+Q153</f>
        <v>91.4</v>
      </c>
      <c r="O153" s="49"/>
      <c r="P153" s="49">
        <v>91.4</v>
      </c>
      <c r="Q153" s="49"/>
    </row>
    <row r="154" spans="1:17" s="12" customFormat="1" ht="37.5">
      <c r="A154" s="65" t="s">
        <v>208</v>
      </c>
      <c r="B154" s="13" t="s">
        <v>125</v>
      </c>
      <c r="C154" s="13" t="s">
        <v>416</v>
      </c>
      <c r="D154" s="128"/>
      <c r="E154" s="13"/>
      <c r="F154" s="14">
        <f aca="true" t="shared" si="62" ref="F154:Q154">F155+F164</f>
        <v>2017.4</v>
      </c>
      <c r="G154" s="14">
        <f t="shared" si="62"/>
        <v>1310.1999999999998</v>
      </c>
      <c r="H154" s="14">
        <f t="shared" si="62"/>
        <v>652.5</v>
      </c>
      <c r="I154" s="14">
        <f t="shared" si="62"/>
        <v>54.699999999999996</v>
      </c>
      <c r="J154" s="14">
        <f t="shared" si="62"/>
        <v>505.1</v>
      </c>
      <c r="K154" s="14">
        <f t="shared" si="62"/>
        <v>276.6</v>
      </c>
      <c r="L154" s="14">
        <f t="shared" si="62"/>
        <v>173.8</v>
      </c>
      <c r="M154" s="14">
        <f t="shared" si="62"/>
        <v>54.699999999999996</v>
      </c>
      <c r="N154" s="14">
        <f t="shared" si="62"/>
        <v>505.1</v>
      </c>
      <c r="O154" s="11">
        <f t="shared" si="62"/>
        <v>276.6</v>
      </c>
      <c r="P154" s="11">
        <f t="shared" si="62"/>
        <v>173.8</v>
      </c>
      <c r="Q154" s="11">
        <f t="shared" si="62"/>
        <v>54.699999999999996</v>
      </c>
    </row>
    <row r="155" spans="1:17" s="12" customFormat="1" ht="37.5">
      <c r="A155" s="65" t="s">
        <v>305</v>
      </c>
      <c r="B155" s="13" t="s">
        <v>125</v>
      </c>
      <c r="C155" s="13" t="s">
        <v>127</v>
      </c>
      <c r="D155" s="128"/>
      <c r="E155" s="13"/>
      <c r="F155" s="14">
        <f aca="true" t="shared" si="63" ref="F155:Q155">F156+F159</f>
        <v>314.7</v>
      </c>
      <c r="G155" s="14">
        <f t="shared" si="63"/>
        <v>0</v>
      </c>
      <c r="H155" s="14">
        <f t="shared" si="63"/>
        <v>260</v>
      </c>
      <c r="I155" s="14">
        <f t="shared" si="63"/>
        <v>54.699999999999996</v>
      </c>
      <c r="J155" s="14">
        <f t="shared" si="63"/>
        <v>164.7</v>
      </c>
      <c r="K155" s="14">
        <f t="shared" si="63"/>
        <v>0</v>
      </c>
      <c r="L155" s="14">
        <f t="shared" si="63"/>
        <v>110</v>
      </c>
      <c r="M155" s="14">
        <f t="shared" si="63"/>
        <v>54.699999999999996</v>
      </c>
      <c r="N155" s="14">
        <f t="shared" si="63"/>
        <v>164.7</v>
      </c>
      <c r="O155" s="11">
        <f t="shared" si="63"/>
        <v>0</v>
      </c>
      <c r="P155" s="11">
        <f t="shared" si="63"/>
        <v>110</v>
      </c>
      <c r="Q155" s="11">
        <f t="shared" si="63"/>
        <v>54.699999999999996</v>
      </c>
    </row>
    <row r="156" spans="1:17" s="12" customFormat="1" ht="37.5">
      <c r="A156" s="64" t="s">
        <v>225</v>
      </c>
      <c r="B156" s="16" t="s">
        <v>125</v>
      </c>
      <c r="C156" s="16" t="s">
        <v>127</v>
      </c>
      <c r="D156" s="33" t="s">
        <v>255</v>
      </c>
      <c r="E156" s="16"/>
      <c r="F156" s="11">
        <f>F157</f>
        <v>260</v>
      </c>
      <c r="G156" s="11">
        <f aca="true" t="shared" si="64" ref="G156:Q156">G157</f>
        <v>0</v>
      </c>
      <c r="H156" s="11">
        <f t="shared" si="64"/>
        <v>260</v>
      </c>
      <c r="I156" s="11">
        <f t="shared" si="64"/>
        <v>0</v>
      </c>
      <c r="J156" s="11">
        <f t="shared" si="64"/>
        <v>110</v>
      </c>
      <c r="K156" s="11">
        <f t="shared" si="64"/>
        <v>0</v>
      </c>
      <c r="L156" s="11">
        <f t="shared" si="64"/>
        <v>110</v>
      </c>
      <c r="M156" s="11">
        <f t="shared" si="64"/>
        <v>0</v>
      </c>
      <c r="N156" s="11">
        <f t="shared" si="64"/>
        <v>110</v>
      </c>
      <c r="O156" s="11">
        <f t="shared" si="64"/>
        <v>0</v>
      </c>
      <c r="P156" s="11">
        <f t="shared" si="64"/>
        <v>110</v>
      </c>
      <c r="Q156" s="11">
        <f t="shared" si="64"/>
        <v>0</v>
      </c>
    </row>
    <row r="157" spans="1:17" s="12" customFormat="1" ht="80.25" customHeight="1">
      <c r="A157" s="64" t="s">
        <v>693</v>
      </c>
      <c r="B157" s="16" t="s">
        <v>125</v>
      </c>
      <c r="C157" s="16" t="s">
        <v>127</v>
      </c>
      <c r="D157" s="33" t="s">
        <v>89</v>
      </c>
      <c r="E157" s="16"/>
      <c r="F157" s="11">
        <f>F158</f>
        <v>260</v>
      </c>
      <c r="G157" s="11">
        <f aca="true" t="shared" si="65" ref="G157:Q157">G158</f>
        <v>0</v>
      </c>
      <c r="H157" s="11">
        <f t="shared" si="65"/>
        <v>260</v>
      </c>
      <c r="I157" s="11">
        <f t="shared" si="65"/>
        <v>0</v>
      </c>
      <c r="J157" s="11">
        <f t="shared" si="65"/>
        <v>110</v>
      </c>
      <c r="K157" s="11">
        <f t="shared" si="65"/>
        <v>0</v>
      </c>
      <c r="L157" s="11">
        <f t="shared" si="65"/>
        <v>110</v>
      </c>
      <c r="M157" s="11">
        <f t="shared" si="65"/>
        <v>0</v>
      </c>
      <c r="N157" s="11">
        <f t="shared" si="65"/>
        <v>110</v>
      </c>
      <c r="O157" s="11">
        <f t="shared" si="65"/>
        <v>0</v>
      </c>
      <c r="P157" s="11">
        <f t="shared" si="65"/>
        <v>110</v>
      </c>
      <c r="Q157" s="11">
        <f t="shared" si="65"/>
        <v>0</v>
      </c>
    </row>
    <row r="158" spans="1:17" s="12" customFormat="1" ht="37.5">
      <c r="A158" s="64" t="s">
        <v>93</v>
      </c>
      <c r="B158" s="16" t="s">
        <v>125</v>
      </c>
      <c r="C158" s="16" t="s">
        <v>127</v>
      </c>
      <c r="D158" s="33" t="s">
        <v>89</v>
      </c>
      <c r="E158" s="16" t="s">
        <v>179</v>
      </c>
      <c r="F158" s="11">
        <f>G158+H158+I158</f>
        <v>260</v>
      </c>
      <c r="G158" s="11"/>
      <c r="H158" s="11">
        <v>260</v>
      </c>
      <c r="I158" s="11"/>
      <c r="J158" s="11">
        <f>K158+L158+M158</f>
        <v>110</v>
      </c>
      <c r="K158" s="11"/>
      <c r="L158" s="11">
        <v>110</v>
      </c>
      <c r="M158" s="11"/>
      <c r="N158" s="11">
        <f>O158+P158+Q158</f>
        <v>110</v>
      </c>
      <c r="O158" s="49"/>
      <c r="P158" s="57">
        <v>110</v>
      </c>
      <c r="Q158" s="49"/>
    </row>
    <row r="159" spans="1:17" s="12" customFormat="1" ht="18.75">
      <c r="A159" s="64" t="s">
        <v>347</v>
      </c>
      <c r="B159" s="16" t="s">
        <v>125</v>
      </c>
      <c r="C159" s="16" t="s">
        <v>127</v>
      </c>
      <c r="D159" s="33" t="s">
        <v>240</v>
      </c>
      <c r="E159" s="16"/>
      <c r="F159" s="11">
        <f aca="true" t="shared" si="66" ref="F159:Q160">F160</f>
        <v>54.699999999999996</v>
      </c>
      <c r="G159" s="11">
        <f t="shared" si="66"/>
        <v>0</v>
      </c>
      <c r="H159" s="11">
        <f t="shared" si="66"/>
        <v>0</v>
      </c>
      <c r="I159" s="11">
        <f t="shared" si="66"/>
        <v>54.699999999999996</v>
      </c>
      <c r="J159" s="11">
        <f t="shared" si="66"/>
        <v>54.699999999999996</v>
      </c>
      <c r="K159" s="11">
        <f t="shared" si="66"/>
        <v>0</v>
      </c>
      <c r="L159" s="11">
        <f t="shared" si="66"/>
        <v>0</v>
      </c>
      <c r="M159" s="11">
        <f t="shared" si="66"/>
        <v>54.699999999999996</v>
      </c>
      <c r="N159" s="11">
        <f t="shared" si="66"/>
        <v>54.699999999999996</v>
      </c>
      <c r="O159" s="11">
        <f t="shared" si="66"/>
        <v>0</v>
      </c>
      <c r="P159" s="11">
        <f t="shared" si="66"/>
        <v>0</v>
      </c>
      <c r="Q159" s="11">
        <f t="shared" si="66"/>
        <v>54.699999999999996</v>
      </c>
    </row>
    <row r="160" spans="1:17" s="12" customFormat="1" ht="37.5">
      <c r="A160" s="64" t="s">
        <v>234</v>
      </c>
      <c r="B160" s="16" t="s">
        <v>125</v>
      </c>
      <c r="C160" s="16" t="s">
        <v>127</v>
      </c>
      <c r="D160" s="33" t="s">
        <v>241</v>
      </c>
      <c r="E160" s="16"/>
      <c r="F160" s="11">
        <f t="shared" si="66"/>
        <v>54.699999999999996</v>
      </c>
      <c r="G160" s="11">
        <f t="shared" si="66"/>
        <v>0</v>
      </c>
      <c r="H160" s="11">
        <f t="shared" si="66"/>
        <v>0</v>
      </c>
      <c r="I160" s="11">
        <f t="shared" si="66"/>
        <v>54.699999999999996</v>
      </c>
      <c r="J160" s="11">
        <f t="shared" si="66"/>
        <v>54.699999999999996</v>
      </c>
      <c r="K160" s="11">
        <f t="shared" si="66"/>
        <v>0</v>
      </c>
      <c r="L160" s="11">
        <f t="shared" si="66"/>
        <v>0</v>
      </c>
      <c r="M160" s="11">
        <f t="shared" si="66"/>
        <v>54.699999999999996</v>
      </c>
      <c r="N160" s="11">
        <f t="shared" si="66"/>
        <v>54.699999999999996</v>
      </c>
      <c r="O160" s="11">
        <f t="shared" si="66"/>
        <v>0</v>
      </c>
      <c r="P160" s="11">
        <f t="shared" si="66"/>
        <v>0</v>
      </c>
      <c r="Q160" s="11">
        <f t="shared" si="66"/>
        <v>54.699999999999996</v>
      </c>
    </row>
    <row r="161" spans="1:17" s="12" customFormat="1" ht="115.5" customHeight="1">
      <c r="A161" s="64" t="s">
        <v>593</v>
      </c>
      <c r="B161" s="16" t="s">
        <v>125</v>
      </c>
      <c r="C161" s="16" t="s">
        <v>127</v>
      </c>
      <c r="D161" s="33" t="s">
        <v>256</v>
      </c>
      <c r="E161" s="16"/>
      <c r="F161" s="11">
        <f aca="true" t="shared" si="67" ref="F161:Q161">F162+F163</f>
        <v>54.699999999999996</v>
      </c>
      <c r="G161" s="11">
        <f t="shared" si="67"/>
        <v>0</v>
      </c>
      <c r="H161" s="11">
        <f t="shared" si="67"/>
        <v>0</v>
      </c>
      <c r="I161" s="11">
        <f t="shared" si="67"/>
        <v>54.699999999999996</v>
      </c>
      <c r="J161" s="11">
        <f t="shared" si="67"/>
        <v>54.699999999999996</v>
      </c>
      <c r="K161" s="11">
        <f t="shared" si="67"/>
        <v>0</v>
      </c>
      <c r="L161" s="11">
        <f t="shared" si="67"/>
        <v>0</v>
      </c>
      <c r="M161" s="11">
        <f t="shared" si="67"/>
        <v>54.699999999999996</v>
      </c>
      <c r="N161" s="11">
        <f t="shared" si="67"/>
        <v>54.699999999999996</v>
      </c>
      <c r="O161" s="11">
        <f t="shared" si="67"/>
        <v>0</v>
      </c>
      <c r="P161" s="11">
        <f t="shared" si="67"/>
        <v>0</v>
      </c>
      <c r="Q161" s="11">
        <f t="shared" si="67"/>
        <v>54.699999999999996</v>
      </c>
    </row>
    <row r="162" spans="1:17" s="12" customFormat="1" ht="37.5">
      <c r="A162" s="64" t="s">
        <v>175</v>
      </c>
      <c r="B162" s="16" t="s">
        <v>125</v>
      </c>
      <c r="C162" s="16" t="s">
        <v>127</v>
      </c>
      <c r="D162" s="33" t="s">
        <v>256</v>
      </c>
      <c r="E162" s="16" t="s">
        <v>176</v>
      </c>
      <c r="F162" s="11">
        <f>G162+I162+H162</f>
        <v>38.3</v>
      </c>
      <c r="G162" s="11"/>
      <c r="H162" s="11"/>
      <c r="I162" s="11">
        <v>38.3</v>
      </c>
      <c r="J162" s="11">
        <f>K162+M162+L162</f>
        <v>38.3</v>
      </c>
      <c r="K162" s="11"/>
      <c r="L162" s="11"/>
      <c r="M162" s="11">
        <v>38.3</v>
      </c>
      <c r="N162" s="11">
        <f>O162+Q162+P162</f>
        <v>38.3</v>
      </c>
      <c r="O162" s="49"/>
      <c r="P162" s="49"/>
      <c r="Q162" s="49">
        <v>38.3</v>
      </c>
    </row>
    <row r="163" spans="1:17" s="12" customFormat="1" ht="37.5">
      <c r="A163" s="64" t="s">
        <v>93</v>
      </c>
      <c r="B163" s="16" t="s">
        <v>125</v>
      </c>
      <c r="C163" s="16" t="s">
        <v>127</v>
      </c>
      <c r="D163" s="33" t="s">
        <v>256</v>
      </c>
      <c r="E163" s="16" t="s">
        <v>179</v>
      </c>
      <c r="F163" s="11">
        <f>G163+I163+H163</f>
        <v>16.4</v>
      </c>
      <c r="G163" s="11"/>
      <c r="H163" s="11"/>
      <c r="I163" s="11">
        <v>16.4</v>
      </c>
      <c r="J163" s="11">
        <f>K163+M163+L163</f>
        <v>16.4</v>
      </c>
      <c r="K163" s="11"/>
      <c r="L163" s="11"/>
      <c r="M163" s="11">
        <v>16.4</v>
      </c>
      <c r="N163" s="11">
        <f>O163+Q163+P163</f>
        <v>16.4</v>
      </c>
      <c r="O163" s="49"/>
      <c r="P163" s="49"/>
      <c r="Q163" s="49">
        <v>16.4</v>
      </c>
    </row>
    <row r="164" spans="1:17" s="12" customFormat="1" ht="37.5">
      <c r="A164" s="65" t="s">
        <v>209</v>
      </c>
      <c r="B164" s="13" t="s">
        <v>125</v>
      </c>
      <c r="C164" s="13" t="s">
        <v>147</v>
      </c>
      <c r="D164" s="128"/>
      <c r="E164" s="13"/>
      <c r="F164" s="14">
        <f>F165</f>
        <v>1702.7</v>
      </c>
      <c r="G164" s="14">
        <f aca="true" t="shared" si="68" ref="G164:Q164">G165</f>
        <v>1310.1999999999998</v>
      </c>
      <c r="H164" s="14">
        <f t="shared" si="68"/>
        <v>392.5</v>
      </c>
      <c r="I164" s="14">
        <f t="shared" si="68"/>
        <v>0</v>
      </c>
      <c r="J164" s="14">
        <f t="shared" si="68"/>
        <v>340.40000000000003</v>
      </c>
      <c r="K164" s="14">
        <f t="shared" si="68"/>
        <v>276.6</v>
      </c>
      <c r="L164" s="14">
        <f t="shared" si="68"/>
        <v>63.800000000000004</v>
      </c>
      <c r="M164" s="14">
        <f t="shared" si="68"/>
        <v>0</v>
      </c>
      <c r="N164" s="14">
        <f t="shared" si="68"/>
        <v>340.40000000000003</v>
      </c>
      <c r="O164" s="11">
        <f t="shared" si="68"/>
        <v>276.6</v>
      </c>
      <c r="P164" s="11">
        <f t="shared" si="68"/>
        <v>63.800000000000004</v>
      </c>
      <c r="Q164" s="11">
        <f t="shared" si="68"/>
        <v>0</v>
      </c>
    </row>
    <row r="165" spans="1:17" s="12" customFormat="1" ht="56.25">
      <c r="A165" s="64" t="s">
        <v>568</v>
      </c>
      <c r="B165" s="16" t="s">
        <v>125</v>
      </c>
      <c r="C165" s="16" t="s">
        <v>147</v>
      </c>
      <c r="D165" s="33" t="s">
        <v>251</v>
      </c>
      <c r="E165" s="16"/>
      <c r="F165" s="11">
        <f>F166+F189</f>
        <v>1702.7</v>
      </c>
      <c r="G165" s="11">
        <f aca="true" t="shared" si="69" ref="G165:Q165">G166+G189</f>
        <v>1310.1999999999998</v>
      </c>
      <c r="H165" s="11">
        <f t="shared" si="69"/>
        <v>392.5</v>
      </c>
      <c r="I165" s="11">
        <f t="shared" si="69"/>
        <v>0</v>
      </c>
      <c r="J165" s="11">
        <f t="shared" si="69"/>
        <v>340.40000000000003</v>
      </c>
      <c r="K165" s="11">
        <f t="shared" si="69"/>
        <v>276.6</v>
      </c>
      <c r="L165" s="11">
        <f t="shared" si="69"/>
        <v>63.800000000000004</v>
      </c>
      <c r="M165" s="11">
        <f t="shared" si="69"/>
        <v>0</v>
      </c>
      <c r="N165" s="11">
        <f t="shared" si="69"/>
        <v>340.40000000000003</v>
      </c>
      <c r="O165" s="11">
        <f t="shared" si="69"/>
        <v>276.6</v>
      </c>
      <c r="P165" s="11">
        <f t="shared" si="69"/>
        <v>63.800000000000004</v>
      </c>
      <c r="Q165" s="11">
        <f t="shared" si="69"/>
        <v>0</v>
      </c>
    </row>
    <row r="166" spans="1:17" s="12" customFormat="1" ht="24" customHeight="1">
      <c r="A166" s="64" t="s">
        <v>198</v>
      </c>
      <c r="B166" s="16" t="s">
        <v>125</v>
      </c>
      <c r="C166" s="16" t="s">
        <v>147</v>
      </c>
      <c r="D166" s="33" t="s">
        <v>62</v>
      </c>
      <c r="E166" s="16"/>
      <c r="F166" s="11">
        <f>F167+F175+F180+F183+F186</f>
        <v>1435.2</v>
      </c>
      <c r="G166" s="11">
        <f>G167+G175+G180+G183+G186</f>
        <v>1310.1999999999998</v>
      </c>
      <c r="H166" s="11">
        <f>H167+H175+H180+H183+H186</f>
        <v>124.99999999999999</v>
      </c>
      <c r="I166" s="11">
        <f>I167+I175+I180+I183+I186</f>
        <v>0</v>
      </c>
      <c r="J166" s="11">
        <f aca="true" t="shared" si="70" ref="J166:Q166">J175+J180+J167+J183</f>
        <v>340.40000000000003</v>
      </c>
      <c r="K166" s="11">
        <f t="shared" si="70"/>
        <v>276.6</v>
      </c>
      <c r="L166" s="11">
        <f t="shared" si="70"/>
        <v>63.800000000000004</v>
      </c>
      <c r="M166" s="11">
        <f t="shared" si="70"/>
        <v>0</v>
      </c>
      <c r="N166" s="11">
        <f t="shared" si="70"/>
        <v>340.40000000000003</v>
      </c>
      <c r="O166" s="11">
        <f t="shared" si="70"/>
        <v>276.6</v>
      </c>
      <c r="P166" s="11">
        <f t="shared" si="70"/>
        <v>63.800000000000004</v>
      </c>
      <c r="Q166" s="11">
        <f t="shared" si="70"/>
        <v>0</v>
      </c>
    </row>
    <row r="167" spans="1:17" s="12" customFormat="1" ht="37.5">
      <c r="A167" s="64" t="s">
        <v>601</v>
      </c>
      <c r="B167" s="16" t="s">
        <v>125</v>
      </c>
      <c r="C167" s="16" t="s">
        <v>147</v>
      </c>
      <c r="D167" s="33" t="s">
        <v>569</v>
      </c>
      <c r="E167" s="16"/>
      <c r="F167" s="11">
        <f>F168+F173+F171</f>
        <v>1129</v>
      </c>
      <c r="G167" s="11">
        <f>G168+G173+G171</f>
        <v>1033.6</v>
      </c>
      <c r="H167" s="11">
        <f>H168+H173+H171</f>
        <v>95.39999999999999</v>
      </c>
      <c r="I167" s="11">
        <f aca="true" t="shared" si="71" ref="I167:Q167">I168+I173</f>
        <v>0</v>
      </c>
      <c r="J167" s="11">
        <f t="shared" si="71"/>
        <v>4</v>
      </c>
      <c r="K167" s="11">
        <f t="shared" si="71"/>
        <v>0</v>
      </c>
      <c r="L167" s="11">
        <f t="shared" si="71"/>
        <v>4</v>
      </c>
      <c r="M167" s="11">
        <f t="shared" si="71"/>
        <v>0</v>
      </c>
      <c r="N167" s="11">
        <f t="shared" si="71"/>
        <v>4</v>
      </c>
      <c r="O167" s="11">
        <f t="shared" si="71"/>
        <v>0</v>
      </c>
      <c r="P167" s="11">
        <f t="shared" si="71"/>
        <v>4</v>
      </c>
      <c r="Q167" s="11">
        <f t="shared" si="71"/>
        <v>0</v>
      </c>
    </row>
    <row r="168" spans="1:17" s="12" customFormat="1" ht="23.25" customHeight="1">
      <c r="A168" s="64" t="s">
        <v>341</v>
      </c>
      <c r="B168" s="16" t="s">
        <v>125</v>
      </c>
      <c r="C168" s="16" t="s">
        <v>147</v>
      </c>
      <c r="D168" s="33" t="s">
        <v>570</v>
      </c>
      <c r="E168" s="16"/>
      <c r="F168" s="11">
        <f>F170+F169</f>
        <v>37.2</v>
      </c>
      <c r="G168" s="11">
        <f>G170+G169</f>
        <v>0</v>
      </c>
      <c r="H168" s="11">
        <f>H170+H169</f>
        <v>37.2</v>
      </c>
      <c r="I168" s="11">
        <f>I170+I169</f>
        <v>0</v>
      </c>
      <c r="J168" s="11">
        <f aca="true" t="shared" si="72" ref="J168:Q168">J170</f>
        <v>4</v>
      </c>
      <c r="K168" s="11">
        <f t="shared" si="72"/>
        <v>0</v>
      </c>
      <c r="L168" s="11">
        <f t="shared" si="72"/>
        <v>4</v>
      </c>
      <c r="M168" s="11">
        <f t="shared" si="72"/>
        <v>0</v>
      </c>
      <c r="N168" s="11">
        <f t="shared" si="72"/>
        <v>4</v>
      </c>
      <c r="O168" s="11">
        <f t="shared" si="72"/>
        <v>0</v>
      </c>
      <c r="P168" s="11">
        <f t="shared" si="72"/>
        <v>4</v>
      </c>
      <c r="Q168" s="11">
        <f t="shared" si="72"/>
        <v>0</v>
      </c>
    </row>
    <row r="169" spans="1:17" s="12" customFormat="1" ht="23.25" customHeight="1">
      <c r="A169" s="64" t="s">
        <v>93</v>
      </c>
      <c r="B169" s="16" t="s">
        <v>125</v>
      </c>
      <c r="C169" s="16" t="s">
        <v>147</v>
      </c>
      <c r="D169" s="33" t="s">
        <v>570</v>
      </c>
      <c r="E169" s="16" t="s">
        <v>179</v>
      </c>
      <c r="F169" s="11">
        <f>G169+H169+I169</f>
        <v>34.2</v>
      </c>
      <c r="G169" s="11"/>
      <c r="H169" s="11">
        <v>34.2</v>
      </c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s="12" customFormat="1" ht="18.75">
      <c r="A170" s="64" t="s">
        <v>187</v>
      </c>
      <c r="B170" s="16" t="s">
        <v>125</v>
      </c>
      <c r="C170" s="16" t="s">
        <v>147</v>
      </c>
      <c r="D170" s="33" t="s">
        <v>570</v>
      </c>
      <c r="E170" s="16" t="s">
        <v>183</v>
      </c>
      <c r="F170" s="11">
        <f>G170+H170+I170</f>
        <v>3</v>
      </c>
      <c r="G170" s="11"/>
      <c r="H170" s="11">
        <v>3</v>
      </c>
      <c r="I170" s="11"/>
      <c r="J170" s="11">
        <f>K170+L170+M170</f>
        <v>4</v>
      </c>
      <c r="K170" s="11"/>
      <c r="L170" s="11">
        <v>4</v>
      </c>
      <c r="M170" s="11"/>
      <c r="N170" s="11">
        <f>O170+P170+Q170</f>
        <v>4</v>
      </c>
      <c r="O170" s="49"/>
      <c r="P170" s="49">
        <v>4</v>
      </c>
      <c r="Q170" s="49"/>
    </row>
    <row r="171" spans="1:17" s="12" customFormat="1" ht="37.5">
      <c r="A171" s="64" t="s">
        <v>694</v>
      </c>
      <c r="B171" s="16" t="s">
        <v>125</v>
      </c>
      <c r="C171" s="16" t="s">
        <v>147</v>
      </c>
      <c r="D171" s="33" t="s">
        <v>695</v>
      </c>
      <c r="E171" s="16"/>
      <c r="F171" s="11">
        <f>G171+H171+I171</f>
        <v>3.8</v>
      </c>
      <c r="G171" s="11"/>
      <c r="H171" s="11">
        <f>H172</f>
        <v>3.8</v>
      </c>
      <c r="I171" s="11"/>
      <c r="J171" s="11"/>
      <c r="K171" s="11"/>
      <c r="L171" s="11"/>
      <c r="M171" s="11"/>
      <c r="N171" s="11"/>
      <c r="O171" s="49"/>
      <c r="P171" s="49"/>
      <c r="Q171" s="49"/>
    </row>
    <row r="172" spans="1:17" s="12" customFormat="1" ht="37.5">
      <c r="A172" s="64" t="s">
        <v>93</v>
      </c>
      <c r="B172" s="16" t="s">
        <v>125</v>
      </c>
      <c r="C172" s="16" t="s">
        <v>147</v>
      </c>
      <c r="D172" s="33" t="s">
        <v>695</v>
      </c>
      <c r="E172" s="16" t="s">
        <v>179</v>
      </c>
      <c r="F172" s="11">
        <f>G172+H172+I172</f>
        <v>3.8</v>
      </c>
      <c r="G172" s="11"/>
      <c r="H172" s="11">
        <v>3.8</v>
      </c>
      <c r="I172" s="11"/>
      <c r="J172" s="11"/>
      <c r="K172" s="11"/>
      <c r="L172" s="11"/>
      <c r="M172" s="11"/>
      <c r="N172" s="11"/>
      <c r="O172" s="49"/>
      <c r="P172" s="49"/>
      <c r="Q172" s="49"/>
    </row>
    <row r="173" spans="1:17" s="12" customFormat="1" ht="37.5">
      <c r="A173" s="64" t="s">
        <v>539</v>
      </c>
      <c r="B173" s="16" t="s">
        <v>125</v>
      </c>
      <c r="C173" s="16" t="s">
        <v>147</v>
      </c>
      <c r="D173" s="33" t="s">
        <v>571</v>
      </c>
      <c r="E173" s="16"/>
      <c r="F173" s="11">
        <f>F174</f>
        <v>1088</v>
      </c>
      <c r="G173" s="11">
        <f aca="true" t="shared" si="73" ref="G173:Q173">G174</f>
        <v>1033.6</v>
      </c>
      <c r="H173" s="11">
        <f t="shared" si="73"/>
        <v>54.4</v>
      </c>
      <c r="I173" s="11">
        <f t="shared" si="73"/>
        <v>0</v>
      </c>
      <c r="J173" s="11">
        <f t="shared" si="73"/>
        <v>0</v>
      </c>
      <c r="K173" s="11">
        <f t="shared" si="73"/>
        <v>0</v>
      </c>
      <c r="L173" s="11">
        <f t="shared" si="73"/>
        <v>0</v>
      </c>
      <c r="M173" s="11">
        <f t="shared" si="73"/>
        <v>0</v>
      </c>
      <c r="N173" s="11">
        <f t="shared" si="73"/>
        <v>0</v>
      </c>
      <c r="O173" s="11">
        <f t="shared" si="73"/>
        <v>0</v>
      </c>
      <c r="P173" s="11">
        <f t="shared" si="73"/>
        <v>0</v>
      </c>
      <c r="Q173" s="11">
        <f t="shared" si="73"/>
        <v>0</v>
      </c>
    </row>
    <row r="174" spans="1:17" s="12" customFormat="1" ht="37.5">
      <c r="A174" s="64" t="s">
        <v>93</v>
      </c>
      <c r="B174" s="16" t="s">
        <v>125</v>
      </c>
      <c r="C174" s="16" t="s">
        <v>147</v>
      </c>
      <c r="D174" s="33" t="s">
        <v>571</v>
      </c>
      <c r="E174" s="16" t="s">
        <v>179</v>
      </c>
      <c r="F174" s="11">
        <f>G174+H174+I174</f>
        <v>1088</v>
      </c>
      <c r="G174" s="11">
        <v>1033.6</v>
      </c>
      <c r="H174" s="11">
        <v>54.4</v>
      </c>
      <c r="I174" s="11"/>
      <c r="J174" s="11">
        <f>K174+L174+M174</f>
        <v>0</v>
      </c>
      <c r="K174" s="11"/>
      <c r="L174" s="11"/>
      <c r="M174" s="11"/>
      <c r="N174" s="11">
        <f>O174+P174+Q174</f>
        <v>0</v>
      </c>
      <c r="O174" s="49"/>
      <c r="P174" s="49"/>
      <c r="Q174" s="49"/>
    </row>
    <row r="175" spans="1:17" s="12" customFormat="1" ht="39" customHeight="1">
      <c r="A175" s="64" t="s">
        <v>76</v>
      </c>
      <c r="B175" s="16" t="s">
        <v>125</v>
      </c>
      <c r="C175" s="16" t="s">
        <v>147</v>
      </c>
      <c r="D175" s="33" t="s">
        <v>106</v>
      </c>
      <c r="E175" s="16"/>
      <c r="F175" s="11">
        <f>F178+F176</f>
        <v>291.20000000000005</v>
      </c>
      <c r="G175" s="11">
        <f aca="true" t="shared" si="74" ref="G175:Q175">G178+G176</f>
        <v>276.6</v>
      </c>
      <c r="H175" s="11">
        <f t="shared" si="74"/>
        <v>14.6</v>
      </c>
      <c r="I175" s="11">
        <f t="shared" si="74"/>
        <v>0</v>
      </c>
      <c r="J175" s="11">
        <f t="shared" si="74"/>
        <v>325.40000000000003</v>
      </c>
      <c r="K175" s="11">
        <f t="shared" si="74"/>
        <v>276.6</v>
      </c>
      <c r="L175" s="11">
        <f t="shared" si="74"/>
        <v>48.800000000000004</v>
      </c>
      <c r="M175" s="11">
        <f t="shared" si="74"/>
        <v>0</v>
      </c>
      <c r="N175" s="11">
        <f t="shared" si="74"/>
        <v>325.40000000000003</v>
      </c>
      <c r="O175" s="11">
        <f t="shared" si="74"/>
        <v>276.6</v>
      </c>
      <c r="P175" s="11">
        <f t="shared" si="74"/>
        <v>48.800000000000004</v>
      </c>
      <c r="Q175" s="11">
        <f t="shared" si="74"/>
        <v>0</v>
      </c>
    </row>
    <row r="176" spans="1:17" s="12" customFormat="1" ht="24.75" customHeight="1">
      <c r="A176" s="64" t="s">
        <v>341</v>
      </c>
      <c r="B176" s="16" t="s">
        <v>125</v>
      </c>
      <c r="C176" s="16" t="s">
        <v>147</v>
      </c>
      <c r="D176" s="33" t="s">
        <v>635</v>
      </c>
      <c r="E176" s="16"/>
      <c r="F176" s="11">
        <f aca="true" t="shared" si="75" ref="F176:Q176">F177</f>
        <v>0</v>
      </c>
      <c r="G176" s="11">
        <f t="shared" si="75"/>
        <v>0</v>
      </c>
      <c r="H176" s="11">
        <f t="shared" si="75"/>
        <v>0</v>
      </c>
      <c r="I176" s="11">
        <f t="shared" si="75"/>
        <v>0</v>
      </c>
      <c r="J176" s="11">
        <f t="shared" si="75"/>
        <v>34.2</v>
      </c>
      <c r="K176" s="11">
        <f t="shared" si="75"/>
        <v>0</v>
      </c>
      <c r="L176" s="11">
        <f t="shared" si="75"/>
        <v>34.2</v>
      </c>
      <c r="M176" s="11">
        <f t="shared" si="75"/>
        <v>0</v>
      </c>
      <c r="N176" s="11">
        <f t="shared" si="75"/>
        <v>34.2</v>
      </c>
      <c r="O176" s="11">
        <f t="shared" si="75"/>
        <v>0</v>
      </c>
      <c r="P176" s="11">
        <f t="shared" si="75"/>
        <v>34.2</v>
      </c>
      <c r="Q176" s="11">
        <f t="shared" si="75"/>
        <v>0</v>
      </c>
    </row>
    <row r="177" spans="1:17" s="12" customFormat="1" ht="39" customHeight="1">
      <c r="A177" s="64" t="s">
        <v>93</v>
      </c>
      <c r="B177" s="16" t="s">
        <v>125</v>
      </c>
      <c r="C177" s="16" t="s">
        <v>147</v>
      </c>
      <c r="D177" s="33" t="s">
        <v>636</v>
      </c>
      <c r="E177" s="16" t="s">
        <v>179</v>
      </c>
      <c r="F177" s="11">
        <f>G177+H177+I177</f>
        <v>0</v>
      </c>
      <c r="G177" s="11"/>
      <c r="H177" s="11"/>
      <c r="I177" s="11"/>
      <c r="J177" s="11">
        <f>K177+L177+M177</f>
        <v>34.2</v>
      </c>
      <c r="K177" s="11"/>
      <c r="L177" s="11">
        <v>34.2</v>
      </c>
      <c r="M177" s="11"/>
      <c r="N177" s="11">
        <f>O177+P177+Q177</f>
        <v>34.2</v>
      </c>
      <c r="O177" s="11"/>
      <c r="P177" s="11">
        <v>34.2</v>
      </c>
      <c r="Q177" s="11"/>
    </row>
    <row r="178" spans="1:17" s="12" customFormat="1" ht="37.5">
      <c r="A178" s="64" t="s">
        <v>310</v>
      </c>
      <c r="B178" s="16" t="s">
        <v>125</v>
      </c>
      <c r="C178" s="16" t="s">
        <v>147</v>
      </c>
      <c r="D178" s="33" t="s">
        <v>572</v>
      </c>
      <c r="E178" s="16"/>
      <c r="F178" s="11">
        <f>F179</f>
        <v>291.20000000000005</v>
      </c>
      <c r="G178" s="11">
        <f aca="true" t="shared" si="76" ref="G178:Q178">G179</f>
        <v>276.6</v>
      </c>
      <c r="H178" s="11">
        <f t="shared" si="76"/>
        <v>14.6</v>
      </c>
      <c r="I178" s="11">
        <f t="shared" si="76"/>
        <v>0</v>
      </c>
      <c r="J178" s="11">
        <f t="shared" si="76"/>
        <v>291.20000000000005</v>
      </c>
      <c r="K178" s="11">
        <f t="shared" si="76"/>
        <v>276.6</v>
      </c>
      <c r="L178" s="11">
        <f t="shared" si="76"/>
        <v>14.6</v>
      </c>
      <c r="M178" s="11">
        <f t="shared" si="76"/>
        <v>0</v>
      </c>
      <c r="N178" s="11">
        <f t="shared" si="76"/>
        <v>291.20000000000005</v>
      </c>
      <c r="O178" s="11">
        <f t="shared" si="76"/>
        <v>276.6</v>
      </c>
      <c r="P178" s="11">
        <f t="shared" si="76"/>
        <v>14.6</v>
      </c>
      <c r="Q178" s="11">
        <f t="shared" si="76"/>
        <v>0</v>
      </c>
    </row>
    <row r="179" spans="1:17" s="12" customFormat="1" ht="37.5">
      <c r="A179" s="64" t="s">
        <v>93</v>
      </c>
      <c r="B179" s="16" t="s">
        <v>125</v>
      </c>
      <c r="C179" s="16" t="s">
        <v>147</v>
      </c>
      <c r="D179" s="33" t="s">
        <v>572</v>
      </c>
      <c r="E179" s="16" t="s">
        <v>179</v>
      </c>
      <c r="F179" s="11">
        <f>G179++H179+I179</f>
        <v>291.20000000000005</v>
      </c>
      <c r="G179" s="11">
        <v>276.6</v>
      </c>
      <c r="H179" s="11">
        <v>14.6</v>
      </c>
      <c r="I179" s="11"/>
      <c r="J179" s="11">
        <f>K179++L179+M179</f>
        <v>291.20000000000005</v>
      </c>
      <c r="K179" s="11">
        <v>276.6</v>
      </c>
      <c r="L179" s="11">
        <v>14.6</v>
      </c>
      <c r="M179" s="11"/>
      <c r="N179" s="11">
        <f>O179++P179+Q179</f>
        <v>291.20000000000005</v>
      </c>
      <c r="O179" s="49">
        <v>276.6</v>
      </c>
      <c r="P179" s="49">
        <v>14.6</v>
      </c>
      <c r="Q179" s="49"/>
    </row>
    <row r="180" spans="1:17" s="12" customFormat="1" ht="37.5">
      <c r="A180" s="64" t="s">
        <v>78</v>
      </c>
      <c r="B180" s="16" t="s">
        <v>125</v>
      </c>
      <c r="C180" s="16" t="s">
        <v>147</v>
      </c>
      <c r="D180" s="33" t="s">
        <v>63</v>
      </c>
      <c r="E180" s="16"/>
      <c r="F180" s="11">
        <f>F181</f>
        <v>8</v>
      </c>
      <c r="G180" s="11">
        <f aca="true" t="shared" si="77" ref="G180:Q181">G181</f>
        <v>0</v>
      </c>
      <c r="H180" s="11">
        <f t="shared" si="77"/>
        <v>8</v>
      </c>
      <c r="I180" s="11">
        <f t="shared" si="77"/>
        <v>0</v>
      </c>
      <c r="J180" s="11">
        <f t="shared" si="77"/>
        <v>8</v>
      </c>
      <c r="K180" s="11">
        <f t="shared" si="77"/>
        <v>0</v>
      </c>
      <c r="L180" s="11">
        <f t="shared" si="77"/>
        <v>8</v>
      </c>
      <c r="M180" s="11">
        <f t="shared" si="77"/>
        <v>0</v>
      </c>
      <c r="N180" s="11">
        <f t="shared" si="77"/>
        <v>8</v>
      </c>
      <c r="O180" s="11">
        <f t="shared" si="77"/>
        <v>0</v>
      </c>
      <c r="P180" s="11">
        <f t="shared" si="77"/>
        <v>8</v>
      </c>
      <c r="Q180" s="11">
        <f t="shared" si="77"/>
        <v>0</v>
      </c>
    </row>
    <row r="181" spans="1:17" s="12" customFormat="1" ht="24.75" customHeight="1">
      <c r="A181" s="64" t="s">
        <v>341</v>
      </c>
      <c r="B181" s="16" t="s">
        <v>125</v>
      </c>
      <c r="C181" s="16" t="s">
        <v>147</v>
      </c>
      <c r="D181" s="33" t="s">
        <v>573</v>
      </c>
      <c r="E181" s="16"/>
      <c r="F181" s="11">
        <f>F182</f>
        <v>8</v>
      </c>
      <c r="G181" s="11">
        <f t="shared" si="77"/>
        <v>0</v>
      </c>
      <c r="H181" s="11">
        <f t="shared" si="77"/>
        <v>8</v>
      </c>
      <c r="I181" s="11">
        <f t="shared" si="77"/>
        <v>0</v>
      </c>
      <c r="J181" s="11">
        <f t="shared" si="77"/>
        <v>8</v>
      </c>
      <c r="K181" s="11">
        <f t="shared" si="77"/>
        <v>0</v>
      </c>
      <c r="L181" s="11">
        <f t="shared" si="77"/>
        <v>8</v>
      </c>
      <c r="M181" s="11">
        <f t="shared" si="77"/>
        <v>0</v>
      </c>
      <c r="N181" s="11">
        <f t="shared" si="77"/>
        <v>8</v>
      </c>
      <c r="O181" s="11">
        <f t="shared" si="77"/>
        <v>0</v>
      </c>
      <c r="P181" s="11">
        <f t="shared" si="77"/>
        <v>8</v>
      </c>
      <c r="Q181" s="11">
        <f t="shared" si="77"/>
        <v>0</v>
      </c>
    </row>
    <row r="182" spans="1:17" s="12" customFormat="1" ht="18.75">
      <c r="A182" s="64" t="s">
        <v>187</v>
      </c>
      <c r="B182" s="16" t="s">
        <v>125</v>
      </c>
      <c r="C182" s="16" t="s">
        <v>147</v>
      </c>
      <c r="D182" s="33" t="s">
        <v>573</v>
      </c>
      <c r="E182" s="16" t="s">
        <v>183</v>
      </c>
      <c r="F182" s="11">
        <f>G182+H182+I182</f>
        <v>8</v>
      </c>
      <c r="G182" s="11"/>
      <c r="H182" s="11">
        <v>8</v>
      </c>
      <c r="I182" s="11"/>
      <c r="J182" s="11">
        <f>K182+L182+M182</f>
        <v>8</v>
      </c>
      <c r="K182" s="11"/>
      <c r="L182" s="11">
        <v>8</v>
      </c>
      <c r="M182" s="11"/>
      <c r="N182" s="11">
        <f>O182+P182+Q182</f>
        <v>8</v>
      </c>
      <c r="O182" s="49"/>
      <c r="P182" s="49">
        <v>8</v>
      </c>
      <c r="Q182" s="49"/>
    </row>
    <row r="183" spans="1:17" s="12" customFormat="1" ht="37.5">
      <c r="A183" s="64" t="s">
        <v>575</v>
      </c>
      <c r="B183" s="16" t="s">
        <v>125</v>
      </c>
      <c r="C183" s="16" t="s">
        <v>147</v>
      </c>
      <c r="D183" s="33" t="s">
        <v>574</v>
      </c>
      <c r="E183" s="16"/>
      <c r="F183" s="11">
        <f>F184</f>
        <v>3</v>
      </c>
      <c r="G183" s="11">
        <f aca="true" t="shared" si="78" ref="G183:Q183">G184</f>
        <v>0</v>
      </c>
      <c r="H183" s="11">
        <f t="shared" si="78"/>
        <v>3</v>
      </c>
      <c r="I183" s="11">
        <f t="shared" si="78"/>
        <v>0</v>
      </c>
      <c r="J183" s="11">
        <f t="shared" si="78"/>
        <v>3</v>
      </c>
      <c r="K183" s="11">
        <f t="shared" si="78"/>
        <v>0</v>
      </c>
      <c r="L183" s="11">
        <f t="shared" si="78"/>
        <v>3</v>
      </c>
      <c r="M183" s="11">
        <f t="shared" si="78"/>
        <v>0</v>
      </c>
      <c r="N183" s="11">
        <f t="shared" si="78"/>
        <v>3</v>
      </c>
      <c r="O183" s="11">
        <f t="shared" si="78"/>
        <v>0</v>
      </c>
      <c r="P183" s="11">
        <f t="shared" si="78"/>
        <v>3</v>
      </c>
      <c r="Q183" s="11">
        <f t="shared" si="78"/>
        <v>0</v>
      </c>
    </row>
    <row r="184" spans="1:17" s="12" customFormat="1" ht="23.25" customHeight="1">
      <c r="A184" s="64" t="s">
        <v>341</v>
      </c>
      <c r="B184" s="16" t="s">
        <v>125</v>
      </c>
      <c r="C184" s="16" t="s">
        <v>147</v>
      </c>
      <c r="D184" s="33" t="s">
        <v>576</v>
      </c>
      <c r="E184" s="16"/>
      <c r="F184" s="11">
        <f>F185</f>
        <v>3</v>
      </c>
      <c r="G184" s="11">
        <f aca="true" t="shared" si="79" ref="G184:Q184">G185</f>
        <v>0</v>
      </c>
      <c r="H184" s="11">
        <f t="shared" si="79"/>
        <v>3</v>
      </c>
      <c r="I184" s="11">
        <f t="shared" si="79"/>
        <v>0</v>
      </c>
      <c r="J184" s="11">
        <f t="shared" si="79"/>
        <v>3</v>
      </c>
      <c r="K184" s="11">
        <f t="shared" si="79"/>
        <v>0</v>
      </c>
      <c r="L184" s="11">
        <f t="shared" si="79"/>
        <v>3</v>
      </c>
      <c r="M184" s="11">
        <f t="shared" si="79"/>
        <v>0</v>
      </c>
      <c r="N184" s="11">
        <f t="shared" si="79"/>
        <v>3</v>
      </c>
      <c r="O184" s="11">
        <f t="shared" si="79"/>
        <v>0</v>
      </c>
      <c r="P184" s="11">
        <f t="shared" si="79"/>
        <v>3</v>
      </c>
      <c r="Q184" s="11">
        <f t="shared" si="79"/>
        <v>0</v>
      </c>
    </row>
    <row r="185" spans="1:17" s="12" customFormat="1" ht="37.5">
      <c r="A185" s="64" t="s">
        <v>93</v>
      </c>
      <c r="B185" s="16" t="s">
        <v>125</v>
      </c>
      <c r="C185" s="16" t="s">
        <v>147</v>
      </c>
      <c r="D185" s="33" t="s">
        <v>576</v>
      </c>
      <c r="E185" s="16" t="s">
        <v>179</v>
      </c>
      <c r="F185" s="11">
        <f>G185+H185+I185</f>
        <v>3</v>
      </c>
      <c r="G185" s="11"/>
      <c r="H185" s="11">
        <v>3</v>
      </c>
      <c r="I185" s="11"/>
      <c r="J185" s="11">
        <f>K185+L185+M185</f>
        <v>3</v>
      </c>
      <c r="K185" s="11"/>
      <c r="L185" s="11">
        <v>3</v>
      </c>
      <c r="M185" s="11"/>
      <c r="N185" s="11">
        <f>O185+P185+Q185</f>
        <v>3</v>
      </c>
      <c r="O185" s="49"/>
      <c r="P185" s="49">
        <v>3</v>
      </c>
      <c r="Q185" s="49"/>
    </row>
    <row r="186" spans="1:17" s="12" customFormat="1" ht="93.75">
      <c r="A186" s="64" t="s">
        <v>687</v>
      </c>
      <c r="B186" s="16" t="s">
        <v>125</v>
      </c>
      <c r="C186" s="16" t="s">
        <v>147</v>
      </c>
      <c r="D186" s="33" t="s">
        <v>680</v>
      </c>
      <c r="E186" s="16"/>
      <c r="F186" s="11">
        <f aca="true" t="shared" si="80" ref="F186:I187">F187</f>
        <v>4</v>
      </c>
      <c r="G186" s="11">
        <f t="shared" si="80"/>
        <v>0</v>
      </c>
      <c r="H186" s="11">
        <f t="shared" si="80"/>
        <v>4</v>
      </c>
      <c r="I186" s="11">
        <f t="shared" si="80"/>
        <v>0</v>
      </c>
      <c r="J186" s="11"/>
      <c r="K186" s="11"/>
      <c r="L186" s="11"/>
      <c r="M186" s="11"/>
      <c r="N186" s="11"/>
      <c r="O186" s="49"/>
      <c r="P186" s="49"/>
      <c r="Q186" s="49"/>
    </row>
    <row r="187" spans="1:17" s="12" customFormat="1" ht="37.5">
      <c r="A187" s="64" t="s">
        <v>341</v>
      </c>
      <c r="B187" s="16" t="s">
        <v>125</v>
      </c>
      <c r="C187" s="16" t="s">
        <v>147</v>
      </c>
      <c r="D187" s="33" t="s">
        <v>681</v>
      </c>
      <c r="E187" s="16"/>
      <c r="F187" s="11">
        <f t="shared" si="80"/>
        <v>4</v>
      </c>
      <c r="G187" s="11">
        <f t="shared" si="80"/>
        <v>0</v>
      </c>
      <c r="H187" s="11">
        <f t="shared" si="80"/>
        <v>4</v>
      </c>
      <c r="I187" s="11">
        <f t="shared" si="80"/>
        <v>0</v>
      </c>
      <c r="J187" s="11"/>
      <c r="K187" s="11"/>
      <c r="L187" s="11"/>
      <c r="M187" s="11"/>
      <c r="N187" s="11"/>
      <c r="O187" s="49"/>
      <c r="P187" s="49"/>
      <c r="Q187" s="49"/>
    </row>
    <row r="188" spans="1:17" s="12" customFormat="1" ht="18.75">
      <c r="A188" s="64" t="s">
        <v>177</v>
      </c>
      <c r="B188" s="16" t="s">
        <v>125</v>
      </c>
      <c r="C188" s="16" t="s">
        <v>147</v>
      </c>
      <c r="D188" s="33" t="s">
        <v>681</v>
      </c>
      <c r="E188" s="16" t="s">
        <v>178</v>
      </c>
      <c r="F188" s="11">
        <f>G188+H188+I188</f>
        <v>4</v>
      </c>
      <c r="G188" s="11"/>
      <c r="H188" s="11">
        <v>4</v>
      </c>
      <c r="I188" s="11"/>
      <c r="J188" s="11"/>
      <c r="K188" s="11"/>
      <c r="L188" s="11"/>
      <c r="M188" s="11"/>
      <c r="N188" s="11"/>
      <c r="O188" s="49"/>
      <c r="P188" s="49"/>
      <c r="Q188" s="49"/>
    </row>
    <row r="189" spans="1:17" s="12" customFormat="1" ht="37.5">
      <c r="A189" s="64" t="s">
        <v>427</v>
      </c>
      <c r="B189" s="16" t="s">
        <v>125</v>
      </c>
      <c r="C189" s="16" t="s">
        <v>147</v>
      </c>
      <c r="D189" s="33" t="s">
        <v>64</v>
      </c>
      <c r="E189" s="16"/>
      <c r="F189" s="11">
        <f>F190</f>
        <v>267.5</v>
      </c>
      <c r="G189" s="11">
        <f aca="true" t="shared" si="81" ref="G189:Q189">G190</f>
        <v>0</v>
      </c>
      <c r="H189" s="11">
        <f t="shared" si="81"/>
        <v>267.5</v>
      </c>
      <c r="I189" s="11">
        <f t="shared" si="81"/>
        <v>0</v>
      </c>
      <c r="J189" s="11">
        <f t="shared" si="81"/>
        <v>0</v>
      </c>
      <c r="K189" s="11">
        <f t="shared" si="81"/>
        <v>0</v>
      </c>
      <c r="L189" s="11">
        <f>L190</f>
        <v>0</v>
      </c>
      <c r="M189" s="11">
        <f t="shared" si="81"/>
        <v>0</v>
      </c>
      <c r="N189" s="11">
        <f>N190</f>
        <v>0</v>
      </c>
      <c r="O189" s="11">
        <f t="shared" si="81"/>
        <v>0</v>
      </c>
      <c r="P189" s="11">
        <f>P190</f>
        <v>0</v>
      </c>
      <c r="Q189" s="11">
        <f t="shared" si="81"/>
        <v>0</v>
      </c>
    </row>
    <row r="190" spans="1:17" s="12" customFormat="1" ht="56.25">
      <c r="A190" s="64" t="s">
        <v>639</v>
      </c>
      <c r="B190" s="16" t="s">
        <v>125</v>
      </c>
      <c r="C190" s="16" t="s">
        <v>147</v>
      </c>
      <c r="D190" s="33" t="s">
        <v>638</v>
      </c>
      <c r="E190" s="16"/>
      <c r="F190" s="11">
        <f>F191</f>
        <v>267.5</v>
      </c>
      <c r="G190" s="11">
        <f aca="true" t="shared" si="82" ref="G190:N190">G191</f>
        <v>0</v>
      </c>
      <c r="H190" s="11">
        <f t="shared" si="82"/>
        <v>267.5</v>
      </c>
      <c r="I190" s="11">
        <f t="shared" si="82"/>
        <v>0</v>
      </c>
      <c r="J190" s="11">
        <f t="shared" si="82"/>
        <v>0</v>
      </c>
      <c r="K190" s="11">
        <f t="shared" si="82"/>
        <v>0</v>
      </c>
      <c r="L190" s="11">
        <f t="shared" si="82"/>
        <v>0</v>
      </c>
      <c r="M190" s="11">
        <f t="shared" si="82"/>
        <v>0</v>
      </c>
      <c r="N190" s="11">
        <f t="shared" si="82"/>
        <v>0</v>
      </c>
      <c r="O190" s="11">
        <f>O191</f>
        <v>0</v>
      </c>
      <c r="P190" s="11">
        <f>P191</f>
        <v>0</v>
      </c>
      <c r="Q190" s="11">
        <f>Q191</f>
        <v>0</v>
      </c>
    </row>
    <row r="191" spans="1:17" s="12" customFormat="1" ht="18.75">
      <c r="A191" s="64" t="s">
        <v>214</v>
      </c>
      <c r="B191" s="16" t="s">
        <v>125</v>
      </c>
      <c r="C191" s="16" t="s">
        <v>147</v>
      </c>
      <c r="D191" s="33" t="s">
        <v>637</v>
      </c>
      <c r="E191" s="16"/>
      <c r="F191" s="11">
        <f>F192</f>
        <v>267.5</v>
      </c>
      <c r="G191" s="11">
        <f aca="true" t="shared" si="83" ref="G191:N191">G192</f>
        <v>0</v>
      </c>
      <c r="H191" s="11">
        <f t="shared" si="83"/>
        <v>267.5</v>
      </c>
      <c r="I191" s="11">
        <f t="shared" si="83"/>
        <v>0</v>
      </c>
      <c r="J191" s="11">
        <f t="shared" si="83"/>
        <v>0</v>
      </c>
      <c r="K191" s="11">
        <f t="shared" si="83"/>
        <v>0</v>
      </c>
      <c r="L191" s="11">
        <f t="shared" si="83"/>
        <v>0</v>
      </c>
      <c r="M191" s="11">
        <f t="shared" si="83"/>
        <v>0</v>
      </c>
      <c r="N191" s="11">
        <f t="shared" si="83"/>
        <v>0</v>
      </c>
      <c r="O191" s="11">
        <f>O192</f>
        <v>0</v>
      </c>
      <c r="P191" s="11">
        <f>P192</f>
        <v>0</v>
      </c>
      <c r="Q191" s="11">
        <f>Q192</f>
        <v>0</v>
      </c>
    </row>
    <row r="192" spans="1:17" s="12" customFormat="1" ht="37.5">
      <c r="A192" s="64" t="s">
        <v>93</v>
      </c>
      <c r="B192" s="16" t="s">
        <v>125</v>
      </c>
      <c r="C192" s="16" t="s">
        <v>147</v>
      </c>
      <c r="D192" s="33" t="s">
        <v>637</v>
      </c>
      <c r="E192" s="16" t="s">
        <v>179</v>
      </c>
      <c r="F192" s="11">
        <f>G192+H192+I192</f>
        <v>267.5</v>
      </c>
      <c r="G192" s="11"/>
      <c r="H192" s="11">
        <v>267.5</v>
      </c>
      <c r="I192" s="11"/>
      <c r="J192" s="11">
        <f>K192+M192+L192</f>
        <v>0</v>
      </c>
      <c r="K192" s="11"/>
      <c r="L192" s="11"/>
      <c r="M192" s="11"/>
      <c r="N192" s="11">
        <f>O192+P192+Q192</f>
        <v>0</v>
      </c>
      <c r="O192" s="49"/>
      <c r="P192" s="11"/>
      <c r="Q192" s="49"/>
    </row>
    <row r="193" spans="1:17" s="12" customFormat="1" ht="18.75">
      <c r="A193" s="65" t="s">
        <v>129</v>
      </c>
      <c r="B193" s="13" t="s">
        <v>123</v>
      </c>
      <c r="C193" s="13" t="s">
        <v>416</v>
      </c>
      <c r="D193" s="13"/>
      <c r="E193" s="13"/>
      <c r="F193" s="14">
        <f aca="true" t="shared" si="84" ref="F193:N193">F200+F214+F194</f>
        <v>26286.4</v>
      </c>
      <c r="G193" s="14">
        <f t="shared" si="84"/>
        <v>11468.4</v>
      </c>
      <c r="H193" s="14">
        <f t="shared" si="84"/>
        <v>14818</v>
      </c>
      <c r="I193" s="14">
        <f t="shared" si="84"/>
        <v>0</v>
      </c>
      <c r="J193" s="14">
        <f t="shared" si="84"/>
        <v>23541</v>
      </c>
      <c r="K193" s="14">
        <f t="shared" si="84"/>
        <v>9761.7</v>
      </c>
      <c r="L193" s="14">
        <f t="shared" si="84"/>
        <v>13779.3</v>
      </c>
      <c r="M193" s="14">
        <f t="shared" si="84"/>
        <v>0</v>
      </c>
      <c r="N193" s="14">
        <f t="shared" si="84"/>
        <v>24255.2</v>
      </c>
      <c r="O193" s="11">
        <f>O200+O214</f>
        <v>9876.900000000001</v>
      </c>
      <c r="P193" s="11">
        <f>P200+P214</f>
        <v>14378.3</v>
      </c>
      <c r="Q193" s="11">
        <f>Q200+Q214</f>
        <v>0</v>
      </c>
    </row>
    <row r="194" spans="1:17" s="12" customFormat="1" ht="18.75">
      <c r="A194" s="65" t="s">
        <v>660</v>
      </c>
      <c r="B194" s="13" t="s">
        <v>123</v>
      </c>
      <c r="C194" s="13" t="s">
        <v>135</v>
      </c>
      <c r="D194" s="13"/>
      <c r="E194" s="13"/>
      <c r="F194" s="11">
        <f aca="true" t="shared" si="85" ref="F194:I198">F195</f>
        <v>1113.5</v>
      </c>
      <c r="G194" s="11">
        <f t="shared" si="85"/>
        <v>1080</v>
      </c>
      <c r="H194" s="11">
        <f t="shared" si="85"/>
        <v>33.5</v>
      </c>
      <c r="I194" s="14">
        <f t="shared" si="85"/>
        <v>0</v>
      </c>
      <c r="J194" s="14"/>
      <c r="K194" s="14"/>
      <c r="L194" s="14"/>
      <c r="M194" s="14"/>
      <c r="N194" s="14"/>
      <c r="O194" s="11"/>
      <c r="P194" s="11"/>
      <c r="Q194" s="11"/>
    </row>
    <row r="195" spans="1:17" s="12" customFormat="1" ht="37.5">
      <c r="A195" s="64" t="s">
        <v>525</v>
      </c>
      <c r="B195" s="16" t="s">
        <v>123</v>
      </c>
      <c r="C195" s="16" t="s">
        <v>135</v>
      </c>
      <c r="D195" s="33" t="s">
        <v>252</v>
      </c>
      <c r="E195" s="13"/>
      <c r="F195" s="11">
        <f t="shared" si="85"/>
        <v>1113.5</v>
      </c>
      <c r="G195" s="11">
        <f t="shared" si="85"/>
        <v>1080</v>
      </c>
      <c r="H195" s="11">
        <f t="shared" si="85"/>
        <v>33.5</v>
      </c>
      <c r="I195" s="14">
        <f t="shared" si="85"/>
        <v>0</v>
      </c>
      <c r="J195" s="14"/>
      <c r="K195" s="14"/>
      <c r="L195" s="14"/>
      <c r="M195" s="14"/>
      <c r="N195" s="14"/>
      <c r="O195" s="11"/>
      <c r="P195" s="11"/>
      <c r="Q195" s="11"/>
    </row>
    <row r="196" spans="1:17" s="12" customFormat="1" ht="37.5">
      <c r="A196" s="9" t="s">
        <v>690</v>
      </c>
      <c r="B196" s="16" t="s">
        <v>123</v>
      </c>
      <c r="C196" s="16" t="s">
        <v>135</v>
      </c>
      <c r="D196" s="33" t="s">
        <v>662</v>
      </c>
      <c r="E196" s="13"/>
      <c r="F196" s="11">
        <f t="shared" si="85"/>
        <v>1113.5</v>
      </c>
      <c r="G196" s="11">
        <f t="shared" si="85"/>
        <v>1080</v>
      </c>
      <c r="H196" s="11">
        <f t="shared" si="85"/>
        <v>33.5</v>
      </c>
      <c r="I196" s="14">
        <f t="shared" si="85"/>
        <v>0</v>
      </c>
      <c r="J196" s="14"/>
      <c r="K196" s="14"/>
      <c r="L196" s="14"/>
      <c r="M196" s="14"/>
      <c r="N196" s="14"/>
      <c r="O196" s="11"/>
      <c r="P196" s="11"/>
      <c r="Q196" s="11"/>
    </row>
    <row r="197" spans="1:17" s="12" customFormat="1" ht="37.5">
      <c r="A197" s="9" t="s">
        <v>663</v>
      </c>
      <c r="B197" s="16" t="s">
        <v>123</v>
      </c>
      <c r="C197" s="16" t="s">
        <v>135</v>
      </c>
      <c r="D197" s="33" t="s">
        <v>664</v>
      </c>
      <c r="E197" s="13"/>
      <c r="F197" s="11">
        <f>F198</f>
        <v>1113.5</v>
      </c>
      <c r="G197" s="11">
        <f t="shared" si="85"/>
        <v>1080</v>
      </c>
      <c r="H197" s="11">
        <f t="shared" si="85"/>
        <v>33.5</v>
      </c>
      <c r="I197" s="11">
        <f t="shared" si="85"/>
        <v>0</v>
      </c>
      <c r="J197" s="14"/>
      <c r="K197" s="14"/>
      <c r="L197" s="14"/>
      <c r="M197" s="14"/>
      <c r="N197" s="14"/>
      <c r="O197" s="11"/>
      <c r="P197" s="11"/>
      <c r="Q197" s="11"/>
    </row>
    <row r="198" spans="1:17" s="12" customFormat="1" ht="56.25">
      <c r="A198" s="9" t="s">
        <v>665</v>
      </c>
      <c r="B198" s="16" t="s">
        <v>123</v>
      </c>
      <c r="C198" s="16" t="s">
        <v>135</v>
      </c>
      <c r="D198" s="48" t="s">
        <v>666</v>
      </c>
      <c r="E198" s="13"/>
      <c r="F198" s="11">
        <f>F199</f>
        <v>1113.5</v>
      </c>
      <c r="G198" s="11">
        <f t="shared" si="85"/>
        <v>1080</v>
      </c>
      <c r="H198" s="11">
        <f t="shared" si="85"/>
        <v>33.5</v>
      </c>
      <c r="I198" s="11">
        <f t="shared" si="85"/>
        <v>0</v>
      </c>
      <c r="J198" s="14"/>
      <c r="K198" s="14"/>
      <c r="L198" s="14"/>
      <c r="M198" s="14"/>
      <c r="N198" s="14"/>
      <c r="O198" s="11"/>
      <c r="P198" s="11"/>
      <c r="Q198" s="11"/>
    </row>
    <row r="199" spans="1:17" s="12" customFormat="1" ht="54.75" customHeight="1">
      <c r="A199" s="64" t="s">
        <v>93</v>
      </c>
      <c r="B199" s="16" t="s">
        <v>123</v>
      </c>
      <c r="C199" s="16" t="s">
        <v>135</v>
      </c>
      <c r="D199" s="80" t="s">
        <v>666</v>
      </c>
      <c r="E199" s="16" t="s">
        <v>179</v>
      </c>
      <c r="F199" s="11">
        <f>G199+H199+I199</f>
        <v>1113.5</v>
      </c>
      <c r="G199" s="11">
        <v>1080</v>
      </c>
      <c r="H199" s="11">
        <v>33.5</v>
      </c>
      <c r="I199" s="14"/>
      <c r="J199" s="14"/>
      <c r="K199" s="14"/>
      <c r="L199" s="14"/>
      <c r="M199" s="14"/>
      <c r="N199" s="14"/>
      <c r="O199" s="11"/>
      <c r="P199" s="11"/>
      <c r="Q199" s="11"/>
    </row>
    <row r="200" spans="1:17" s="12" customFormat="1" ht="18.75">
      <c r="A200" s="65" t="s">
        <v>160</v>
      </c>
      <c r="B200" s="13" t="s">
        <v>123</v>
      </c>
      <c r="C200" s="13" t="s">
        <v>127</v>
      </c>
      <c r="D200" s="13"/>
      <c r="E200" s="13"/>
      <c r="F200" s="14">
        <f>F201</f>
        <v>24023.5</v>
      </c>
      <c r="G200" s="14">
        <f>G201</f>
        <v>9494</v>
      </c>
      <c r="H200" s="14">
        <f>H201</f>
        <v>14529.5</v>
      </c>
      <c r="I200" s="14">
        <f>I201</f>
        <v>0</v>
      </c>
      <c r="J200" s="14">
        <f aca="true" t="shared" si="86" ref="J200:Q200">J201</f>
        <v>22919.7</v>
      </c>
      <c r="K200" s="14">
        <f t="shared" si="86"/>
        <v>9224.7</v>
      </c>
      <c r="L200" s="14">
        <f t="shared" si="86"/>
        <v>13695</v>
      </c>
      <c r="M200" s="14">
        <f t="shared" si="86"/>
        <v>0</v>
      </c>
      <c r="N200" s="14">
        <f t="shared" si="86"/>
        <v>23463.7</v>
      </c>
      <c r="O200" s="11">
        <f t="shared" si="86"/>
        <v>9224.7</v>
      </c>
      <c r="P200" s="11">
        <f t="shared" si="86"/>
        <v>14239</v>
      </c>
      <c r="Q200" s="11">
        <f t="shared" si="86"/>
        <v>0</v>
      </c>
    </row>
    <row r="201" spans="1:17" s="12" customFormat="1" ht="56.25">
      <c r="A201" s="64" t="s">
        <v>503</v>
      </c>
      <c r="B201" s="16" t="s">
        <v>123</v>
      </c>
      <c r="C201" s="16" t="s">
        <v>127</v>
      </c>
      <c r="D201" s="16" t="s">
        <v>115</v>
      </c>
      <c r="E201" s="16"/>
      <c r="F201" s="11">
        <f>F202+F206</f>
        <v>24023.5</v>
      </c>
      <c r="G201" s="11">
        <f>G202+G206</f>
        <v>9494</v>
      </c>
      <c r="H201" s="11">
        <f>H202+H206</f>
        <v>14529.5</v>
      </c>
      <c r="I201" s="11">
        <f>I202+I206</f>
        <v>0</v>
      </c>
      <c r="J201" s="11">
        <f aca="true" t="shared" si="87" ref="J201:Q201">J202+J206</f>
        <v>22919.7</v>
      </c>
      <c r="K201" s="11">
        <f t="shared" si="87"/>
        <v>9224.7</v>
      </c>
      <c r="L201" s="11">
        <f t="shared" si="87"/>
        <v>13695</v>
      </c>
      <c r="M201" s="11">
        <f t="shared" si="87"/>
        <v>0</v>
      </c>
      <c r="N201" s="11">
        <f t="shared" si="87"/>
        <v>23463.7</v>
      </c>
      <c r="O201" s="11">
        <f t="shared" si="87"/>
        <v>9224.7</v>
      </c>
      <c r="P201" s="11">
        <f t="shared" si="87"/>
        <v>14239</v>
      </c>
      <c r="Q201" s="11">
        <f t="shared" si="87"/>
        <v>0</v>
      </c>
    </row>
    <row r="202" spans="1:17" s="12" customFormat="1" ht="37.5">
      <c r="A202" s="64" t="s">
        <v>22</v>
      </c>
      <c r="B202" s="16" t="s">
        <v>123</v>
      </c>
      <c r="C202" s="16" t="s">
        <v>127</v>
      </c>
      <c r="D202" s="16" t="s">
        <v>116</v>
      </c>
      <c r="E202" s="16"/>
      <c r="F202" s="11">
        <f>F203</f>
        <v>7544.8</v>
      </c>
      <c r="G202" s="11">
        <f>G203</f>
        <v>0</v>
      </c>
      <c r="H202" s="11">
        <f>H203</f>
        <v>7544.8</v>
      </c>
      <c r="I202" s="11">
        <f>I203</f>
        <v>0</v>
      </c>
      <c r="J202" s="11">
        <f aca="true" t="shared" si="88" ref="J202:Q202">J203</f>
        <v>7854.8</v>
      </c>
      <c r="K202" s="11">
        <f t="shared" si="88"/>
        <v>0</v>
      </c>
      <c r="L202" s="11">
        <f t="shared" si="88"/>
        <v>7854.8</v>
      </c>
      <c r="M202" s="11">
        <f t="shared" si="88"/>
        <v>0</v>
      </c>
      <c r="N202" s="11">
        <f t="shared" si="88"/>
        <v>8054.8</v>
      </c>
      <c r="O202" s="11">
        <f t="shared" si="88"/>
        <v>0</v>
      </c>
      <c r="P202" s="11">
        <f t="shared" si="88"/>
        <v>8054.8</v>
      </c>
      <c r="Q202" s="11">
        <f t="shared" si="88"/>
        <v>0</v>
      </c>
    </row>
    <row r="203" spans="1:17" s="12" customFormat="1" ht="18.75">
      <c r="A203" s="64" t="s">
        <v>357</v>
      </c>
      <c r="B203" s="16" t="s">
        <v>123</v>
      </c>
      <c r="C203" s="16" t="s">
        <v>127</v>
      </c>
      <c r="D203" s="16" t="s">
        <v>117</v>
      </c>
      <c r="E203" s="16"/>
      <c r="F203" s="11">
        <f>F204+F205</f>
        <v>7544.8</v>
      </c>
      <c r="G203" s="11">
        <f aca="true" t="shared" si="89" ref="G203:Q203">G204+G205</f>
        <v>0</v>
      </c>
      <c r="H203" s="11">
        <f t="shared" si="89"/>
        <v>7544.8</v>
      </c>
      <c r="I203" s="11">
        <f t="shared" si="89"/>
        <v>0</v>
      </c>
      <c r="J203" s="11">
        <f t="shared" si="89"/>
        <v>7854.8</v>
      </c>
      <c r="K203" s="11">
        <f t="shared" si="89"/>
        <v>0</v>
      </c>
      <c r="L203" s="11">
        <f t="shared" si="89"/>
        <v>7854.8</v>
      </c>
      <c r="M203" s="11">
        <f t="shared" si="89"/>
        <v>0</v>
      </c>
      <c r="N203" s="11">
        <f t="shared" si="89"/>
        <v>8054.8</v>
      </c>
      <c r="O203" s="11">
        <f t="shared" si="89"/>
        <v>0</v>
      </c>
      <c r="P203" s="11">
        <f t="shared" si="89"/>
        <v>8054.8</v>
      </c>
      <c r="Q203" s="11">
        <f t="shared" si="89"/>
        <v>0</v>
      </c>
    </row>
    <row r="204" spans="1:17" s="12" customFormat="1" ht="37.5">
      <c r="A204" s="64" t="s">
        <v>93</v>
      </c>
      <c r="B204" s="16" t="s">
        <v>123</v>
      </c>
      <c r="C204" s="16" t="s">
        <v>127</v>
      </c>
      <c r="D204" s="16" t="s">
        <v>117</v>
      </c>
      <c r="E204" s="16" t="s">
        <v>179</v>
      </c>
      <c r="F204" s="11">
        <f>G204+H204+I204</f>
        <v>2054.8</v>
      </c>
      <c r="G204" s="11"/>
      <c r="H204" s="11">
        <v>2054.8</v>
      </c>
      <c r="I204" s="11"/>
      <c r="J204" s="11">
        <f>K204+L204+M204</f>
        <v>2354.8</v>
      </c>
      <c r="K204" s="11"/>
      <c r="L204" s="11">
        <v>2354.8</v>
      </c>
      <c r="M204" s="11"/>
      <c r="N204" s="11">
        <f>O204+P204+Q204</f>
        <v>2454.8</v>
      </c>
      <c r="O204" s="49"/>
      <c r="P204" s="49">
        <v>2454.8</v>
      </c>
      <c r="Q204" s="49"/>
    </row>
    <row r="205" spans="1:17" s="12" customFormat="1" ht="18.75">
      <c r="A205" s="64" t="s">
        <v>229</v>
      </c>
      <c r="B205" s="16" t="s">
        <v>123</v>
      </c>
      <c r="C205" s="16" t="s">
        <v>127</v>
      </c>
      <c r="D205" s="16" t="s">
        <v>117</v>
      </c>
      <c r="E205" s="16" t="s">
        <v>228</v>
      </c>
      <c r="F205" s="11">
        <v>5490</v>
      </c>
      <c r="G205" s="11"/>
      <c r="H205" s="11">
        <v>5490</v>
      </c>
      <c r="I205" s="11"/>
      <c r="J205" s="11">
        <f>K205+L205+M205</f>
        <v>5500</v>
      </c>
      <c r="K205" s="11"/>
      <c r="L205" s="11">
        <v>5500</v>
      </c>
      <c r="M205" s="11"/>
      <c r="N205" s="11">
        <f>O205+P205+Q205</f>
        <v>5600</v>
      </c>
      <c r="O205" s="49"/>
      <c r="P205" s="49">
        <v>5600</v>
      </c>
      <c r="Q205" s="49"/>
    </row>
    <row r="206" spans="1:17" s="12" customFormat="1" ht="37.5">
      <c r="A206" s="74" t="s">
        <v>23</v>
      </c>
      <c r="B206" s="16" t="s">
        <v>123</v>
      </c>
      <c r="C206" s="16" t="s">
        <v>127</v>
      </c>
      <c r="D206" s="16" t="s">
        <v>118</v>
      </c>
      <c r="E206" s="16"/>
      <c r="F206" s="11">
        <f aca="true" t="shared" si="90" ref="F206:Q206">F207+F212+F210</f>
        <v>16478.7</v>
      </c>
      <c r="G206" s="11">
        <f t="shared" si="90"/>
        <v>9494</v>
      </c>
      <c r="H206" s="11">
        <f t="shared" si="90"/>
        <v>6984.7</v>
      </c>
      <c r="I206" s="11">
        <f t="shared" si="90"/>
        <v>0</v>
      </c>
      <c r="J206" s="11">
        <f t="shared" si="90"/>
        <v>15064.900000000001</v>
      </c>
      <c r="K206" s="11">
        <f t="shared" si="90"/>
        <v>9224.7</v>
      </c>
      <c r="L206" s="11">
        <f t="shared" si="90"/>
        <v>5840.2</v>
      </c>
      <c r="M206" s="11">
        <f t="shared" si="90"/>
        <v>0</v>
      </c>
      <c r="N206" s="11">
        <f t="shared" si="90"/>
        <v>15408.900000000001</v>
      </c>
      <c r="O206" s="11">
        <f t="shared" si="90"/>
        <v>9224.7</v>
      </c>
      <c r="P206" s="11">
        <f t="shared" si="90"/>
        <v>6184.2</v>
      </c>
      <c r="Q206" s="11">
        <f t="shared" si="90"/>
        <v>0</v>
      </c>
    </row>
    <row r="207" spans="1:17" s="12" customFormat="1" ht="18.75">
      <c r="A207" s="64" t="s">
        <v>220</v>
      </c>
      <c r="B207" s="16" t="s">
        <v>123</v>
      </c>
      <c r="C207" s="16" t="s">
        <v>127</v>
      </c>
      <c r="D207" s="16" t="s">
        <v>119</v>
      </c>
      <c r="E207" s="16"/>
      <c r="F207" s="11">
        <f>F208+F209</f>
        <v>5115.3</v>
      </c>
      <c r="G207" s="11">
        <f>G208+G209</f>
        <v>0</v>
      </c>
      <c r="H207" s="11">
        <f>H208+H209</f>
        <v>5115.3</v>
      </c>
      <c r="I207" s="11">
        <f aca="true" t="shared" si="91" ref="I207:Q207">I208</f>
        <v>0</v>
      </c>
      <c r="J207" s="11">
        <f t="shared" si="91"/>
        <v>5795.8</v>
      </c>
      <c r="K207" s="11">
        <f t="shared" si="91"/>
        <v>0</v>
      </c>
      <c r="L207" s="11">
        <f t="shared" si="91"/>
        <v>5795.8</v>
      </c>
      <c r="M207" s="11">
        <f t="shared" si="91"/>
        <v>0</v>
      </c>
      <c r="N207" s="11">
        <f t="shared" si="91"/>
        <v>6139.8</v>
      </c>
      <c r="O207" s="11">
        <f t="shared" si="91"/>
        <v>0</v>
      </c>
      <c r="P207" s="11">
        <f t="shared" si="91"/>
        <v>6139.8</v>
      </c>
      <c r="Q207" s="11">
        <f t="shared" si="91"/>
        <v>0</v>
      </c>
    </row>
    <row r="208" spans="1:17" s="12" customFormat="1" ht="37.5">
      <c r="A208" s="64" t="s">
        <v>93</v>
      </c>
      <c r="B208" s="16" t="s">
        <v>123</v>
      </c>
      <c r="C208" s="16" t="s">
        <v>127</v>
      </c>
      <c r="D208" s="16" t="s">
        <v>119</v>
      </c>
      <c r="E208" s="16" t="s">
        <v>179</v>
      </c>
      <c r="F208" s="11">
        <v>2994</v>
      </c>
      <c r="G208" s="11"/>
      <c r="H208" s="11">
        <v>2994</v>
      </c>
      <c r="I208" s="11"/>
      <c r="J208" s="11">
        <f>K208+L208+M208</f>
        <v>5795.8</v>
      </c>
      <c r="K208" s="11"/>
      <c r="L208" s="11">
        <v>5795.8</v>
      </c>
      <c r="M208" s="11"/>
      <c r="N208" s="11">
        <f>O208+P208+Q208</f>
        <v>6139.8</v>
      </c>
      <c r="O208" s="49"/>
      <c r="P208" s="49">
        <v>6139.8</v>
      </c>
      <c r="Q208" s="49"/>
    </row>
    <row r="209" spans="1:17" s="12" customFormat="1" ht="18.75">
      <c r="A209" s="64" t="s">
        <v>229</v>
      </c>
      <c r="B209" s="16" t="s">
        <v>123</v>
      </c>
      <c r="C209" s="16" t="s">
        <v>127</v>
      </c>
      <c r="D209" s="16" t="s">
        <v>119</v>
      </c>
      <c r="E209" s="16" t="s">
        <v>228</v>
      </c>
      <c r="F209" s="11">
        <v>2121.3</v>
      </c>
      <c r="G209" s="11"/>
      <c r="H209" s="11">
        <v>2121.3</v>
      </c>
      <c r="I209" s="11"/>
      <c r="J209" s="11"/>
      <c r="K209" s="11"/>
      <c r="L209" s="11"/>
      <c r="M209" s="11"/>
      <c r="N209" s="11"/>
      <c r="O209" s="49"/>
      <c r="P209" s="49"/>
      <c r="Q209" s="49"/>
    </row>
    <row r="210" spans="1:17" s="12" customFormat="1" ht="37.5">
      <c r="A210" s="64" t="s">
        <v>361</v>
      </c>
      <c r="B210" s="16" t="s">
        <v>123</v>
      </c>
      <c r="C210" s="16" t="s">
        <v>127</v>
      </c>
      <c r="D210" s="16" t="s">
        <v>423</v>
      </c>
      <c r="E210" s="16"/>
      <c r="F210" s="11">
        <f>F211</f>
        <v>9882.9</v>
      </c>
      <c r="G210" s="11">
        <f aca="true" t="shared" si="92" ref="G210:N210">G211</f>
        <v>8057.9</v>
      </c>
      <c r="H210" s="11">
        <f t="shared" si="92"/>
        <v>1825</v>
      </c>
      <c r="I210" s="11">
        <f t="shared" si="92"/>
        <v>0</v>
      </c>
      <c r="J210" s="11">
        <f t="shared" si="92"/>
        <v>7788.6</v>
      </c>
      <c r="K210" s="11">
        <f t="shared" si="92"/>
        <v>7788.6</v>
      </c>
      <c r="L210" s="11">
        <f t="shared" si="92"/>
        <v>0</v>
      </c>
      <c r="M210" s="11">
        <f t="shared" si="92"/>
        <v>0</v>
      </c>
      <c r="N210" s="11">
        <f t="shared" si="92"/>
        <v>7788.6</v>
      </c>
      <c r="O210" s="11">
        <f>O211</f>
        <v>7788.6</v>
      </c>
      <c r="P210" s="11">
        <f>P211</f>
        <v>0</v>
      </c>
      <c r="Q210" s="11">
        <f>Q211</f>
        <v>0</v>
      </c>
    </row>
    <row r="211" spans="1:17" s="12" customFormat="1" ht="18.75">
      <c r="A211" s="64" t="s">
        <v>229</v>
      </c>
      <c r="B211" s="16" t="s">
        <v>123</v>
      </c>
      <c r="C211" s="16" t="s">
        <v>127</v>
      </c>
      <c r="D211" s="16" t="s">
        <v>423</v>
      </c>
      <c r="E211" s="16" t="s">
        <v>228</v>
      </c>
      <c r="F211" s="11">
        <f>G211+H211</f>
        <v>9882.9</v>
      </c>
      <c r="G211" s="11">
        <v>8057.9</v>
      </c>
      <c r="H211" s="11">
        <v>1825</v>
      </c>
      <c r="I211" s="11"/>
      <c r="J211" s="11">
        <f>K211+L211+M211</f>
        <v>7788.6</v>
      </c>
      <c r="K211" s="11">
        <v>7788.6</v>
      </c>
      <c r="L211" s="11"/>
      <c r="M211" s="11"/>
      <c r="N211" s="11">
        <f>O211+P211+Q211</f>
        <v>7788.6</v>
      </c>
      <c r="O211" s="49">
        <v>7788.6</v>
      </c>
      <c r="P211" s="49"/>
      <c r="Q211" s="49"/>
    </row>
    <row r="212" spans="1:17" s="12" customFormat="1" ht="75">
      <c r="A212" s="64" t="s">
        <v>360</v>
      </c>
      <c r="B212" s="16" t="s">
        <v>123</v>
      </c>
      <c r="C212" s="16" t="s">
        <v>127</v>
      </c>
      <c r="D212" s="16" t="s">
        <v>358</v>
      </c>
      <c r="E212" s="16"/>
      <c r="F212" s="11">
        <f>F213</f>
        <v>1480.5</v>
      </c>
      <c r="G212" s="11">
        <f aca="true" t="shared" si="93" ref="G212:Q212">G213</f>
        <v>1436.1</v>
      </c>
      <c r="H212" s="11">
        <f t="shared" si="93"/>
        <v>44.4</v>
      </c>
      <c r="I212" s="11">
        <f t="shared" si="93"/>
        <v>0</v>
      </c>
      <c r="J212" s="11">
        <f t="shared" si="93"/>
        <v>1480.5</v>
      </c>
      <c r="K212" s="11">
        <f>K213</f>
        <v>1436.1</v>
      </c>
      <c r="L212" s="11">
        <f>L213</f>
        <v>44.4</v>
      </c>
      <c r="M212" s="11">
        <f>M213</f>
        <v>0</v>
      </c>
      <c r="N212" s="11">
        <f t="shared" si="93"/>
        <v>1480.5</v>
      </c>
      <c r="O212" s="11">
        <f t="shared" si="93"/>
        <v>1436.1</v>
      </c>
      <c r="P212" s="11">
        <f t="shared" si="93"/>
        <v>44.4</v>
      </c>
      <c r="Q212" s="11">
        <f t="shared" si="93"/>
        <v>0</v>
      </c>
    </row>
    <row r="213" spans="1:17" s="12" customFormat="1" ht="18.75">
      <c r="A213" s="64" t="s">
        <v>229</v>
      </c>
      <c r="B213" s="16" t="s">
        <v>123</v>
      </c>
      <c r="C213" s="16" t="s">
        <v>127</v>
      </c>
      <c r="D213" s="16" t="s">
        <v>358</v>
      </c>
      <c r="E213" s="16" t="s">
        <v>228</v>
      </c>
      <c r="F213" s="11">
        <f>G213+H213+I213</f>
        <v>1480.5</v>
      </c>
      <c r="G213" s="11">
        <v>1436.1</v>
      </c>
      <c r="H213" s="11">
        <v>44.4</v>
      </c>
      <c r="I213" s="11"/>
      <c r="J213" s="11">
        <f>K213+L213+M213</f>
        <v>1480.5</v>
      </c>
      <c r="K213" s="11">
        <v>1436.1</v>
      </c>
      <c r="L213" s="11">
        <v>44.4</v>
      </c>
      <c r="M213" s="11">
        <v>0</v>
      </c>
      <c r="N213" s="11">
        <f>O213+P213+Q213</f>
        <v>1480.5</v>
      </c>
      <c r="O213" s="49">
        <v>1436.1</v>
      </c>
      <c r="P213" s="49">
        <v>44.4</v>
      </c>
      <c r="Q213" s="49"/>
    </row>
    <row r="214" spans="1:17" s="12" customFormat="1" ht="18.75">
      <c r="A214" s="65" t="s">
        <v>171</v>
      </c>
      <c r="B214" s="13" t="s">
        <v>123</v>
      </c>
      <c r="C214" s="13" t="s">
        <v>172</v>
      </c>
      <c r="D214" s="13"/>
      <c r="E214" s="13"/>
      <c r="F214" s="14">
        <f aca="true" t="shared" si="94" ref="F214:Q214">F228+F215</f>
        <v>1149.4</v>
      </c>
      <c r="G214" s="14">
        <f t="shared" si="94"/>
        <v>894.4000000000001</v>
      </c>
      <c r="H214" s="14">
        <f t="shared" si="94"/>
        <v>255</v>
      </c>
      <c r="I214" s="14">
        <f t="shared" si="94"/>
        <v>0</v>
      </c>
      <c r="J214" s="14">
        <f t="shared" si="94"/>
        <v>621.3</v>
      </c>
      <c r="K214" s="14">
        <f t="shared" si="94"/>
        <v>537</v>
      </c>
      <c r="L214" s="14">
        <f t="shared" si="94"/>
        <v>84.3</v>
      </c>
      <c r="M214" s="14">
        <f t="shared" si="94"/>
        <v>0</v>
      </c>
      <c r="N214" s="14">
        <f t="shared" si="94"/>
        <v>791.5</v>
      </c>
      <c r="O214" s="14">
        <f t="shared" si="94"/>
        <v>652.2</v>
      </c>
      <c r="P214" s="14">
        <f t="shared" si="94"/>
        <v>139.3</v>
      </c>
      <c r="Q214" s="14">
        <f t="shared" si="94"/>
        <v>0</v>
      </c>
    </row>
    <row r="215" spans="1:17" s="12" customFormat="1" ht="37.5">
      <c r="A215" s="64" t="s">
        <v>525</v>
      </c>
      <c r="B215" s="16" t="s">
        <v>123</v>
      </c>
      <c r="C215" s="16" t="s">
        <v>172</v>
      </c>
      <c r="D215" s="48" t="s">
        <v>252</v>
      </c>
      <c r="E215" s="16"/>
      <c r="F215" s="11">
        <f>F222+F216</f>
        <v>1143.4</v>
      </c>
      <c r="G215" s="11">
        <f aca="true" t="shared" si="95" ref="G215:Q215">G222+G216</f>
        <v>894.4000000000001</v>
      </c>
      <c r="H215" s="11">
        <f t="shared" si="95"/>
        <v>249</v>
      </c>
      <c r="I215" s="11">
        <f t="shared" si="95"/>
        <v>0</v>
      </c>
      <c r="J215" s="11">
        <f t="shared" si="95"/>
        <v>615.3</v>
      </c>
      <c r="K215" s="11">
        <f t="shared" si="95"/>
        <v>537</v>
      </c>
      <c r="L215" s="11">
        <f t="shared" si="95"/>
        <v>78.3</v>
      </c>
      <c r="M215" s="11">
        <f t="shared" si="95"/>
        <v>0</v>
      </c>
      <c r="N215" s="11">
        <f t="shared" si="95"/>
        <v>785.5</v>
      </c>
      <c r="O215" s="11">
        <f t="shared" si="95"/>
        <v>652.2</v>
      </c>
      <c r="P215" s="11">
        <f t="shared" si="95"/>
        <v>133.3</v>
      </c>
      <c r="Q215" s="11">
        <f t="shared" si="95"/>
        <v>0</v>
      </c>
    </row>
    <row r="216" spans="1:17" s="12" customFormat="1" ht="56.25">
      <c r="A216" s="64" t="s">
        <v>526</v>
      </c>
      <c r="B216" s="16" t="s">
        <v>123</v>
      </c>
      <c r="C216" s="16" t="s">
        <v>172</v>
      </c>
      <c r="D216" s="33" t="s">
        <v>319</v>
      </c>
      <c r="E216" s="16"/>
      <c r="F216" s="11">
        <f>F217</f>
        <v>578.5</v>
      </c>
      <c r="G216" s="11">
        <f aca="true" t="shared" si="96" ref="G216:Q216">G217</f>
        <v>357.8</v>
      </c>
      <c r="H216" s="11">
        <f t="shared" si="96"/>
        <v>220.7</v>
      </c>
      <c r="I216" s="11">
        <f t="shared" si="96"/>
        <v>0</v>
      </c>
      <c r="J216" s="11">
        <f t="shared" si="96"/>
        <v>50</v>
      </c>
      <c r="K216" s="11">
        <f t="shared" si="96"/>
        <v>0</v>
      </c>
      <c r="L216" s="11">
        <f t="shared" si="96"/>
        <v>50</v>
      </c>
      <c r="M216" s="11">
        <f t="shared" si="96"/>
        <v>0</v>
      </c>
      <c r="N216" s="11">
        <f t="shared" si="96"/>
        <v>220.2</v>
      </c>
      <c r="O216" s="11">
        <f t="shared" si="96"/>
        <v>115.2</v>
      </c>
      <c r="P216" s="11">
        <f t="shared" si="96"/>
        <v>105</v>
      </c>
      <c r="Q216" s="11">
        <f t="shared" si="96"/>
        <v>0</v>
      </c>
    </row>
    <row r="217" spans="1:17" s="12" customFormat="1" ht="23.25" customHeight="1">
      <c r="A217" s="64" t="s">
        <v>550</v>
      </c>
      <c r="B217" s="16" t="s">
        <v>123</v>
      </c>
      <c r="C217" s="16" t="s">
        <v>172</v>
      </c>
      <c r="D217" s="48" t="s">
        <v>609</v>
      </c>
      <c r="E217" s="16"/>
      <c r="F217" s="11">
        <f>F218+F220</f>
        <v>578.5</v>
      </c>
      <c r="G217" s="11">
        <f aca="true" t="shared" si="97" ref="G217:Q217">G218+G220</f>
        <v>357.8</v>
      </c>
      <c r="H217" s="11">
        <f t="shared" si="97"/>
        <v>220.7</v>
      </c>
      <c r="I217" s="11">
        <f t="shared" si="97"/>
        <v>0</v>
      </c>
      <c r="J217" s="11">
        <f t="shared" si="97"/>
        <v>50</v>
      </c>
      <c r="K217" s="11">
        <f t="shared" si="97"/>
        <v>0</v>
      </c>
      <c r="L217" s="11">
        <f t="shared" si="97"/>
        <v>50</v>
      </c>
      <c r="M217" s="11">
        <f t="shared" si="97"/>
        <v>0</v>
      </c>
      <c r="N217" s="11">
        <f t="shared" si="97"/>
        <v>220.2</v>
      </c>
      <c r="O217" s="11">
        <f t="shared" si="97"/>
        <v>115.2</v>
      </c>
      <c r="P217" s="11">
        <f t="shared" si="97"/>
        <v>105</v>
      </c>
      <c r="Q217" s="11">
        <f t="shared" si="97"/>
        <v>0</v>
      </c>
    </row>
    <row r="218" spans="1:17" s="12" customFormat="1" ht="18.75">
      <c r="A218" s="64" t="s">
        <v>549</v>
      </c>
      <c r="B218" s="16" t="s">
        <v>123</v>
      </c>
      <c r="C218" s="16" t="s">
        <v>172</v>
      </c>
      <c r="D218" s="48" t="s">
        <v>610</v>
      </c>
      <c r="E218" s="16"/>
      <c r="F218" s="11">
        <f>F219</f>
        <v>528.5</v>
      </c>
      <c r="G218" s="11">
        <f aca="true" t="shared" si="98" ref="G218:Q218">G219</f>
        <v>357.8</v>
      </c>
      <c r="H218" s="11">
        <f t="shared" si="98"/>
        <v>170.7</v>
      </c>
      <c r="I218" s="11">
        <f t="shared" si="98"/>
        <v>0</v>
      </c>
      <c r="J218" s="11">
        <f t="shared" si="98"/>
        <v>0</v>
      </c>
      <c r="K218" s="11">
        <f t="shared" si="98"/>
        <v>0</v>
      </c>
      <c r="L218" s="11">
        <f t="shared" si="98"/>
        <v>0</v>
      </c>
      <c r="M218" s="11">
        <f t="shared" si="98"/>
        <v>0</v>
      </c>
      <c r="N218" s="11">
        <f t="shared" si="98"/>
        <v>170.2</v>
      </c>
      <c r="O218" s="11">
        <f t="shared" si="98"/>
        <v>115.2</v>
      </c>
      <c r="P218" s="11">
        <f t="shared" si="98"/>
        <v>55</v>
      </c>
      <c r="Q218" s="11">
        <f t="shared" si="98"/>
        <v>0</v>
      </c>
    </row>
    <row r="219" spans="1:17" s="12" customFormat="1" ht="37.5">
      <c r="A219" s="64" t="s">
        <v>93</v>
      </c>
      <c r="B219" s="16" t="s">
        <v>123</v>
      </c>
      <c r="C219" s="16" t="s">
        <v>172</v>
      </c>
      <c r="D219" s="48" t="s">
        <v>610</v>
      </c>
      <c r="E219" s="16" t="s">
        <v>179</v>
      </c>
      <c r="F219" s="11">
        <f>G219+H219+I219</f>
        <v>528.5</v>
      </c>
      <c r="G219" s="11">
        <v>357.8</v>
      </c>
      <c r="H219" s="11">
        <v>170.7</v>
      </c>
      <c r="I219" s="11"/>
      <c r="J219" s="11">
        <f>K219+L219+M219</f>
        <v>0</v>
      </c>
      <c r="K219" s="11"/>
      <c r="L219" s="11"/>
      <c r="M219" s="11"/>
      <c r="N219" s="11">
        <f>O219+P219+Q219</f>
        <v>170.2</v>
      </c>
      <c r="O219" s="19">
        <v>115.2</v>
      </c>
      <c r="P219" s="19">
        <v>55</v>
      </c>
      <c r="Q219" s="11"/>
    </row>
    <row r="220" spans="1:17" s="12" customFormat="1" ht="18.75">
      <c r="A220" s="64" t="s">
        <v>589</v>
      </c>
      <c r="B220" s="16" t="s">
        <v>123</v>
      </c>
      <c r="C220" s="16" t="s">
        <v>172</v>
      </c>
      <c r="D220" s="48" t="s">
        <v>611</v>
      </c>
      <c r="E220" s="16"/>
      <c r="F220" s="11">
        <f>F221</f>
        <v>50</v>
      </c>
      <c r="G220" s="11">
        <f aca="true" t="shared" si="99" ref="G220:Q220">G221</f>
        <v>0</v>
      </c>
      <c r="H220" s="11">
        <f t="shared" si="99"/>
        <v>50</v>
      </c>
      <c r="I220" s="11">
        <f t="shared" si="99"/>
        <v>0</v>
      </c>
      <c r="J220" s="11">
        <f t="shared" si="99"/>
        <v>50</v>
      </c>
      <c r="K220" s="11">
        <f t="shared" si="99"/>
        <v>0</v>
      </c>
      <c r="L220" s="11">
        <f t="shared" si="99"/>
        <v>50</v>
      </c>
      <c r="M220" s="11">
        <f t="shared" si="99"/>
        <v>0</v>
      </c>
      <c r="N220" s="11">
        <f t="shared" si="99"/>
        <v>50</v>
      </c>
      <c r="O220" s="11">
        <f t="shared" si="99"/>
        <v>0</v>
      </c>
      <c r="P220" s="11">
        <f t="shared" si="99"/>
        <v>50</v>
      </c>
      <c r="Q220" s="11">
        <f t="shared" si="99"/>
        <v>0</v>
      </c>
    </row>
    <row r="221" spans="1:17" s="12" customFormat="1" ht="37.5">
      <c r="A221" s="64" t="s">
        <v>93</v>
      </c>
      <c r="B221" s="16" t="s">
        <v>123</v>
      </c>
      <c r="C221" s="16" t="s">
        <v>172</v>
      </c>
      <c r="D221" s="48" t="s">
        <v>611</v>
      </c>
      <c r="E221" s="16" t="s">
        <v>179</v>
      </c>
      <c r="F221" s="11">
        <f>G221+H221+I221</f>
        <v>50</v>
      </c>
      <c r="G221" s="11"/>
      <c r="H221" s="11">
        <v>50</v>
      </c>
      <c r="I221" s="11"/>
      <c r="J221" s="11">
        <f>K221+L221+M221</f>
        <v>50</v>
      </c>
      <c r="K221" s="11"/>
      <c r="L221" s="11">
        <v>50</v>
      </c>
      <c r="M221" s="11"/>
      <c r="N221" s="11">
        <f>O221+P221+Q221</f>
        <v>50</v>
      </c>
      <c r="O221" s="11"/>
      <c r="P221" s="11">
        <v>50</v>
      </c>
      <c r="Q221" s="11"/>
    </row>
    <row r="222" spans="1:17" s="12" customFormat="1" ht="38.25" customHeight="1">
      <c r="A222" s="64" t="s">
        <v>691</v>
      </c>
      <c r="B222" s="16" t="s">
        <v>123</v>
      </c>
      <c r="C222" s="16" t="s">
        <v>172</v>
      </c>
      <c r="D222" s="48" t="s">
        <v>353</v>
      </c>
      <c r="E222" s="16"/>
      <c r="F222" s="11">
        <f>F223</f>
        <v>564.9</v>
      </c>
      <c r="G222" s="11">
        <f aca="true" t="shared" si="100" ref="G222:Q222">G223</f>
        <v>536.6</v>
      </c>
      <c r="H222" s="11">
        <f t="shared" si="100"/>
        <v>28.3</v>
      </c>
      <c r="I222" s="11">
        <f t="shared" si="100"/>
        <v>0</v>
      </c>
      <c r="J222" s="11">
        <f t="shared" si="100"/>
        <v>565.3</v>
      </c>
      <c r="K222" s="11">
        <f t="shared" si="100"/>
        <v>537</v>
      </c>
      <c r="L222" s="11">
        <f t="shared" si="100"/>
        <v>28.3</v>
      </c>
      <c r="M222" s="11">
        <f t="shared" si="100"/>
        <v>0</v>
      </c>
      <c r="N222" s="11">
        <f t="shared" si="100"/>
        <v>565.3</v>
      </c>
      <c r="O222" s="11">
        <f t="shared" si="100"/>
        <v>537</v>
      </c>
      <c r="P222" s="11">
        <f t="shared" si="100"/>
        <v>28.3</v>
      </c>
      <c r="Q222" s="11">
        <f t="shared" si="100"/>
        <v>0</v>
      </c>
    </row>
    <row r="223" spans="1:17" s="12" customFormat="1" ht="38.25" customHeight="1">
      <c r="A223" s="64" t="s">
        <v>355</v>
      </c>
      <c r="B223" s="16" t="s">
        <v>123</v>
      </c>
      <c r="C223" s="16" t="s">
        <v>172</v>
      </c>
      <c r="D223" s="48" t="s">
        <v>546</v>
      </c>
      <c r="E223" s="16"/>
      <c r="F223" s="11">
        <f>F226+F224</f>
        <v>564.9</v>
      </c>
      <c r="G223" s="11">
        <f aca="true" t="shared" si="101" ref="G223:N223">G226+G224</f>
        <v>536.6</v>
      </c>
      <c r="H223" s="11">
        <f t="shared" si="101"/>
        <v>28.3</v>
      </c>
      <c r="I223" s="11">
        <f t="shared" si="101"/>
        <v>0</v>
      </c>
      <c r="J223" s="11">
        <f t="shared" si="101"/>
        <v>565.3</v>
      </c>
      <c r="K223" s="11">
        <f t="shared" si="101"/>
        <v>537</v>
      </c>
      <c r="L223" s="11">
        <f t="shared" si="101"/>
        <v>28.3</v>
      </c>
      <c r="M223" s="11">
        <f t="shared" si="101"/>
        <v>0</v>
      </c>
      <c r="N223" s="11">
        <f t="shared" si="101"/>
        <v>565.3</v>
      </c>
      <c r="O223" s="11">
        <f>O226</f>
        <v>537</v>
      </c>
      <c r="P223" s="11">
        <f>P226</f>
        <v>28.3</v>
      </c>
      <c r="Q223" s="11">
        <f>Q226</f>
        <v>0</v>
      </c>
    </row>
    <row r="224" spans="1:17" s="12" customFormat="1" ht="56.25" hidden="1">
      <c r="A224" s="64" t="s">
        <v>440</v>
      </c>
      <c r="B224" s="16" t="s">
        <v>123</v>
      </c>
      <c r="C224" s="16" t="s">
        <v>172</v>
      </c>
      <c r="D224" s="48" t="s">
        <v>547</v>
      </c>
      <c r="E224" s="16"/>
      <c r="F224" s="11">
        <f>F225</f>
        <v>0</v>
      </c>
      <c r="G224" s="11">
        <f aca="true" t="shared" si="102" ref="G224:N224">G225</f>
        <v>0</v>
      </c>
      <c r="H224" s="11">
        <f t="shared" si="102"/>
        <v>0</v>
      </c>
      <c r="I224" s="11">
        <f t="shared" si="102"/>
        <v>0</v>
      </c>
      <c r="J224" s="11">
        <f t="shared" si="102"/>
        <v>0</v>
      </c>
      <c r="K224" s="11">
        <f t="shared" si="102"/>
        <v>0</v>
      </c>
      <c r="L224" s="11">
        <f t="shared" si="102"/>
        <v>0</v>
      </c>
      <c r="M224" s="11">
        <f t="shared" si="102"/>
        <v>0</v>
      </c>
      <c r="N224" s="11">
        <f t="shared" si="102"/>
        <v>0</v>
      </c>
      <c r="O224" s="11"/>
      <c r="P224" s="11"/>
      <c r="Q224" s="11"/>
    </row>
    <row r="225" spans="1:17" s="12" customFormat="1" ht="56.25" hidden="1">
      <c r="A225" s="64" t="s">
        <v>439</v>
      </c>
      <c r="B225" s="16" t="s">
        <v>123</v>
      </c>
      <c r="C225" s="16" t="s">
        <v>172</v>
      </c>
      <c r="D225" s="48" t="s">
        <v>547</v>
      </c>
      <c r="E225" s="16" t="s">
        <v>438</v>
      </c>
      <c r="F225" s="11">
        <f>G225+I225+H225</f>
        <v>0</v>
      </c>
      <c r="G225" s="11"/>
      <c r="H225" s="11"/>
      <c r="I225" s="11"/>
      <c r="J225" s="11">
        <f>K225+M225+L225</f>
        <v>0</v>
      </c>
      <c r="K225" s="11"/>
      <c r="L225" s="11"/>
      <c r="M225" s="11"/>
      <c r="N225" s="11">
        <f>O225+Q225+P225</f>
        <v>0</v>
      </c>
      <c r="O225" s="11"/>
      <c r="P225" s="11"/>
      <c r="Q225" s="11"/>
    </row>
    <row r="226" spans="1:17" s="12" customFormat="1" ht="37.5">
      <c r="A226" s="64" t="s">
        <v>354</v>
      </c>
      <c r="B226" s="16" t="s">
        <v>123</v>
      </c>
      <c r="C226" s="16" t="s">
        <v>172</v>
      </c>
      <c r="D226" s="48" t="s">
        <v>548</v>
      </c>
      <c r="E226" s="16"/>
      <c r="F226" s="11">
        <f>F227</f>
        <v>564.9</v>
      </c>
      <c r="G226" s="11">
        <f aca="true" t="shared" si="103" ref="G226:M226">G227</f>
        <v>536.6</v>
      </c>
      <c r="H226" s="11">
        <f t="shared" si="103"/>
        <v>28.3</v>
      </c>
      <c r="I226" s="11">
        <f t="shared" si="103"/>
        <v>0</v>
      </c>
      <c r="J226" s="11">
        <f>J227</f>
        <v>565.3</v>
      </c>
      <c r="K226" s="11">
        <f t="shared" si="103"/>
        <v>537</v>
      </c>
      <c r="L226" s="11">
        <f t="shared" si="103"/>
        <v>28.3</v>
      </c>
      <c r="M226" s="11">
        <f t="shared" si="103"/>
        <v>0</v>
      </c>
      <c r="N226" s="11">
        <f>N227</f>
        <v>565.3</v>
      </c>
      <c r="O226" s="11">
        <f>O227</f>
        <v>537</v>
      </c>
      <c r="P226" s="11">
        <f>P227</f>
        <v>28.3</v>
      </c>
      <c r="Q226" s="11">
        <f>Q227</f>
        <v>0</v>
      </c>
    </row>
    <row r="227" spans="1:17" s="12" customFormat="1" ht="56.25">
      <c r="A227" s="64" t="s">
        <v>439</v>
      </c>
      <c r="B227" s="16" t="s">
        <v>123</v>
      </c>
      <c r="C227" s="16" t="s">
        <v>172</v>
      </c>
      <c r="D227" s="48" t="s">
        <v>548</v>
      </c>
      <c r="E227" s="16" t="s">
        <v>438</v>
      </c>
      <c r="F227" s="11">
        <f>G227+I227+H227</f>
        <v>564.9</v>
      </c>
      <c r="G227" s="11">
        <v>536.6</v>
      </c>
      <c r="H227" s="11">
        <v>28.3</v>
      </c>
      <c r="I227" s="11"/>
      <c r="J227" s="11">
        <f>K227+M227+L227</f>
        <v>565.3</v>
      </c>
      <c r="K227" s="11">
        <v>537</v>
      </c>
      <c r="L227" s="11">
        <v>28.3</v>
      </c>
      <c r="M227" s="11"/>
      <c r="N227" s="11">
        <f>O227+Q227+P227</f>
        <v>565.3</v>
      </c>
      <c r="O227" s="49">
        <v>537</v>
      </c>
      <c r="P227" s="49">
        <v>28.3</v>
      </c>
      <c r="Q227" s="49"/>
    </row>
    <row r="228" spans="1:17" s="12" customFormat="1" ht="18.75">
      <c r="A228" s="64" t="s">
        <v>347</v>
      </c>
      <c r="B228" s="16" t="s">
        <v>123</v>
      </c>
      <c r="C228" s="16" t="s">
        <v>172</v>
      </c>
      <c r="D228" s="33" t="s">
        <v>240</v>
      </c>
      <c r="E228" s="16"/>
      <c r="F228" s="11">
        <f>F229</f>
        <v>6</v>
      </c>
      <c r="G228" s="11">
        <f aca="true" t="shared" si="104" ref="G228:Q229">G229</f>
        <v>0</v>
      </c>
      <c r="H228" s="11">
        <f t="shared" si="104"/>
        <v>6</v>
      </c>
      <c r="I228" s="11">
        <f t="shared" si="104"/>
        <v>0</v>
      </c>
      <c r="J228" s="11">
        <f t="shared" si="104"/>
        <v>6</v>
      </c>
      <c r="K228" s="11">
        <f t="shared" si="104"/>
        <v>0</v>
      </c>
      <c r="L228" s="11">
        <f t="shared" si="104"/>
        <v>6</v>
      </c>
      <c r="M228" s="11">
        <f t="shared" si="104"/>
        <v>0</v>
      </c>
      <c r="N228" s="11">
        <f t="shared" si="104"/>
        <v>6</v>
      </c>
      <c r="O228" s="11">
        <f t="shared" si="104"/>
        <v>0</v>
      </c>
      <c r="P228" s="11">
        <f t="shared" si="104"/>
        <v>6</v>
      </c>
      <c r="Q228" s="11">
        <f t="shared" si="104"/>
        <v>0</v>
      </c>
    </row>
    <row r="229" spans="1:17" s="12" customFormat="1" ht="37.5">
      <c r="A229" s="64" t="s">
        <v>235</v>
      </c>
      <c r="B229" s="16" t="s">
        <v>123</v>
      </c>
      <c r="C229" s="16" t="s">
        <v>172</v>
      </c>
      <c r="D229" s="33" t="s">
        <v>67</v>
      </c>
      <c r="E229" s="16"/>
      <c r="F229" s="11">
        <f>F230</f>
        <v>6</v>
      </c>
      <c r="G229" s="11">
        <f t="shared" si="104"/>
        <v>0</v>
      </c>
      <c r="H229" s="11">
        <f t="shared" si="104"/>
        <v>6</v>
      </c>
      <c r="I229" s="11">
        <f t="shared" si="104"/>
        <v>0</v>
      </c>
      <c r="J229" s="11">
        <f t="shared" si="104"/>
        <v>6</v>
      </c>
      <c r="K229" s="11">
        <f t="shared" si="104"/>
        <v>0</v>
      </c>
      <c r="L229" s="11">
        <f t="shared" si="104"/>
        <v>6</v>
      </c>
      <c r="M229" s="11">
        <f t="shared" si="104"/>
        <v>0</v>
      </c>
      <c r="N229" s="11">
        <f t="shared" si="104"/>
        <v>6</v>
      </c>
      <c r="O229" s="11">
        <f t="shared" si="104"/>
        <v>0</v>
      </c>
      <c r="P229" s="11">
        <f t="shared" si="104"/>
        <v>6</v>
      </c>
      <c r="Q229" s="11">
        <f t="shared" si="104"/>
        <v>0</v>
      </c>
    </row>
    <row r="230" spans="1:17" s="12" customFormat="1" ht="61.5" customHeight="1">
      <c r="A230" s="64" t="s">
        <v>627</v>
      </c>
      <c r="B230" s="16" t="s">
        <v>123</v>
      </c>
      <c r="C230" s="16" t="s">
        <v>172</v>
      </c>
      <c r="D230" s="33" t="s">
        <v>102</v>
      </c>
      <c r="E230" s="16"/>
      <c r="F230" s="11">
        <f aca="true" t="shared" si="105" ref="F230:Q230">F231</f>
        <v>6</v>
      </c>
      <c r="G230" s="11">
        <f t="shared" si="105"/>
        <v>0</v>
      </c>
      <c r="H230" s="11">
        <f t="shared" si="105"/>
        <v>6</v>
      </c>
      <c r="I230" s="11">
        <f t="shared" si="105"/>
        <v>0</v>
      </c>
      <c r="J230" s="11">
        <f t="shared" si="105"/>
        <v>6</v>
      </c>
      <c r="K230" s="11">
        <f t="shared" si="105"/>
        <v>0</v>
      </c>
      <c r="L230" s="11">
        <f t="shared" si="105"/>
        <v>6</v>
      </c>
      <c r="M230" s="11">
        <f t="shared" si="105"/>
        <v>0</v>
      </c>
      <c r="N230" s="11">
        <f t="shared" si="105"/>
        <v>6</v>
      </c>
      <c r="O230" s="11">
        <f t="shared" si="105"/>
        <v>0</v>
      </c>
      <c r="P230" s="11">
        <f t="shared" si="105"/>
        <v>6</v>
      </c>
      <c r="Q230" s="11">
        <f t="shared" si="105"/>
        <v>0</v>
      </c>
    </row>
    <row r="231" spans="1:17" s="12" customFormat="1" ht="18.75">
      <c r="A231" s="64" t="s">
        <v>229</v>
      </c>
      <c r="B231" s="16" t="s">
        <v>123</v>
      </c>
      <c r="C231" s="16" t="s">
        <v>172</v>
      </c>
      <c r="D231" s="33" t="s">
        <v>102</v>
      </c>
      <c r="E231" s="16" t="s">
        <v>228</v>
      </c>
      <c r="F231" s="11">
        <f>G231+H231+I231</f>
        <v>6</v>
      </c>
      <c r="G231" s="11"/>
      <c r="H231" s="11">
        <v>6</v>
      </c>
      <c r="I231" s="11"/>
      <c r="J231" s="11">
        <f>K231+L231+M231</f>
        <v>6</v>
      </c>
      <c r="K231" s="11"/>
      <c r="L231" s="11">
        <v>6</v>
      </c>
      <c r="M231" s="11"/>
      <c r="N231" s="11">
        <f>O231+P231+Q231</f>
        <v>6</v>
      </c>
      <c r="O231" s="49"/>
      <c r="P231" s="49">
        <v>6</v>
      </c>
      <c r="Q231" s="49"/>
    </row>
    <row r="232" spans="1:17" s="12" customFormat="1" ht="18.75">
      <c r="A232" s="65" t="s">
        <v>166</v>
      </c>
      <c r="B232" s="13" t="s">
        <v>130</v>
      </c>
      <c r="C232" s="13" t="s">
        <v>416</v>
      </c>
      <c r="D232" s="128"/>
      <c r="E232" s="13"/>
      <c r="F232" s="14">
        <f aca="true" t="shared" si="106" ref="F232:Q232">F233+F241+F256</f>
        <v>5491</v>
      </c>
      <c r="G232" s="14">
        <f t="shared" si="106"/>
        <v>1903.2</v>
      </c>
      <c r="H232" s="14">
        <f t="shared" si="106"/>
        <v>3399.5</v>
      </c>
      <c r="I232" s="14">
        <f t="shared" si="106"/>
        <v>188.3</v>
      </c>
      <c r="J232" s="14">
        <f t="shared" si="106"/>
        <v>2535.2</v>
      </c>
      <c r="K232" s="14">
        <f t="shared" si="106"/>
        <v>1600.6</v>
      </c>
      <c r="L232" s="14">
        <f t="shared" si="106"/>
        <v>774.5</v>
      </c>
      <c r="M232" s="14">
        <f t="shared" si="106"/>
        <v>160.1</v>
      </c>
      <c r="N232" s="14">
        <f t="shared" si="106"/>
        <v>2105</v>
      </c>
      <c r="O232" s="14">
        <f t="shared" si="106"/>
        <v>1271.4</v>
      </c>
      <c r="P232" s="14">
        <f t="shared" si="106"/>
        <v>706.5</v>
      </c>
      <c r="Q232" s="14">
        <f t="shared" si="106"/>
        <v>127.1</v>
      </c>
    </row>
    <row r="233" spans="1:17" s="12" customFormat="1" ht="18.75">
      <c r="A233" s="65" t="s">
        <v>167</v>
      </c>
      <c r="B233" s="13" t="s">
        <v>130</v>
      </c>
      <c r="C233" s="13" t="s">
        <v>122</v>
      </c>
      <c r="D233" s="128"/>
      <c r="E233" s="13"/>
      <c r="F233" s="14">
        <f>F238+F234</f>
        <v>223.5</v>
      </c>
      <c r="G233" s="14">
        <f aca="true" t="shared" si="107" ref="G233:Q233">G238+G234</f>
        <v>0</v>
      </c>
      <c r="H233" s="14">
        <f t="shared" si="107"/>
        <v>223.5</v>
      </c>
      <c r="I233" s="14">
        <f t="shared" si="107"/>
        <v>0</v>
      </c>
      <c r="J233" s="14">
        <f t="shared" si="107"/>
        <v>566.5</v>
      </c>
      <c r="K233" s="14">
        <f t="shared" si="107"/>
        <v>0</v>
      </c>
      <c r="L233" s="14">
        <f t="shared" si="107"/>
        <v>566.5</v>
      </c>
      <c r="M233" s="14">
        <f t="shared" si="107"/>
        <v>0</v>
      </c>
      <c r="N233" s="14">
        <f t="shared" si="107"/>
        <v>566.5</v>
      </c>
      <c r="O233" s="11">
        <f t="shared" si="107"/>
        <v>0</v>
      </c>
      <c r="P233" s="11">
        <f t="shared" si="107"/>
        <v>566.5</v>
      </c>
      <c r="Q233" s="11">
        <f t="shared" si="107"/>
        <v>0</v>
      </c>
    </row>
    <row r="234" spans="1:17" s="12" customFormat="1" ht="56.25">
      <c r="A234" s="64" t="s">
        <v>532</v>
      </c>
      <c r="B234" s="16" t="s">
        <v>130</v>
      </c>
      <c r="C234" s="16" t="s">
        <v>122</v>
      </c>
      <c r="D234" s="16" t="s">
        <v>280</v>
      </c>
      <c r="E234" s="16"/>
      <c r="F234" s="11">
        <f>F235</f>
        <v>0</v>
      </c>
      <c r="G234" s="11">
        <f aca="true" t="shared" si="108" ref="G234:Q234">G235</f>
        <v>0</v>
      </c>
      <c r="H234" s="11">
        <f t="shared" si="108"/>
        <v>0</v>
      </c>
      <c r="I234" s="11">
        <f t="shared" si="108"/>
        <v>0</v>
      </c>
      <c r="J234" s="11">
        <f t="shared" si="108"/>
        <v>500</v>
      </c>
      <c r="K234" s="11">
        <f t="shared" si="108"/>
        <v>0</v>
      </c>
      <c r="L234" s="11">
        <f t="shared" si="108"/>
        <v>500</v>
      </c>
      <c r="M234" s="11">
        <f t="shared" si="108"/>
        <v>0</v>
      </c>
      <c r="N234" s="11">
        <f t="shared" si="108"/>
        <v>500</v>
      </c>
      <c r="O234" s="11">
        <f t="shared" si="108"/>
        <v>0</v>
      </c>
      <c r="P234" s="11">
        <f t="shared" si="108"/>
        <v>500</v>
      </c>
      <c r="Q234" s="11">
        <f t="shared" si="108"/>
        <v>0</v>
      </c>
    </row>
    <row r="235" spans="1:17" s="12" customFormat="1" ht="37.5">
      <c r="A235" s="64" t="s">
        <v>603</v>
      </c>
      <c r="B235" s="16" t="s">
        <v>130</v>
      </c>
      <c r="C235" s="16" t="s">
        <v>122</v>
      </c>
      <c r="D235" s="16" t="s">
        <v>27</v>
      </c>
      <c r="E235" s="16"/>
      <c r="F235" s="11">
        <f>F236</f>
        <v>0</v>
      </c>
      <c r="G235" s="11">
        <f>G236</f>
        <v>0</v>
      </c>
      <c r="H235" s="11">
        <f aca="true" t="shared" si="109" ref="G235:Q236">H236</f>
        <v>0</v>
      </c>
      <c r="I235" s="11">
        <f t="shared" si="109"/>
        <v>0</v>
      </c>
      <c r="J235" s="11">
        <f t="shared" si="109"/>
        <v>500</v>
      </c>
      <c r="K235" s="11">
        <f t="shared" si="109"/>
        <v>0</v>
      </c>
      <c r="L235" s="11">
        <f t="shared" si="109"/>
        <v>500</v>
      </c>
      <c r="M235" s="11">
        <f t="shared" si="109"/>
        <v>0</v>
      </c>
      <c r="N235" s="11">
        <f t="shared" si="109"/>
        <v>500</v>
      </c>
      <c r="O235" s="11">
        <f t="shared" si="109"/>
        <v>0</v>
      </c>
      <c r="P235" s="11">
        <f t="shared" si="109"/>
        <v>500</v>
      </c>
      <c r="Q235" s="11">
        <f t="shared" si="109"/>
        <v>0</v>
      </c>
    </row>
    <row r="236" spans="1:17" s="12" customFormat="1" ht="18.75">
      <c r="A236" s="64" t="s">
        <v>231</v>
      </c>
      <c r="B236" s="16" t="s">
        <v>130</v>
      </c>
      <c r="C236" s="16" t="s">
        <v>122</v>
      </c>
      <c r="D236" s="16" t="s">
        <v>28</v>
      </c>
      <c r="E236" s="16"/>
      <c r="F236" s="11">
        <f>F237</f>
        <v>0</v>
      </c>
      <c r="G236" s="11">
        <f t="shared" si="109"/>
        <v>0</v>
      </c>
      <c r="H236" s="11">
        <f t="shared" si="109"/>
        <v>0</v>
      </c>
      <c r="I236" s="11">
        <f t="shared" si="109"/>
        <v>0</v>
      </c>
      <c r="J236" s="11">
        <f t="shared" si="109"/>
        <v>500</v>
      </c>
      <c r="K236" s="11">
        <f t="shared" si="109"/>
        <v>0</v>
      </c>
      <c r="L236" s="11">
        <f t="shared" si="109"/>
        <v>500</v>
      </c>
      <c r="M236" s="11">
        <f t="shared" si="109"/>
        <v>0</v>
      </c>
      <c r="N236" s="11">
        <f t="shared" si="109"/>
        <v>500</v>
      </c>
      <c r="O236" s="11">
        <f t="shared" si="109"/>
        <v>0</v>
      </c>
      <c r="P236" s="11">
        <f t="shared" si="109"/>
        <v>500</v>
      </c>
      <c r="Q236" s="11">
        <f t="shared" si="109"/>
        <v>0</v>
      </c>
    </row>
    <row r="237" spans="1:17" s="12" customFormat="1" ht="18.75">
      <c r="A237" s="64" t="s">
        <v>362</v>
      </c>
      <c r="B237" s="16" t="s">
        <v>130</v>
      </c>
      <c r="C237" s="16" t="s">
        <v>122</v>
      </c>
      <c r="D237" s="16" t="s">
        <v>28</v>
      </c>
      <c r="E237" s="16" t="s">
        <v>186</v>
      </c>
      <c r="F237" s="11">
        <f>G237+H237+I237</f>
        <v>0</v>
      </c>
      <c r="G237" s="11"/>
      <c r="H237" s="11"/>
      <c r="I237" s="11"/>
      <c r="J237" s="11">
        <f>K237+L237+M237</f>
        <v>500</v>
      </c>
      <c r="K237" s="11"/>
      <c r="L237" s="11">
        <v>500</v>
      </c>
      <c r="M237" s="11"/>
      <c r="N237" s="11">
        <f>O237+P237+Q237</f>
        <v>500</v>
      </c>
      <c r="O237" s="11"/>
      <c r="P237" s="11">
        <v>500</v>
      </c>
      <c r="Q237" s="11"/>
    </row>
    <row r="238" spans="1:17" s="12" customFormat="1" ht="18.75">
      <c r="A238" s="64" t="s">
        <v>167</v>
      </c>
      <c r="B238" s="16" t="s">
        <v>130</v>
      </c>
      <c r="C238" s="16" t="s">
        <v>122</v>
      </c>
      <c r="D238" s="33" t="s">
        <v>33</v>
      </c>
      <c r="E238" s="16"/>
      <c r="F238" s="11">
        <f>F239</f>
        <v>223.5</v>
      </c>
      <c r="G238" s="11">
        <f aca="true" t="shared" si="110" ref="G238:Q239">G239</f>
        <v>0</v>
      </c>
      <c r="H238" s="11">
        <f t="shared" si="110"/>
        <v>223.5</v>
      </c>
      <c r="I238" s="11">
        <f t="shared" si="110"/>
        <v>0</v>
      </c>
      <c r="J238" s="11">
        <f t="shared" si="110"/>
        <v>66.5</v>
      </c>
      <c r="K238" s="11">
        <f t="shared" si="110"/>
        <v>0</v>
      </c>
      <c r="L238" s="11">
        <f t="shared" si="110"/>
        <v>66.5</v>
      </c>
      <c r="M238" s="11">
        <f t="shared" si="110"/>
        <v>0</v>
      </c>
      <c r="N238" s="11">
        <f t="shared" si="110"/>
        <v>66.5</v>
      </c>
      <c r="O238" s="11">
        <f t="shared" si="110"/>
        <v>0</v>
      </c>
      <c r="P238" s="11">
        <f t="shared" si="110"/>
        <v>66.5</v>
      </c>
      <c r="Q238" s="11">
        <f t="shared" si="110"/>
        <v>0</v>
      </c>
    </row>
    <row r="239" spans="1:17" s="12" customFormat="1" ht="18.75">
      <c r="A239" s="64" t="s">
        <v>311</v>
      </c>
      <c r="B239" s="16" t="s">
        <v>130</v>
      </c>
      <c r="C239" s="16" t="s">
        <v>122</v>
      </c>
      <c r="D239" s="33" t="s">
        <v>34</v>
      </c>
      <c r="E239" s="16"/>
      <c r="F239" s="11">
        <f>F240</f>
        <v>223.5</v>
      </c>
      <c r="G239" s="11">
        <f t="shared" si="110"/>
        <v>0</v>
      </c>
      <c r="H239" s="11">
        <f t="shared" si="110"/>
        <v>223.5</v>
      </c>
      <c r="I239" s="11">
        <f t="shared" si="110"/>
        <v>0</v>
      </c>
      <c r="J239" s="11">
        <f t="shared" si="110"/>
        <v>66.5</v>
      </c>
      <c r="K239" s="11">
        <f t="shared" si="110"/>
        <v>0</v>
      </c>
      <c r="L239" s="11">
        <f t="shared" si="110"/>
        <v>66.5</v>
      </c>
      <c r="M239" s="11">
        <f t="shared" si="110"/>
        <v>0</v>
      </c>
      <c r="N239" s="11">
        <f t="shared" si="110"/>
        <v>66.5</v>
      </c>
      <c r="O239" s="11">
        <f t="shared" si="110"/>
        <v>0</v>
      </c>
      <c r="P239" s="11">
        <f t="shared" si="110"/>
        <v>66.5</v>
      </c>
      <c r="Q239" s="11">
        <f t="shared" si="110"/>
        <v>0</v>
      </c>
    </row>
    <row r="240" spans="1:17" s="12" customFormat="1" ht="37.5">
      <c r="A240" s="64" t="s">
        <v>93</v>
      </c>
      <c r="B240" s="16" t="s">
        <v>130</v>
      </c>
      <c r="C240" s="16" t="s">
        <v>122</v>
      </c>
      <c r="D240" s="33" t="s">
        <v>34</v>
      </c>
      <c r="E240" s="16" t="s">
        <v>179</v>
      </c>
      <c r="F240" s="11">
        <f>G240+H240+I240</f>
        <v>223.5</v>
      </c>
      <c r="G240" s="11"/>
      <c r="H240" s="11">
        <v>223.5</v>
      </c>
      <c r="I240" s="11"/>
      <c r="J240" s="11">
        <f>K240+L240+M240</f>
        <v>66.5</v>
      </c>
      <c r="K240" s="11"/>
      <c r="L240" s="11">
        <v>66.5</v>
      </c>
      <c r="M240" s="11"/>
      <c r="N240" s="11">
        <f>O240+P240+Q240</f>
        <v>66.5</v>
      </c>
      <c r="O240" s="49"/>
      <c r="P240" s="49">
        <v>66.5</v>
      </c>
      <c r="Q240" s="49"/>
    </row>
    <row r="241" spans="1:17" s="12" customFormat="1" ht="18.75">
      <c r="A241" s="65" t="s">
        <v>158</v>
      </c>
      <c r="B241" s="13" t="s">
        <v>130</v>
      </c>
      <c r="C241" s="13" t="s">
        <v>126</v>
      </c>
      <c r="D241" s="128"/>
      <c r="E241" s="13"/>
      <c r="F241" s="14">
        <f aca="true" t="shared" si="111" ref="F241:Q241">F242+F253</f>
        <v>3328</v>
      </c>
      <c r="G241" s="14">
        <f t="shared" si="111"/>
        <v>140</v>
      </c>
      <c r="H241" s="14">
        <f t="shared" si="111"/>
        <v>3176</v>
      </c>
      <c r="I241" s="14">
        <f t="shared" si="111"/>
        <v>12</v>
      </c>
      <c r="J241" s="14">
        <f t="shared" si="111"/>
        <v>208</v>
      </c>
      <c r="K241" s="14">
        <f t="shared" si="111"/>
        <v>0</v>
      </c>
      <c r="L241" s="14">
        <f t="shared" si="111"/>
        <v>208</v>
      </c>
      <c r="M241" s="14">
        <f t="shared" si="111"/>
        <v>0</v>
      </c>
      <c r="N241" s="14">
        <f t="shared" si="111"/>
        <v>140</v>
      </c>
      <c r="O241" s="11">
        <f t="shared" si="111"/>
        <v>0</v>
      </c>
      <c r="P241" s="11">
        <f t="shared" si="111"/>
        <v>140</v>
      </c>
      <c r="Q241" s="11">
        <f t="shared" si="111"/>
        <v>0</v>
      </c>
    </row>
    <row r="242" spans="1:17" s="12" customFormat="1" ht="56.25">
      <c r="A242" s="64" t="s">
        <v>490</v>
      </c>
      <c r="B242" s="16" t="s">
        <v>130</v>
      </c>
      <c r="C242" s="16" t="s">
        <v>126</v>
      </c>
      <c r="D242" s="16" t="s">
        <v>257</v>
      </c>
      <c r="E242" s="16"/>
      <c r="F242" s="11">
        <f>F243+F248</f>
        <v>3288</v>
      </c>
      <c r="G242" s="11">
        <f aca="true" t="shared" si="112" ref="G242:Q242">G243+G248</f>
        <v>140</v>
      </c>
      <c r="H242" s="11">
        <f t="shared" si="112"/>
        <v>3136</v>
      </c>
      <c r="I242" s="11">
        <f t="shared" si="112"/>
        <v>12</v>
      </c>
      <c r="J242" s="11">
        <f t="shared" si="112"/>
        <v>168</v>
      </c>
      <c r="K242" s="11">
        <f t="shared" si="112"/>
        <v>0</v>
      </c>
      <c r="L242" s="11">
        <f t="shared" si="112"/>
        <v>168</v>
      </c>
      <c r="M242" s="11">
        <f t="shared" si="112"/>
        <v>0</v>
      </c>
      <c r="N242" s="11">
        <f t="shared" si="112"/>
        <v>100</v>
      </c>
      <c r="O242" s="11">
        <f t="shared" si="112"/>
        <v>0</v>
      </c>
      <c r="P242" s="11">
        <f t="shared" si="112"/>
        <v>100</v>
      </c>
      <c r="Q242" s="11">
        <f t="shared" si="112"/>
        <v>0</v>
      </c>
    </row>
    <row r="243" spans="1:17" s="12" customFormat="1" ht="37.5">
      <c r="A243" s="64" t="s">
        <v>491</v>
      </c>
      <c r="B243" s="16" t="s">
        <v>130</v>
      </c>
      <c r="C243" s="16" t="s">
        <v>126</v>
      </c>
      <c r="D243" s="16" t="s">
        <v>258</v>
      </c>
      <c r="E243" s="16"/>
      <c r="F243" s="11">
        <f>F244</f>
        <v>3088</v>
      </c>
      <c r="G243" s="11">
        <f aca="true" t="shared" si="113" ref="G243:Q243">G244</f>
        <v>0</v>
      </c>
      <c r="H243" s="11">
        <f t="shared" si="113"/>
        <v>3088</v>
      </c>
      <c r="I243" s="11">
        <f t="shared" si="113"/>
        <v>0</v>
      </c>
      <c r="J243" s="11">
        <f t="shared" si="113"/>
        <v>168</v>
      </c>
      <c r="K243" s="11">
        <f t="shared" si="113"/>
        <v>0</v>
      </c>
      <c r="L243" s="11">
        <f t="shared" si="113"/>
        <v>168</v>
      </c>
      <c r="M243" s="11">
        <f t="shared" si="113"/>
        <v>0</v>
      </c>
      <c r="N243" s="11">
        <f t="shared" si="113"/>
        <v>0</v>
      </c>
      <c r="O243" s="11">
        <f t="shared" si="113"/>
        <v>0</v>
      </c>
      <c r="P243" s="11">
        <f t="shared" si="113"/>
        <v>0</v>
      </c>
      <c r="Q243" s="11">
        <f t="shared" si="113"/>
        <v>0</v>
      </c>
    </row>
    <row r="244" spans="1:17" s="12" customFormat="1" ht="56.25">
      <c r="A244" s="64" t="s">
        <v>492</v>
      </c>
      <c r="B244" s="16" t="s">
        <v>130</v>
      </c>
      <c r="C244" s="16" t="s">
        <v>126</v>
      </c>
      <c r="D244" s="16" t="s">
        <v>56</v>
      </c>
      <c r="E244" s="16"/>
      <c r="F244" s="11">
        <f>F245</f>
        <v>3088</v>
      </c>
      <c r="G244" s="11">
        <f aca="true" t="shared" si="114" ref="G244:Q244">G245</f>
        <v>0</v>
      </c>
      <c r="H244" s="11">
        <f t="shared" si="114"/>
        <v>3088</v>
      </c>
      <c r="I244" s="11">
        <f t="shared" si="114"/>
        <v>0</v>
      </c>
      <c r="J244" s="11">
        <f t="shared" si="114"/>
        <v>168</v>
      </c>
      <c r="K244" s="11">
        <f t="shared" si="114"/>
        <v>0</v>
      </c>
      <c r="L244" s="11">
        <f t="shared" si="114"/>
        <v>168</v>
      </c>
      <c r="M244" s="11">
        <f t="shared" si="114"/>
        <v>0</v>
      </c>
      <c r="N244" s="11">
        <f t="shared" si="114"/>
        <v>0</v>
      </c>
      <c r="O244" s="11">
        <f t="shared" si="114"/>
        <v>0</v>
      </c>
      <c r="P244" s="11">
        <f t="shared" si="114"/>
        <v>0</v>
      </c>
      <c r="Q244" s="11">
        <f t="shared" si="114"/>
        <v>0</v>
      </c>
    </row>
    <row r="245" spans="1:17" s="12" customFormat="1" ht="18.75">
      <c r="A245" s="64" t="s">
        <v>226</v>
      </c>
      <c r="B245" s="16" t="s">
        <v>130</v>
      </c>
      <c r="C245" s="16" t="s">
        <v>126</v>
      </c>
      <c r="D245" s="16" t="s">
        <v>398</v>
      </c>
      <c r="E245" s="16"/>
      <c r="F245" s="11">
        <f>F246</f>
        <v>3088</v>
      </c>
      <c r="G245" s="11">
        <f aca="true" t="shared" si="115" ref="G245:Q245">G246</f>
        <v>0</v>
      </c>
      <c r="H245" s="11">
        <f t="shared" si="115"/>
        <v>3088</v>
      </c>
      <c r="I245" s="11">
        <f t="shared" si="115"/>
        <v>0</v>
      </c>
      <c r="J245" s="11">
        <f t="shared" si="115"/>
        <v>168</v>
      </c>
      <c r="K245" s="11">
        <f t="shared" si="115"/>
        <v>0</v>
      </c>
      <c r="L245" s="11">
        <f t="shared" si="115"/>
        <v>168</v>
      </c>
      <c r="M245" s="11">
        <f t="shared" si="115"/>
        <v>0</v>
      </c>
      <c r="N245" s="11">
        <f t="shared" si="115"/>
        <v>0</v>
      </c>
      <c r="O245" s="11">
        <f t="shared" si="115"/>
        <v>0</v>
      </c>
      <c r="P245" s="11">
        <f t="shared" si="115"/>
        <v>0</v>
      </c>
      <c r="Q245" s="11">
        <f t="shared" si="115"/>
        <v>0</v>
      </c>
    </row>
    <row r="246" spans="1:17" s="12" customFormat="1" ht="37.5">
      <c r="A246" s="64" t="s">
        <v>93</v>
      </c>
      <c r="B246" s="16" t="s">
        <v>130</v>
      </c>
      <c r="C246" s="16" t="s">
        <v>126</v>
      </c>
      <c r="D246" s="16" t="s">
        <v>398</v>
      </c>
      <c r="E246" s="16" t="s">
        <v>179</v>
      </c>
      <c r="F246" s="11">
        <f>G246+H246+I246</f>
        <v>3088</v>
      </c>
      <c r="G246" s="11"/>
      <c r="H246" s="11">
        <v>3088</v>
      </c>
      <c r="I246" s="11"/>
      <c r="J246" s="11">
        <f>K246+L246+M246</f>
        <v>168</v>
      </c>
      <c r="K246" s="11"/>
      <c r="L246" s="11">
        <v>168</v>
      </c>
      <c r="M246" s="11"/>
      <c r="N246" s="11">
        <f>O246+P246+Q246</f>
        <v>0</v>
      </c>
      <c r="O246" s="11"/>
      <c r="P246" s="11"/>
      <c r="Q246" s="11"/>
    </row>
    <row r="247" spans="1:17" s="12" customFormat="1" ht="56.25">
      <c r="A247" s="64" t="s">
        <v>493</v>
      </c>
      <c r="B247" s="16" t="s">
        <v>130</v>
      </c>
      <c r="C247" s="16" t="s">
        <v>126</v>
      </c>
      <c r="D247" s="16" t="s">
        <v>12</v>
      </c>
      <c r="E247" s="16"/>
      <c r="F247" s="11">
        <f>F248</f>
        <v>200</v>
      </c>
      <c r="G247" s="11">
        <f aca="true" t="shared" si="116" ref="G247:Q249">G248</f>
        <v>140</v>
      </c>
      <c r="H247" s="11">
        <f t="shared" si="116"/>
        <v>48</v>
      </c>
      <c r="I247" s="11">
        <f t="shared" si="116"/>
        <v>12</v>
      </c>
      <c r="J247" s="11">
        <f t="shared" si="116"/>
        <v>0</v>
      </c>
      <c r="K247" s="11">
        <f t="shared" si="116"/>
        <v>0</v>
      </c>
      <c r="L247" s="11">
        <f t="shared" si="116"/>
        <v>0</v>
      </c>
      <c r="M247" s="11">
        <f t="shared" si="116"/>
        <v>0</v>
      </c>
      <c r="N247" s="11">
        <f t="shared" si="116"/>
        <v>100</v>
      </c>
      <c r="O247" s="11">
        <f t="shared" si="116"/>
        <v>0</v>
      </c>
      <c r="P247" s="11">
        <f t="shared" si="116"/>
        <v>100</v>
      </c>
      <c r="Q247" s="11">
        <f t="shared" si="116"/>
        <v>0</v>
      </c>
    </row>
    <row r="248" spans="1:17" s="12" customFormat="1" ht="37.5">
      <c r="A248" s="64" t="s">
        <v>86</v>
      </c>
      <c r="B248" s="16" t="s">
        <v>130</v>
      </c>
      <c r="C248" s="16" t="s">
        <v>126</v>
      </c>
      <c r="D248" s="16" t="s">
        <v>85</v>
      </c>
      <c r="E248" s="16"/>
      <c r="F248" s="11">
        <f>F249+F251</f>
        <v>200</v>
      </c>
      <c r="G248" s="11">
        <f>G249+G251</f>
        <v>140</v>
      </c>
      <c r="H248" s="11">
        <f>H249+H251</f>
        <v>48</v>
      </c>
      <c r="I248" s="11">
        <f>I249+I251</f>
        <v>12</v>
      </c>
      <c r="J248" s="11">
        <f t="shared" si="116"/>
        <v>0</v>
      </c>
      <c r="K248" s="11">
        <f t="shared" si="116"/>
        <v>0</v>
      </c>
      <c r="L248" s="11">
        <f t="shared" si="116"/>
        <v>0</v>
      </c>
      <c r="M248" s="11">
        <f t="shared" si="116"/>
        <v>0</v>
      </c>
      <c r="N248" s="11">
        <f t="shared" si="116"/>
        <v>100</v>
      </c>
      <c r="O248" s="11">
        <f t="shared" si="116"/>
        <v>0</v>
      </c>
      <c r="P248" s="11">
        <f t="shared" si="116"/>
        <v>100</v>
      </c>
      <c r="Q248" s="11">
        <f t="shared" si="116"/>
        <v>0</v>
      </c>
    </row>
    <row r="249" spans="1:17" s="12" customFormat="1" ht="18.75">
      <c r="A249" s="64" t="s">
        <v>592</v>
      </c>
      <c r="B249" s="16" t="s">
        <v>130</v>
      </c>
      <c r="C249" s="16" t="s">
        <v>126</v>
      </c>
      <c r="D249" s="16" t="s">
        <v>591</v>
      </c>
      <c r="E249" s="16"/>
      <c r="F249" s="11">
        <f>F250</f>
        <v>0</v>
      </c>
      <c r="G249" s="11">
        <f t="shared" si="116"/>
        <v>0</v>
      </c>
      <c r="H249" s="11">
        <f t="shared" si="116"/>
        <v>0</v>
      </c>
      <c r="I249" s="11">
        <f t="shared" si="116"/>
        <v>0</v>
      </c>
      <c r="J249" s="11">
        <f t="shared" si="116"/>
        <v>0</v>
      </c>
      <c r="K249" s="11">
        <f t="shared" si="116"/>
        <v>0</v>
      </c>
      <c r="L249" s="11">
        <f t="shared" si="116"/>
        <v>0</v>
      </c>
      <c r="M249" s="11">
        <f t="shared" si="116"/>
        <v>0</v>
      </c>
      <c r="N249" s="11">
        <f t="shared" si="116"/>
        <v>100</v>
      </c>
      <c r="O249" s="11">
        <f t="shared" si="116"/>
        <v>0</v>
      </c>
      <c r="P249" s="11">
        <f t="shared" si="116"/>
        <v>100</v>
      </c>
      <c r="Q249" s="11">
        <f t="shared" si="116"/>
        <v>0</v>
      </c>
    </row>
    <row r="250" spans="1:17" s="12" customFormat="1" ht="37.5">
      <c r="A250" s="64" t="s">
        <v>93</v>
      </c>
      <c r="B250" s="16" t="s">
        <v>130</v>
      </c>
      <c r="C250" s="16" t="s">
        <v>126</v>
      </c>
      <c r="D250" s="16" t="s">
        <v>591</v>
      </c>
      <c r="E250" s="16" t="s">
        <v>179</v>
      </c>
      <c r="F250" s="11">
        <f>G250+H250+I250</f>
        <v>0</v>
      </c>
      <c r="G250" s="11"/>
      <c r="H250" s="11"/>
      <c r="I250" s="11"/>
      <c r="J250" s="11">
        <f>K250+L250+M250</f>
        <v>0</v>
      </c>
      <c r="K250" s="11"/>
      <c r="L250" s="11"/>
      <c r="M250" s="11"/>
      <c r="N250" s="11">
        <f>O250+P250+Q250</f>
        <v>100</v>
      </c>
      <c r="O250" s="11"/>
      <c r="P250" s="11">
        <v>100</v>
      </c>
      <c r="Q250" s="11"/>
    </row>
    <row r="251" spans="1:17" s="12" customFormat="1" ht="18.75">
      <c r="A251" s="64" t="s">
        <v>688</v>
      </c>
      <c r="B251" s="16" t="s">
        <v>130</v>
      </c>
      <c r="C251" s="16" t="s">
        <v>126</v>
      </c>
      <c r="D251" s="16" t="s">
        <v>689</v>
      </c>
      <c r="E251" s="16"/>
      <c r="F251" s="11">
        <f>F252</f>
        <v>200</v>
      </c>
      <c r="G251" s="11">
        <f>G252</f>
        <v>140</v>
      </c>
      <c r="H251" s="11">
        <f>H252</f>
        <v>48</v>
      </c>
      <c r="I251" s="11">
        <f>I252</f>
        <v>12</v>
      </c>
      <c r="J251" s="11"/>
      <c r="K251" s="11"/>
      <c r="L251" s="11"/>
      <c r="M251" s="11"/>
      <c r="N251" s="11"/>
      <c r="O251" s="11"/>
      <c r="P251" s="11"/>
      <c r="Q251" s="11"/>
    </row>
    <row r="252" spans="1:17" s="12" customFormat="1" ht="37.5">
      <c r="A252" s="64" t="s">
        <v>93</v>
      </c>
      <c r="B252" s="16" t="s">
        <v>130</v>
      </c>
      <c r="C252" s="16" t="s">
        <v>126</v>
      </c>
      <c r="D252" s="16" t="s">
        <v>689</v>
      </c>
      <c r="E252" s="16" t="s">
        <v>179</v>
      </c>
      <c r="F252" s="11">
        <f>G252+H252+I252</f>
        <v>200</v>
      </c>
      <c r="G252" s="11">
        <v>140</v>
      </c>
      <c r="H252" s="11">
        <v>48</v>
      </c>
      <c r="I252" s="11">
        <v>12</v>
      </c>
      <c r="J252" s="11"/>
      <c r="K252" s="11"/>
      <c r="L252" s="11"/>
      <c r="M252" s="11"/>
      <c r="N252" s="11"/>
      <c r="O252" s="11"/>
      <c r="P252" s="11"/>
      <c r="Q252" s="11"/>
    </row>
    <row r="253" spans="1:17" s="12" customFormat="1" ht="18.75">
      <c r="A253" s="64" t="s">
        <v>167</v>
      </c>
      <c r="B253" s="16" t="s">
        <v>130</v>
      </c>
      <c r="C253" s="16" t="s">
        <v>126</v>
      </c>
      <c r="D253" s="33" t="s">
        <v>33</v>
      </c>
      <c r="E253" s="16"/>
      <c r="F253" s="11">
        <f>F254</f>
        <v>40</v>
      </c>
      <c r="G253" s="11">
        <f aca="true" t="shared" si="117" ref="G253:Q254">G254</f>
        <v>0</v>
      </c>
      <c r="H253" s="11">
        <f t="shared" si="117"/>
        <v>40</v>
      </c>
      <c r="I253" s="11">
        <f t="shared" si="117"/>
        <v>0</v>
      </c>
      <c r="J253" s="11">
        <f t="shared" si="117"/>
        <v>40</v>
      </c>
      <c r="K253" s="11">
        <f t="shared" si="117"/>
        <v>0</v>
      </c>
      <c r="L253" s="11">
        <f t="shared" si="117"/>
        <v>40</v>
      </c>
      <c r="M253" s="11">
        <f t="shared" si="117"/>
        <v>0</v>
      </c>
      <c r="N253" s="11">
        <f t="shared" si="117"/>
        <v>40</v>
      </c>
      <c r="O253" s="11">
        <f t="shared" si="117"/>
        <v>0</v>
      </c>
      <c r="P253" s="11">
        <f t="shared" si="117"/>
        <v>40</v>
      </c>
      <c r="Q253" s="11">
        <f t="shared" si="117"/>
        <v>0</v>
      </c>
    </row>
    <row r="254" spans="1:17" s="12" customFormat="1" ht="18.75">
      <c r="A254" s="64" t="s">
        <v>311</v>
      </c>
      <c r="B254" s="16" t="s">
        <v>130</v>
      </c>
      <c r="C254" s="16" t="s">
        <v>126</v>
      </c>
      <c r="D254" s="33" t="s">
        <v>351</v>
      </c>
      <c r="E254" s="16"/>
      <c r="F254" s="11">
        <f>F255</f>
        <v>40</v>
      </c>
      <c r="G254" s="11">
        <f t="shared" si="117"/>
        <v>0</v>
      </c>
      <c r="H254" s="11">
        <f t="shared" si="117"/>
        <v>40</v>
      </c>
      <c r="I254" s="11">
        <f t="shared" si="117"/>
        <v>0</v>
      </c>
      <c r="J254" s="11">
        <f t="shared" si="117"/>
        <v>40</v>
      </c>
      <c r="K254" s="11">
        <f t="shared" si="117"/>
        <v>0</v>
      </c>
      <c r="L254" s="11">
        <f t="shared" si="117"/>
        <v>40</v>
      </c>
      <c r="M254" s="11">
        <f t="shared" si="117"/>
        <v>0</v>
      </c>
      <c r="N254" s="11">
        <f>N255</f>
        <v>40</v>
      </c>
      <c r="O254" s="11">
        <f t="shared" si="117"/>
        <v>0</v>
      </c>
      <c r="P254" s="11">
        <f t="shared" si="117"/>
        <v>40</v>
      </c>
      <c r="Q254" s="11">
        <f t="shared" si="117"/>
        <v>0</v>
      </c>
    </row>
    <row r="255" spans="1:21" s="12" customFormat="1" ht="37.5">
      <c r="A255" s="64" t="s">
        <v>93</v>
      </c>
      <c r="B255" s="16" t="s">
        <v>130</v>
      </c>
      <c r="C255" s="16" t="s">
        <v>126</v>
      </c>
      <c r="D255" s="33" t="s">
        <v>34</v>
      </c>
      <c r="E255" s="16" t="s">
        <v>179</v>
      </c>
      <c r="F255" s="11">
        <f>G255+H255+I255</f>
        <v>40</v>
      </c>
      <c r="G255" s="11"/>
      <c r="H255" s="11">
        <v>40</v>
      </c>
      <c r="I255" s="11"/>
      <c r="J255" s="11">
        <f>K255+L255+M255</f>
        <v>40</v>
      </c>
      <c r="K255" s="11"/>
      <c r="L255" s="11">
        <v>40</v>
      </c>
      <c r="M255" s="11"/>
      <c r="N255" s="11">
        <f>O255+P255+Q255</f>
        <v>40</v>
      </c>
      <c r="O255" s="11"/>
      <c r="P255" s="11">
        <v>40</v>
      </c>
      <c r="Q255" s="11"/>
      <c r="U255" s="12" t="s">
        <v>169</v>
      </c>
    </row>
    <row r="256" spans="1:17" s="12" customFormat="1" ht="18.75">
      <c r="A256" s="65" t="s">
        <v>432</v>
      </c>
      <c r="B256" s="13" t="s">
        <v>130</v>
      </c>
      <c r="C256" s="13" t="s">
        <v>125</v>
      </c>
      <c r="D256" s="128"/>
      <c r="E256" s="13"/>
      <c r="F256" s="14">
        <f>F257</f>
        <v>1939.5</v>
      </c>
      <c r="G256" s="14">
        <f aca="true" t="shared" si="118" ref="G256:Q257">G257</f>
        <v>1763.2</v>
      </c>
      <c r="H256" s="14">
        <f t="shared" si="118"/>
        <v>0</v>
      </c>
      <c r="I256" s="14">
        <f t="shared" si="118"/>
        <v>176.3</v>
      </c>
      <c r="J256" s="14">
        <f t="shared" si="118"/>
        <v>1760.6999999999998</v>
      </c>
      <c r="K256" s="14">
        <f t="shared" si="118"/>
        <v>1600.6</v>
      </c>
      <c r="L256" s="14">
        <f t="shared" si="118"/>
        <v>0</v>
      </c>
      <c r="M256" s="14">
        <f t="shared" si="118"/>
        <v>160.1</v>
      </c>
      <c r="N256" s="14">
        <f t="shared" si="118"/>
        <v>1398.5</v>
      </c>
      <c r="O256" s="14">
        <f t="shared" si="118"/>
        <v>1271.4</v>
      </c>
      <c r="P256" s="14">
        <f t="shared" si="118"/>
        <v>0</v>
      </c>
      <c r="Q256" s="14">
        <f t="shared" si="118"/>
        <v>127.1</v>
      </c>
    </row>
    <row r="257" spans="1:17" s="12" customFormat="1" ht="56.25">
      <c r="A257" s="64" t="s">
        <v>630</v>
      </c>
      <c r="B257" s="16" t="s">
        <v>130</v>
      </c>
      <c r="C257" s="16" t="s">
        <v>125</v>
      </c>
      <c r="D257" s="33" t="s">
        <v>433</v>
      </c>
      <c r="E257" s="16"/>
      <c r="F257" s="11">
        <f>F258</f>
        <v>1939.5</v>
      </c>
      <c r="G257" s="11">
        <f t="shared" si="118"/>
        <v>1763.2</v>
      </c>
      <c r="H257" s="11">
        <f t="shared" si="118"/>
        <v>0</v>
      </c>
      <c r="I257" s="11">
        <f t="shared" si="118"/>
        <v>176.3</v>
      </c>
      <c r="J257" s="11">
        <f t="shared" si="118"/>
        <v>1760.6999999999998</v>
      </c>
      <c r="K257" s="11">
        <f t="shared" si="118"/>
        <v>1600.6</v>
      </c>
      <c r="L257" s="11">
        <f t="shared" si="118"/>
        <v>0</v>
      </c>
      <c r="M257" s="11">
        <f t="shared" si="118"/>
        <v>160.1</v>
      </c>
      <c r="N257" s="11">
        <f t="shared" si="118"/>
        <v>1398.5</v>
      </c>
      <c r="O257" s="11">
        <f t="shared" si="118"/>
        <v>1271.4</v>
      </c>
      <c r="P257" s="11">
        <f t="shared" si="118"/>
        <v>0</v>
      </c>
      <c r="Q257" s="11">
        <f t="shared" si="118"/>
        <v>127.1</v>
      </c>
    </row>
    <row r="258" spans="1:17" s="12" customFormat="1" ht="37.5">
      <c r="A258" s="68" t="s">
        <v>551</v>
      </c>
      <c r="B258" s="16" t="s">
        <v>130</v>
      </c>
      <c r="C258" s="16" t="s">
        <v>125</v>
      </c>
      <c r="D258" s="33" t="s">
        <v>435</v>
      </c>
      <c r="E258" s="16"/>
      <c r="F258" s="11">
        <f>F259+F261</f>
        <v>1939.5</v>
      </c>
      <c r="G258" s="11">
        <f aca="true" t="shared" si="119" ref="G258:Q258">G259+G261</f>
        <v>1763.2</v>
      </c>
      <c r="H258" s="11">
        <f t="shared" si="119"/>
        <v>0</v>
      </c>
      <c r="I258" s="11">
        <f t="shared" si="119"/>
        <v>176.3</v>
      </c>
      <c r="J258" s="11">
        <f t="shared" si="119"/>
        <v>1760.6999999999998</v>
      </c>
      <c r="K258" s="11">
        <f t="shared" si="119"/>
        <v>1600.6</v>
      </c>
      <c r="L258" s="11">
        <f t="shared" si="119"/>
        <v>0</v>
      </c>
      <c r="M258" s="11">
        <f t="shared" si="119"/>
        <v>160.1</v>
      </c>
      <c r="N258" s="11">
        <f t="shared" si="119"/>
        <v>1398.5</v>
      </c>
      <c r="O258" s="11">
        <f t="shared" si="119"/>
        <v>1271.4</v>
      </c>
      <c r="P258" s="11">
        <f t="shared" si="119"/>
        <v>0</v>
      </c>
      <c r="Q258" s="11">
        <f t="shared" si="119"/>
        <v>127.1</v>
      </c>
    </row>
    <row r="259" spans="1:17" s="12" customFormat="1" ht="25.5" customHeight="1">
      <c r="A259" s="64" t="s">
        <v>522</v>
      </c>
      <c r="B259" s="16" t="s">
        <v>130</v>
      </c>
      <c r="C259" s="16" t="s">
        <v>125</v>
      </c>
      <c r="D259" s="33" t="s">
        <v>521</v>
      </c>
      <c r="E259" s="16"/>
      <c r="F259" s="11">
        <f>F260</f>
        <v>0</v>
      </c>
      <c r="G259" s="11">
        <f aca="true" t="shared" si="120" ref="G259:Q259">G260</f>
        <v>0</v>
      </c>
      <c r="H259" s="11">
        <f t="shared" si="120"/>
        <v>0</v>
      </c>
      <c r="I259" s="11">
        <f t="shared" si="120"/>
        <v>0</v>
      </c>
      <c r="J259" s="11">
        <f t="shared" si="120"/>
        <v>0</v>
      </c>
      <c r="K259" s="11">
        <f t="shared" si="120"/>
        <v>0</v>
      </c>
      <c r="L259" s="11">
        <f t="shared" si="120"/>
        <v>0</v>
      </c>
      <c r="M259" s="11">
        <f t="shared" si="120"/>
        <v>0</v>
      </c>
      <c r="N259" s="11">
        <f t="shared" si="120"/>
        <v>695.5</v>
      </c>
      <c r="O259" s="11">
        <f t="shared" si="120"/>
        <v>632.3</v>
      </c>
      <c r="P259" s="11">
        <f t="shared" si="120"/>
        <v>0</v>
      </c>
      <c r="Q259" s="11">
        <f t="shared" si="120"/>
        <v>63.2</v>
      </c>
    </row>
    <row r="260" spans="1:17" s="12" customFormat="1" ht="37.5">
      <c r="A260" s="64" t="s">
        <v>93</v>
      </c>
      <c r="B260" s="16" t="s">
        <v>130</v>
      </c>
      <c r="C260" s="16" t="s">
        <v>125</v>
      </c>
      <c r="D260" s="33" t="s">
        <v>521</v>
      </c>
      <c r="E260" s="16" t="s">
        <v>179</v>
      </c>
      <c r="F260" s="11">
        <f>G260+H260+I260</f>
        <v>0</v>
      </c>
      <c r="G260" s="11"/>
      <c r="H260" s="11"/>
      <c r="I260" s="11"/>
      <c r="J260" s="11">
        <f>K260+L260+M260</f>
        <v>0</v>
      </c>
      <c r="K260" s="11"/>
      <c r="L260" s="11"/>
      <c r="M260" s="11"/>
      <c r="N260" s="11">
        <f>O260+P260+Q260</f>
        <v>695.5</v>
      </c>
      <c r="O260" s="11">
        <v>632.3</v>
      </c>
      <c r="P260" s="11"/>
      <c r="Q260" s="11">
        <v>63.2</v>
      </c>
    </row>
    <row r="261" spans="1:17" s="12" customFormat="1" ht="37.5">
      <c r="A261" s="64" t="s">
        <v>434</v>
      </c>
      <c r="B261" s="16" t="s">
        <v>130</v>
      </c>
      <c r="C261" s="16" t="s">
        <v>125</v>
      </c>
      <c r="D261" s="33" t="s">
        <v>436</v>
      </c>
      <c r="E261" s="16"/>
      <c r="F261" s="11">
        <f>F262</f>
        <v>1939.5</v>
      </c>
      <c r="G261" s="11">
        <f aca="true" t="shared" si="121" ref="G261:M261">G262</f>
        <v>1763.2</v>
      </c>
      <c r="H261" s="11">
        <f t="shared" si="121"/>
        <v>0</v>
      </c>
      <c r="I261" s="11">
        <f t="shared" si="121"/>
        <v>176.3</v>
      </c>
      <c r="J261" s="11">
        <f t="shared" si="121"/>
        <v>1760.6999999999998</v>
      </c>
      <c r="K261" s="11">
        <f t="shared" si="121"/>
        <v>1600.6</v>
      </c>
      <c r="L261" s="11">
        <f t="shared" si="121"/>
        <v>0</v>
      </c>
      <c r="M261" s="11">
        <f t="shared" si="121"/>
        <v>160.1</v>
      </c>
      <c r="N261" s="11">
        <f>N262</f>
        <v>703</v>
      </c>
      <c r="O261" s="11">
        <f>O262</f>
        <v>639.1</v>
      </c>
      <c r="P261" s="11">
        <f>P262</f>
        <v>0</v>
      </c>
      <c r="Q261" s="11">
        <f>Q262</f>
        <v>63.9</v>
      </c>
    </row>
    <row r="262" spans="1:17" s="12" customFormat="1" ht="37.5">
      <c r="A262" s="64" t="s">
        <v>93</v>
      </c>
      <c r="B262" s="16" t="s">
        <v>130</v>
      </c>
      <c r="C262" s="16" t="s">
        <v>125</v>
      </c>
      <c r="D262" s="33" t="s">
        <v>436</v>
      </c>
      <c r="E262" s="16" t="s">
        <v>179</v>
      </c>
      <c r="F262" s="11">
        <f>G262+I262+H262</f>
        <v>1939.5</v>
      </c>
      <c r="G262" s="11">
        <v>1763.2</v>
      </c>
      <c r="H262" s="11"/>
      <c r="I262" s="11">
        <v>176.3</v>
      </c>
      <c r="J262" s="11">
        <f>K262+M262+L262</f>
        <v>1760.6999999999998</v>
      </c>
      <c r="K262" s="11">
        <v>1600.6</v>
      </c>
      <c r="L262" s="11"/>
      <c r="M262" s="11">
        <v>160.1</v>
      </c>
      <c r="N262" s="11">
        <f>O262+Q262+P262</f>
        <v>703</v>
      </c>
      <c r="O262" s="19">
        <v>639.1</v>
      </c>
      <c r="P262" s="19"/>
      <c r="Q262" s="19">
        <v>63.9</v>
      </c>
    </row>
    <row r="263" spans="1:17" s="12" customFormat="1" ht="18.75">
      <c r="A263" s="65" t="s">
        <v>142</v>
      </c>
      <c r="B263" s="13" t="s">
        <v>138</v>
      </c>
      <c r="C263" s="13" t="s">
        <v>416</v>
      </c>
      <c r="D263" s="13"/>
      <c r="E263" s="13"/>
      <c r="F263" s="14">
        <f>F264</f>
        <v>578.3</v>
      </c>
      <c r="G263" s="14">
        <f aca="true" t="shared" si="122" ref="G263:Q263">G264</f>
        <v>238.29999999999998</v>
      </c>
      <c r="H263" s="14">
        <f t="shared" si="122"/>
        <v>340</v>
      </c>
      <c r="I263" s="14">
        <f t="shared" si="122"/>
        <v>0</v>
      </c>
      <c r="J263" s="14">
        <f t="shared" si="122"/>
        <v>457.8</v>
      </c>
      <c r="K263" s="14">
        <f t="shared" si="122"/>
        <v>197.8</v>
      </c>
      <c r="L263" s="14">
        <f t="shared" si="122"/>
        <v>260</v>
      </c>
      <c r="M263" s="14">
        <f t="shared" si="122"/>
        <v>0</v>
      </c>
      <c r="N263" s="14">
        <f t="shared" si="122"/>
        <v>747.6</v>
      </c>
      <c r="O263" s="14">
        <f t="shared" si="122"/>
        <v>197.60000000000002</v>
      </c>
      <c r="P263" s="14">
        <f t="shared" si="122"/>
        <v>550</v>
      </c>
      <c r="Q263" s="14">
        <f t="shared" si="122"/>
        <v>0</v>
      </c>
    </row>
    <row r="264" spans="1:17" s="12" customFormat="1" ht="18.75">
      <c r="A264" s="65" t="s">
        <v>165</v>
      </c>
      <c r="B264" s="13" t="s">
        <v>138</v>
      </c>
      <c r="C264" s="13" t="s">
        <v>130</v>
      </c>
      <c r="D264" s="13"/>
      <c r="E264" s="13"/>
      <c r="F264" s="14">
        <f>F265</f>
        <v>578.3</v>
      </c>
      <c r="G264" s="14">
        <f aca="true" t="shared" si="123" ref="G264:Q265">G265</f>
        <v>238.29999999999998</v>
      </c>
      <c r="H264" s="14">
        <f t="shared" si="123"/>
        <v>340</v>
      </c>
      <c r="I264" s="14">
        <f t="shared" si="123"/>
        <v>0</v>
      </c>
      <c r="J264" s="14">
        <f t="shared" si="123"/>
        <v>457.8</v>
      </c>
      <c r="K264" s="14">
        <f t="shared" si="123"/>
        <v>197.8</v>
      </c>
      <c r="L264" s="14">
        <f t="shared" si="123"/>
        <v>260</v>
      </c>
      <c r="M264" s="14">
        <f t="shared" si="123"/>
        <v>0</v>
      </c>
      <c r="N264" s="14">
        <f t="shared" si="123"/>
        <v>747.6</v>
      </c>
      <c r="O264" s="14">
        <f t="shared" si="123"/>
        <v>197.60000000000002</v>
      </c>
      <c r="P264" s="14">
        <f t="shared" si="123"/>
        <v>550</v>
      </c>
      <c r="Q264" s="14">
        <f t="shared" si="123"/>
        <v>0</v>
      </c>
    </row>
    <row r="265" spans="1:17" s="12" customFormat="1" ht="56.25">
      <c r="A265" s="64" t="s">
        <v>490</v>
      </c>
      <c r="B265" s="16" t="s">
        <v>138</v>
      </c>
      <c r="C265" s="16" t="s">
        <v>130</v>
      </c>
      <c r="D265" s="16" t="s">
        <v>257</v>
      </c>
      <c r="E265" s="16"/>
      <c r="F265" s="11">
        <f>F266</f>
        <v>578.3</v>
      </c>
      <c r="G265" s="11">
        <f t="shared" si="123"/>
        <v>238.29999999999998</v>
      </c>
      <c r="H265" s="11">
        <f t="shared" si="123"/>
        <v>340</v>
      </c>
      <c r="I265" s="11">
        <f t="shared" si="123"/>
        <v>0</v>
      </c>
      <c r="J265" s="11">
        <f t="shared" si="123"/>
        <v>457.8</v>
      </c>
      <c r="K265" s="11">
        <f t="shared" si="123"/>
        <v>197.8</v>
      </c>
      <c r="L265" s="11">
        <f t="shared" si="123"/>
        <v>260</v>
      </c>
      <c r="M265" s="11">
        <f t="shared" si="123"/>
        <v>0</v>
      </c>
      <c r="N265" s="11">
        <f t="shared" si="123"/>
        <v>747.6</v>
      </c>
      <c r="O265" s="11">
        <f t="shared" si="123"/>
        <v>197.60000000000002</v>
      </c>
      <c r="P265" s="11">
        <f t="shared" si="123"/>
        <v>550</v>
      </c>
      <c r="Q265" s="11">
        <f t="shared" si="123"/>
        <v>0</v>
      </c>
    </row>
    <row r="266" spans="1:17" s="12" customFormat="1" ht="56.25">
      <c r="A266" s="64" t="s">
        <v>493</v>
      </c>
      <c r="B266" s="16" t="s">
        <v>138</v>
      </c>
      <c r="C266" s="16" t="s">
        <v>130</v>
      </c>
      <c r="D266" s="16" t="s">
        <v>12</v>
      </c>
      <c r="E266" s="16"/>
      <c r="F266" s="11">
        <f>F267+F270+F273</f>
        <v>578.3</v>
      </c>
      <c r="G266" s="11">
        <f aca="true" t="shared" si="124" ref="G266:Q266">G267+G270+G273</f>
        <v>238.29999999999998</v>
      </c>
      <c r="H266" s="11">
        <f t="shared" si="124"/>
        <v>340</v>
      </c>
      <c r="I266" s="11">
        <f t="shared" si="124"/>
        <v>0</v>
      </c>
      <c r="J266" s="11">
        <f t="shared" si="124"/>
        <v>457.8</v>
      </c>
      <c r="K266" s="11">
        <f t="shared" si="124"/>
        <v>197.8</v>
      </c>
      <c r="L266" s="11">
        <f t="shared" si="124"/>
        <v>260</v>
      </c>
      <c r="M266" s="11">
        <f t="shared" si="124"/>
        <v>0</v>
      </c>
      <c r="N266" s="11">
        <f t="shared" si="124"/>
        <v>747.6</v>
      </c>
      <c r="O266" s="11">
        <f t="shared" si="124"/>
        <v>197.60000000000002</v>
      </c>
      <c r="P266" s="11">
        <f t="shared" si="124"/>
        <v>550</v>
      </c>
      <c r="Q266" s="11">
        <f t="shared" si="124"/>
        <v>0</v>
      </c>
    </row>
    <row r="267" spans="1:17" s="12" customFormat="1" ht="37.5">
      <c r="A267" s="64" t="s">
        <v>86</v>
      </c>
      <c r="B267" s="16" t="s">
        <v>138</v>
      </c>
      <c r="C267" s="16" t="s">
        <v>130</v>
      </c>
      <c r="D267" s="16" t="s">
        <v>85</v>
      </c>
      <c r="E267" s="16"/>
      <c r="F267" s="11">
        <f>F268</f>
        <v>100</v>
      </c>
      <c r="G267" s="11">
        <f aca="true" t="shared" si="125" ref="G267:Q267">G268</f>
        <v>0</v>
      </c>
      <c r="H267" s="11">
        <f t="shared" si="125"/>
        <v>100</v>
      </c>
      <c r="I267" s="11">
        <f t="shared" si="125"/>
        <v>0</v>
      </c>
      <c r="J267" s="11">
        <f t="shared" si="125"/>
        <v>100</v>
      </c>
      <c r="K267" s="11">
        <f t="shared" si="125"/>
        <v>0</v>
      </c>
      <c r="L267" s="11">
        <f t="shared" si="125"/>
        <v>100</v>
      </c>
      <c r="M267" s="11">
        <f t="shared" si="125"/>
        <v>0</v>
      </c>
      <c r="N267" s="11">
        <f t="shared" si="125"/>
        <v>150</v>
      </c>
      <c r="O267" s="11">
        <f t="shared" si="125"/>
        <v>0</v>
      </c>
      <c r="P267" s="11">
        <f t="shared" si="125"/>
        <v>150</v>
      </c>
      <c r="Q267" s="11">
        <f t="shared" si="125"/>
        <v>0</v>
      </c>
    </row>
    <row r="268" spans="1:17" s="12" customFormat="1" ht="18.75">
      <c r="A268" s="64" t="s">
        <v>397</v>
      </c>
      <c r="B268" s="16" t="s">
        <v>138</v>
      </c>
      <c r="C268" s="16" t="s">
        <v>130</v>
      </c>
      <c r="D268" s="16" t="s">
        <v>399</v>
      </c>
      <c r="E268" s="16"/>
      <c r="F268" s="11">
        <f>F269</f>
        <v>100</v>
      </c>
      <c r="G268" s="11">
        <f aca="true" t="shared" si="126" ref="G268:Q268">G269</f>
        <v>0</v>
      </c>
      <c r="H268" s="11">
        <f t="shared" si="126"/>
        <v>100</v>
      </c>
      <c r="I268" s="11">
        <f t="shared" si="126"/>
        <v>0</v>
      </c>
      <c r="J268" s="11">
        <f t="shared" si="126"/>
        <v>100</v>
      </c>
      <c r="K268" s="11">
        <f t="shared" si="126"/>
        <v>0</v>
      </c>
      <c r="L268" s="11">
        <f t="shared" si="126"/>
        <v>100</v>
      </c>
      <c r="M268" s="11">
        <f t="shared" si="126"/>
        <v>0</v>
      </c>
      <c r="N268" s="11">
        <f t="shared" si="126"/>
        <v>150</v>
      </c>
      <c r="O268" s="11">
        <f t="shared" si="126"/>
        <v>0</v>
      </c>
      <c r="P268" s="11">
        <f t="shared" si="126"/>
        <v>150</v>
      </c>
      <c r="Q268" s="11">
        <f t="shared" si="126"/>
        <v>0</v>
      </c>
    </row>
    <row r="269" spans="1:17" s="12" customFormat="1" ht="18.75">
      <c r="A269" s="64" t="s">
        <v>362</v>
      </c>
      <c r="B269" s="16" t="s">
        <v>138</v>
      </c>
      <c r="C269" s="16" t="s">
        <v>130</v>
      </c>
      <c r="D269" s="16" t="s">
        <v>399</v>
      </c>
      <c r="E269" s="16" t="s">
        <v>186</v>
      </c>
      <c r="F269" s="11">
        <f>G269+H269+I269</f>
        <v>100</v>
      </c>
      <c r="G269" s="11"/>
      <c r="H269" s="11">
        <v>100</v>
      </c>
      <c r="I269" s="11"/>
      <c r="J269" s="11">
        <f>K269+L269+M269</f>
        <v>100</v>
      </c>
      <c r="K269" s="11"/>
      <c r="L269" s="11">
        <v>100</v>
      </c>
      <c r="M269" s="11"/>
      <c r="N269" s="11">
        <f>O269+P269+Q269</f>
        <v>150</v>
      </c>
      <c r="O269" s="11"/>
      <c r="P269" s="11">
        <v>150</v>
      </c>
      <c r="Q269" s="11"/>
    </row>
    <row r="270" spans="1:17" s="12" customFormat="1" ht="37.5" customHeight="1">
      <c r="A270" s="64" t="s">
        <v>14</v>
      </c>
      <c r="B270" s="16" t="s">
        <v>138</v>
      </c>
      <c r="C270" s="16" t="s">
        <v>130</v>
      </c>
      <c r="D270" s="16" t="s">
        <v>13</v>
      </c>
      <c r="E270" s="16"/>
      <c r="F270" s="11">
        <f>F271</f>
        <v>240</v>
      </c>
      <c r="G270" s="11">
        <f aca="true" t="shared" si="127" ref="G270:Q271">G271</f>
        <v>0</v>
      </c>
      <c r="H270" s="11">
        <f t="shared" si="127"/>
        <v>240</v>
      </c>
      <c r="I270" s="11">
        <f t="shared" si="127"/>
        <v>0</v>
      </c>
      <c r="J270" s="11">
        <f t="shared" si="127"/>
        <v>160</v>
      </c>
      <c r="K270" s="11">
        <f t="shared" si="127"/>
        <v>0</v>
      </c>
      <c r="L270" s="11">
        <f t="shared" si="127"/>
        <v>160</v>
      </c>
      <c r="M270" s="11">
        <f t="shared" si="127"/>
        <v>0</v>
      </c>
      <c r="N270" s="11">
        <f t="shared" si="127"/>
        <v>400</v>
      </c>
      <c r="O270" s="11">
        <f t="shared" si="127"/>
        <v>0</v>
      </c>
      <c r="P270" s="11">
        <f t="shared" si="127"/>
        <v>400</v>
      </c>
      <c r="Q270" s="11">
        <f t="shared" si="127"/>
        <v>0</v>
      </c>
    </row>
    <row r="271" spans="1:17" s="12" customFormat="1" ht="37.5">
      <c r="A271" s="64" t="s">
        <v>219</v>
      </c>
      <c r="B271" s="16" t="s">
        <v>138</v>
      </c>
      <c r="C271" s="16" t="s">
        <v>130</v>
      </c>
      <c r="D271" s="16" t="s">
        <v>30</v>
      </c>
      <c r="E271" s="16"/>
      <c r="F271" s="11">
        <f>F272</f>
        <v>240</v>
      </c>
      <c r="G271" s="11">
        <f t="shared" si="127"/>
        <v>0</v>
      </c>
      <c r="H271" s="11">
        <f t="shared" si="127"/>
        <v>240</v>
      </c>
      <c r="I271" s="11">
        <f t="shared" si="127"/>
        <v>0</v>
      </c>
      <c r="J271" s="11">
        <f t="shared" si="127"/>
        <v>160</v>
      </c>
      <c r="K271" s="11">
        <f t="shared" si="127"/>
        <v>0</v>
      </c>
      <c r="L271" s="11">
        <f t="shared" si="127"/>
        <v>160</v>
      </c>
      <c r="M271" s="11">
        <f t="shared" si="127"/>
        <v>0</v>
      </c>
      <c r="N271" s="11">
        <f t="shared" si="127"/>
        <v>400</v>
      </c>
      <c r="O271" s="11">
        <f t="shared" si="127"/>
        <v>0</v>
      </c>
      <c r="P271" s="11">
        <f t="shared" si="127"/>
        <v>400</v>
      </c>
      <c r="Q271" s="11">
        <f>Q272</f>
        <v>0</v>
      </c>
    </row>
    <row r="272" spans="1:17" s="12" customFormat="1" ht="37.5">
      <c r="A272" s="64" t="s">
        <v>93</v>
      </c>
      <c r="B272" s="16" t="s">
        <v>138</v>
      </c>
      <c r="C272" s="16" t="s">
        <v>130</v>
      </c>
      <c r="D272" s="16" t="s">
        <v>30</v>
      </c>
      <c r="E272" s="16" t="s">
        <v>179</v>
      </c>
      <c r="F272" s="11">
        <f>G272+H272+I272</f>
        <v>240</v>
      </c>
      <c r="G272" s="11"/>
      <c r="H272" s="11">
        <v>240</v>
      </c>
      <c r="I272" s="11"/>
      <c r="J272" s="11">
        <f>K272+L272+M272</f>
        <v>160</v>
      </c>
      <c r="K272" s="11"/>
      <c r="L272" s="11">
        <v>160</v>
      </c>
      <c r="M272" s="11"/>
      <c r="N272" s="11">
        <f>O272+P272+Q272</f>
        <v>400</v>
      </c>
      <c r="O272" s="49"/>
      <c r="P272" s="49">
        <v>400</v>
      </c>
      <c r="Q272" s="49"/>
    </row>
    <row r="273" spans="1:17" s="12" customFormat="1" ht="56.25">
      <c r="A273" s="64" t="s">
        <v>494</v>
      </c>
      <c r="B273" s="16" t="s">
        <v>138</v>
      </c>
      <c r="C273" s="16" t="s">
        <v>130</v>
      </c>
      <c r="D273" s="16" t="s">
        <v>15</v>
      </c>
      <c r="E273" s="16"/>
      <c r="F273" s="11">
        <f>F274</f>
        <v>238.29999999999998</v>
      </c>
      <c r="G273" s="11">
        <f aca="true" t="shared" si="128" ref="G273:Q273">G274</f>
        <v>238.29999999999998</v>
      </c>
      <c r="H273" s="11">
        <f t="shared" si="128"/>
        <v>0</v>
      </c>
      <c r="I273" s="11">
        <f t="shared" si="128"/>
        <v>0</v>
      </c>
      <c r="J273" s="11">
        <f t="shared" si="128"/>
        <v>197.8</v>
      </c>
      <c r="K273" s="11">
        <f t="shared" si="128"/>
        <v>197.8</v>
      </c>
      <c r="L273" s="11">
        <f t="shared" si="128"/>
        <v>0</v>
      </c>
      <c r="M273" s="11">
        <f t="shared" si="128"/>
        <v>0</v>
      </c>
      <c r="N273" s="11">
        <f t="shared" si="128"/>
        <v>197.60000000000002</v>
      </c>
      <c r="O273" s="11">
        <f t="shared" si="128"/>
        <v>197.60000000000002</v>
      </c>
      <c r="P273" s="11">
        <f t="shared" si="128"/>
        <v>0</v>
      </c>
      <c r="Q273" s="11">
        <f t="shared" si="128"/>
        <v>0</v>
      </c>
    </row>
    <row r="274" spans="1:17" s="12" customFormat="1" ht="96.75" customHeight="1">
      <c r="A274" s="64" t="s">
        <v>458</v>
      </c>
      <c r="B274" s="16" t="s">
        <v>138</v>
      </c>
      <c r="C274" s="16" t="s">
        <v>130</v>
      </c>
      <c r="D274" s="16" t="s">
        <v>459</v>
      </c>
      <c r="E274" s="16"/>
      <c r="F274" s="11">
        <f>F275+F276</f>
        <v>238.29999999999998</v>
      </c>
      <c r="G274" s="11">
        <f aca="true" t="shared" si="129" ref="G274:Q274">G275+G276</f>
        <v>238.29999999999998</v>
      </c>
      <c r="H274" s="11">
        <f t="shared" si="129"/>
        <v>0</v>
      </c>
      <c r="I274" s="11">
        <f t="shared" si="129"/>
        <v>0</v>
      </c>
      <c r="J274" s="11">
        <f t="shared" si="129"/>
        <v>197.8</v>
      </c>
      <c r="K274" s="11">
        <f t="shared" si="129"/>
        <v>197.8</v>
      </c>
      <c r="L274" s="11">
        <f t="shared" si="129"/>
        <v>0</v>
      </c>
      <c r="M274" s="11">
        <f t="shared" si="129"/>
        <v>0</v>
      </c>
      <c r="N274" s="11">
        <f t="shared" si="129"/>
        <v>197.60000000000002</v>
      </c>
      <c r="O274" s="11">
        <f t="shared" si="129"/>
        <v>197.60000000000002</v>
      </c>
      <c r="P274" s="11">
        <f t="shared" si="129"/>
        <v>0</v>
      </c>
      <c r="Q274" s="11">
        <f t="shared" si="129"/>
        <v>0</v>
      </c>
    </row>
    <row r="275" spans="1:17" s="12" customFormat="1" ht="37.5">
      <c r="A275" s="64" t="s">
        <v>175</v>
      </c>
      <c r="B275" s="16" t="s">
        <v>138</v>
      </c>
      <c r="C275" s="16" t="s">
        <v>130</v>
      </c>
      <c r="D275" s="16" t="s">
        <v>460</v>
      </c>
      <c r="E275" s="16" t="s">
        <v>176</v>
      </c>
      <c r="F275" s="11">
        <f>G275+H275+I275</f>
        <v>179.2</v>
      </c>
      <c r="G275" s="11">
        <v>179.2</v>
      </c>
      <c r="H275" s="11"/>
      <c r="I275" s="11"/>
      <c r="J275" s="11">
        <f>K275+L275+M275</f>
        <v>149.3</v>
      </c>
      <c r="K275" s="11">
        <v>149.3</v>
      </c>
      <c r="L275" s="11"/>
      <c r="M275" s="11"/>
      <c r="N275" s="11">
        <f>O275+P275+Q275</f>
        <v>149.3</v>
      </c>
      <c r="O275" s="11">
        <v>149.3</v>
      </c>
      <c r="P275" s="49"/>
      <c r="Q275" s="49"/>
    </row>
    <row r="276" spans="1:17" s="12" customFormat="1" ht="37.5">
      <c r="A276" s="64" t="s">
        <v>93</v>
      </c>
      <c r="B276" s="16" t="s">
        <v>138</v>
      </c>
      <c r="C276" s="16" t="s">
        <v>130</v>
      </c>
      <c r="D276" s="16" t="s">
        <v>460</v>
      </c>
      <c r="E276" s="16" t="s">
        <v>179</v>
      </c>
      <c r="F276" s="11">
        <f>G276+H276+I276</f>
        <v>59.1</v>
      </c>
      <c r="G276" s="11">
        <v>59.1</v>
      </c>
      <c r="H276" s="11"/>
      <c r="I276" s="11"/>
      <c r="J276" s="11">
        <f>K276+L276+M276</f>
        <v>48.5</v>
      </c>
      <c r="K276" s="11">
        <v>48.5</v>
      </c>
      <c r="L276" s="11"/>
      <c r="M276" s="11"/>
      <c r="N276" s="11">
        <f>O276+P276+Q276</f>
        <v>48.3</v>
      </c>
      <c r="O276" s="11">
        <v>48.3</v>
      </c>
      <c r="P276" s="49"/>
      <c r="Q276" s="49"/>
    </row>
    <row r="277" spans="1:17" s="12" customFormat="1" ht="18.75">
      <c r="A277" s="65" t="s">
        <v>132</v>
      </c>
      <c r="B277" s="13" t="s">
        <v>131</v>
      </c>
      <c r="C277" s="13" t="s">
        <v>416</v>
      </c>
      <c r="D277" s="13"/>
      <c r="E277" s="13"/>
      <c r="F277" s="14">
        <f aca="true" t="shared" si="130" ref="F277:Q277">F278+F298+F350+F375+F412</f>
        <v>613715.0000000001</v>
      </c>
      <c r="G277" s="14">
        <f t="shared" si="130"/>
        <v>414067.20000000007</v>
      </c>
      <c r="H277" s="14">
        <f t="shared" si="130"/>
        <v>199647.80000000002</v>
      </c>
      <c r="I277" s="14">
        <f t="shared" si="130"/>
        <v>0</v>
      </c>
      <c r="J277" s="14">
        <f t="shared" si="130"/>
        <v>577534.2</v>
      </c>
      <c r="K277" s="14">
        <f t="shared" si="130"/>
        <v>377794.8</v>
      </c>
      <c r="L277" s="14">
        <f t="shared" si="130"/>
        <v>199739.4</v>
      </c>
      <c r="M277" s="14">
        <f t="shared" si="130"/>
        <v>0</v>
      </c>
      <c r="N277" s="14">
        <f t="shared" si="130"/>
        <v>556388.4</v>
      </c>
      <c r="O277" s="14">
        <f t="shared" si="130"/>
        <v>376228.00000000006</v>
      </c>
      <c r="P277" s="14">
        <f t="shared" si="130"/>
        <v>180160.40000000002</v>
      </c>
      <c r="Q277" s="14">
        <f t="shared" si="130"/>
        <v>0</v>
      </c>
    </row>
    <row r="278" spans="1:17" s="12" customFormat="1" ht="18.75">
      <c r="A278" s="65" t="s">
        <v>133</v>
      </c>
      <c r="B278" s="13" t="s">
        <v>131</v>
      </c>
      <c r="C278" s="13" t="s">
        <v>122</v>
      </c>
      <c r="D278" s="128"/>
      <c r="E278" s="13"/>
      <c r="F278" s="14">
        <f aca="true" t="shared" si="131" ref="F278:Q279">F279</f>
        <v>143866.80000000002</v>
      </c>
      <c r="G278" s="14">
        <f t="shared" si="131"/>
        <v>109587.6</v>
      </c>
      <c r="H278" s="14">
        <f t="shared" si="131"/>
        <v>34279.2</v>
      </c>
      <c r="I278" s="14">
        <f t="shared" si="131"/>
        <v>0</v>
      </c>
      <c r="J278" s="14">
        <f t="shared" si="131"/>
        <v>134026.1</v>
      </c>
      <c r="K278" s="14">
        <f t="shared" si="131"/>
        <v>101551</v>
      </c>
      <c r="L278" s="14">
        <f t="shared" si="131"/>
        <v>32475.1</v>
      </c>
      <c r="M278" s="14">
        <f t="shared" si="131"/>
        <v>0</v>
      </c>
      <c r="N278" s="14">
        <f t="shared" si="131"/>
        <v>138481.80000000002</v>
      </c>
      <c r="O278" s="14">
        <f t="shared" si="131"/>
        <v>106006.70000000001</v>
      </c>
      <c r="P278" s="14">
        <f t="shared" si="131"/>
        <v>32475.1</v>
      </c>
      <c r="Q278" s="14">
        <f t="shared" si="131"/>
        <v>0</v>
      </c>
    </row>
    <row r="279" spans="1:17" s="12" customFormat="1" ht="37.5">
      <c r="A279" s="64" t="s">
        <v>523</v>
      </c>
      <c r="B279" s="16" t="s">
        <v>131</v>
      </c>
      <c r="C279" s="16" t="s">
        <v>122</v>
      </c>
      <c r="D279" s="33" t="s">
        <v>288</v>
      </c>
      <c r="E279" s="16"/>
      <c r="F279" s="11">
        <f>F280</f>
        <v>143866.80000000002</v>
      </c>
      <c r="G279" s="11">
        <f t="shared" si="131"/>
        <v>109587.6</v>
      </c>
      <c r="H279" s="11">
        <f t="shared" si="131"/>
        <v>34279.2</v>
      </c>
      <c r="I279" s="11">
        <f t="shared" si="131"/>
        <v>0</v>
      </c>
      <c r="J279" s="11">
        <f t="shared" si="131"/>
        <v>134026.1</v>
      </c>
      <c r="K279" s="11">
        <f t="shared" si="131"/>
        <v>101551</v>
      </c>
      <c r="L279" s="11">
        <f t="shared" si="131"/>
        <v>32475.1</v>
      </c>
      <c r="M279" s="11">
        <f t="shared" si="131"/>
        <v>0</v>
      </c>
      <c r="N279" s="11">
        <f t="shared" si="131"/>
        <v>138481.80000000002</v>
      </c>
      <c r="O279" s="11">
        <f t="shared" si="131"/>
        <v>106006.70000000001</v>
      </c>
      <c r="P279" s="11">
        <f t="shared" si="131"/>
        <v>32475.1</v>
      </c>
      <c r="Q279" s="11">
        <f t="shared" si="131"/>
        <v>0</v>
      </c>
    </row>
    <row r="280" spans="1:17" s="12" customFormat="1" ht="18.75">
      <c r="A280" s="64" t="s">
        <v>197</v>
      </c>
      <c r="B280" s="16" t="s">
        <v>131</v>
      </c>
      <c r="C280" s="16" t="s">
        <v>122</v>
      </c>
      <c r="D280" s="33" t="s">
        <v>294</v>
      </c>
      <c r="E280" s="16"/>
      <c r="F280" s="11">
        <f aca="true" t="shared" si="132" ref="F280:Q280">F281+F295+F288</f>
        <v>143866.80000000002</v>
      </c>
      <c r="G280" s="11">
        <f t="shared" si="132"/>
        <v>109587.6</v>
      </c>
      <c r="H280" s="11">
        <f t="shared" si="132"/>
        <v>34279.2</v>
      </c>
      <c r="I280" s="11">
        <f t="shared" si="132"/>
        <v>0</v>
      </c>
      <c r="J280" s="11">
        <f t="shared" si="132"/>
        <v>134026.1</v>
      </c>
      <c r="K280" s="11">
        <f t="shared" si="132"/>
        <v>101551</v>
      </c>
      <c r="L280" s="11">
        <f t="shared" si="132"/>
        <v>32475.1</v>
      </c>
      <c r="M280" s="11">
        <f t="shared" si="132"/>
        <v>0</v>
      </c>
      <c r="N280" s="11">
        <f t="shared" si="132"/>
        <v>138481.80000000002</v>
      </c>
      <c r="O280" s="11">
        <f t="shared" si="132"/>
        <v>106006.70000000001</v>
      </c>
      <c r="P280" s="11">
        <f t="shared" si="132"/>
        <v>32475.1</v>
      </c>
      <c r="Q280" s="11">
        <f t="shared" si="132"/>
        <v>0</v>
      </c>
    </row>
    <row r="281" spans="1:17" s="12" customFormat="1" ht="56.25">
      <c r="A281" s="64" t="s">
        <v>299</v>
      </c>
      <c r="B281" s="16" t="s">
        <v>131</v>
      </c>
      <c r="C281" s="16" t="s">
        <v>122</v>
      </c>
      <c r="D281" s="33" t="s">
        <v>295</v>
      </c>
      <c r="E281" s="16"/>
      <c r="F281" s="11">
        <f>F282+F286+F284</f>
        <v>131257.1</v>
      </c>
      <c r="G281" s="11">
        <f aca="true" t="shared" si="133" ref="G281:Q281">G282+G286+G284</f>
        <v>99567</v>
      </c>
      <c r="H281" s="11">
        <f t="shared" si="133"/>
        <v>31690.1</v>
      </c>
      <c r="I281" s="11">
        <f t="shared" si="133"/>
        <v>0</v>
      </c>
      <c r="J281" s="11">
        <f t="shared" si="133"/>
        <v>133882.5</v>
      </c>
      <c r="K281" s="11">
        <f t="shared" si="133"/>
        <v>101407.4</v>
      </c>
      <c r="L281" s="11">
        <f t="shared" si="133"/>
        <v>32475.1</v>
      </c>
      <c r="M281" s="11">
        <f t="shared" si="133"/>
        <v>0</v>
      </c>
      <c r="N281" s="11">
        <f t="shared" si="133"/>
        <v>138338.2</v>
      </c>
      <c r="O281" s="11">
        <f t="shared" si="133"/>
        <v>105863.1</v>
      </c>
      <c r="P281" s="11">
        <f t="shared" si="133"/>
        <v>32475.1</v>
      </c>
      <c r="Q281" s="11">
        <f t="shared" si="133"/>
        <v>0</v>
      </c>
    </row>
    <row r="282" spans="1:17" s="12" customFormat="1" ht="18.75">
      <c r="A282" s="64" t="s">
        <v>134</v>
      </c>
      <c r="B282" s="16" t="s">
        <v>131</v>
      </c>
      <c r="C282" s="16" t="s">
        <v>122</v>
      </c>
      <c r="D282" s="33" t="s">
        <v>16</v>
      </c>
      <c r="E282" s="16"/>
      <c r="F282" s="11">
        <f>F283</f>
        <v>25024.5</v>
      </c>
      <c r="G282" s="11">
        <f aca="true" t="shared" si="134" ref="G282:Q282">G283</f>
        <v>0</v>
      </c>
      <c r="H282" s="11">
        <f t="shared" si="134"/>
        <v>25024.5</v>
      </c>
      <c r="I282" s="11">
        <f t="shared" si="134"/>
        <v>0</v>
      </c>
      <c r="J282" s="11">
        <f t="shared" si="134"/>
        <v>27049</v>
      </c>
      <c r="K282" s="11">
        <f t="shared" si="134"/>
        <v>0</v>
      </c>
      <c r="L282" s="11">
        <f t="shared" si="134"/>
        <v>27049</v>
      </c>
      <c r="M282" s="11">
        <f t="shared" si="134"/>
        <v>0</v>
      </c>
      <c r="N282" s="11">
        <f t="shared" si="134"/>
        <v>27049</v>
      </c>
      <c r="O282" s="11">
        <f t="shared" si="134"/>
        <v>0</v>
      </c>
      <c r="P282" s="11">
        <f t="shared" si="134"/>
        <v>27049</v>
      </c>
      <c r="Q282" s="11">
        <f t="shared" si="134"/>
        <v>0</v>
      </c>
    </row>
    <row r="283" spans="1:17" s="12" customFormat="1" ht="18.75">
      <c r="A283" s="64" t="s">
        <v>193</v>
      </c>
      <c r="B283" s="16" t="s">
        <v>131</v>
      </c>
      <c r="C283" s="16" t="s">
        <v>122</v>
      </c>
      <c r="D283" s="33" t="s">
        <v>16</v>
      </c>
      <c r="E283" s="16" t="s">
        <v>192</v>
      </c>
      <c r="F283" s="11">
        <f>G283+H283+I283</f>
        <v>25024.5</v>
      </c>
      <c r="G283" s="11"/>
      <c r="H283" s="11">
        <v>25024.5</v>
      </c>
      <c r="I283" s="11"/>
      <c r="J283" s="11">
        <f>K283+L283+M283</f>
        <v>27049</v>
      </c>
      <c r="K283" s="11"/>
      <c r="L283" s="11">
        <v>27049</v>
      </c>
      <c r="M283" s="11"/>
      <c r="N283" s="11">
        <f>O283+P283+Q283</f>
        <v>27049</v>
      </c>
      <c r="O283" s="49"/>
      <c r="P283" s="11">
        <v>27049</v>
      </c>
      <c r="Q283" s="49"/>
    </row>
    <row r="284" spans="1:17" s="12" customFormat="1" ht="56.25">
      <c r="A284" s="76" t="s">
        <v>476</v>
      </c>
      <c r="B284" s="16" t="s">
        <v>131</v>
      </c>
      <c r="C284" s="16" t="s">
        <v>122</v>
      </c>
      <c r="D284" s="16" t="s">
        <v>472</v>
      </c>
      <c r="E284" s="16"/>
      <c r="F284" s="11">
        <f>F285</f>
        <v>6665.6</v>
      </c>
      <c r="G284" s="11">
        <f aca="true" t="shared" si="135" ref="G284:Q284">G285</f>
        <v>0</v>
      </c>
      <c r="H284" s="11">
        <f t="shared" si="135"/>
        <v>6665.6</v>
      </c>
      <c r="I284" s="11">
        <f t="shared" si="135"/>
        <v>0</v>
      </c>
      <c r="J284" s="11">
        <f t="shared" si="135"/>
        <v>5426.1</v>
      </c>
      <c r="K284" s="11">
        <f t="shared" si="135"/>
        <v>0</v>
      </c>
      <c r="L284" s="11">
        <f t="shared" si="135"/>
        <v>5426.1</v>
      </c>
      <c r="M284" s="11">
        <f t="shared" si="135"/>
        <v>0</v>
      </c>
      <c r="N284" s="11">
        <f t="shared" si="135"/>
        <v>5426.1</v>
      </c>
      <c r="O284" s="11">
        <f t="shared" si="135"/>
        <v>0</v>
      </c>
      <c r="P284" s="11">
        <f t="shared" si="135"/>
        <v>5426.1</v>
      </c>
      <c r="Q284" s="11">
        <f t="shared" si="135"/>
        <v>0</v>
      </c>
    </row>
    <row r="285" spans="1:17" s="12" customFormat="1" ht="18.75">
      <c r="A285" s="64" t="s">
        <v>193</v>
      </c>
      <c r="B285" s="16" t="s">
        <v>131</v>
      </c>
      <c r="C285" s="16" t="s">
        <v>122</v>
      </c>
      <c r="D285" s="16" t="s">
        <v>472</v>
      </c>
      <c r="E285" s="16" t="s">
        <v>192</v>
      </c>
      <c r="F285" s="11">
        <f>G285+H285+I285</f>
        <v>6665.6</v>
      </c>
      <c r="G285" s="11"/>
      <c r="H285" s="11">
        <v>6665.6</v>
      </c>
      <c r="I285" s="11"/>
      <c r="J285" s="11">
        <f>K285+L285+M285</f>
        <v>5426.1</v>
      </c>
      <c r="K285" s="11"/>
      <c r="L285" s="11">
        <v>5426.1</v>
      </c>
      <c r="M285" s="11"/>
      <c r="N285" s="11">
        <f>O285+P285+Q285</f>
        <v>5426.1</v>
      </c>
      <c r="O285" s="49"/>
      <c r="P285" s="49">
        <v>5426.1</v>
      </c>
      <c r="Q285" s="49"/>
    </row>
    <row r="286" spans="1:17" s="12" customFormat="1" ht="115.5" customHeight="1">
      <c r="A286" s="68" t="s">
        <v>334</v>
      </c>
      <c r="B286" s="16" t="s">
        <v>131</v>
      </c>
      <c r="C286" s="16" t="s">
        <v>122</v>
      </c>
      <c r="D286" s="33" t="s">
        <v>71</v>
      </c>
      <c r="E286" s="16"/>
      <c r="F286" s="11">
        <f>F287</f>
        <v>99567</v>
      </c>
      <c r="G286" s="11">
        <f aca="true" t="shared" si="136" ref="G286:Q286">G287</f>
        <v>99567</v>
      </c>
      <c r="H286" s="11">
        <f t="shared" si="136"/>
        <v>0</v>
      </c>
      <c r="I286" s="11">
        <f t="shared" si="136"/>
        <v>0</v>
      </c>
      <c r="J286" s="11">
        <f t="shared" si="136"/>
        <v>101407.4</v>
      </c>
      <c r="K286" s="11">
        <f t="shared" si="136"/>
        <v>101407.4</v>
      </c>
      <c r="L286" s="11">
        <f t="shared" si="136"/>
        <v>0</v>
      </c>
      <c r="M286" s="11">
        <f t="shared" si="136"/>
        <v>0</v>
      </c>
      <c r="N286" s="11">
        <f t="shared" si="136"/>
        <v>105863.1</v>
      </c>
      <c r="O286" s="11">
        <f t="shared" si="136"/>
        <v>105863.1</v>
      </c>
      <c r="P286" s="11">
        <f t="shared" si="136"/>
        <v>0</v>
      </c>
      <c r="Q286" s="11">
        <f t="shared" si="136"/>
        <v>0</v>
      </c>
    </row>
    <row r="287" spans="1:17" s="12" customFormat="1" ht="18.75">
      <c r="A287" s="64" t="s">
        <v>193</v>
      </c>
      <c r="B287" s="16" t="s">
        <v>131</v>
      </c>
      <c r="C287" s="16" t="s">
        <v>122</v>
      </c>
      <c r="D287" s="33" t="s">
        <v>71</v>
      </c>
      <c r="E287" s="16" t="s">
        <v>192</v>
      </c>
      <c r="F287" s="11">
        <f>G287+H287+I287</f>
        <v>99567</v>
      </c>
      <c r="G287" s="11">
        <v>99567</v>
      </c>
      <c r="H287" s="11"/>
      <c r="I287" s="11"/>
      <c r="J287" s="11">
        <f>K287+L287+M287</f>
        <v>101407.4</v>
      </c>
      <c r="K287" s="11">
        <v>101407.4</v>
      </c>
      <c r="L287" s="11"/>
      <c r="M287" s="11"/>
      <c r="N287" s="11">
        <f>O287+P287+Q287</f>
        <v>105863.1</v>
      </c>
      <c r="O287" s="49">
        <v>105863.1</v>
      </c>
      <c r="P287" s="49"/>
      <c r="Q287" s="49"/>
    </row>
    <row r="288" spans="1:17" s="12" customFormat="1" ht="37.5">
      <c r="A288" s="64" t="s">
        <v>584</v>
      </c>
      <c r="B288" s="16" t="s">
        <v>131</v>
      </c>
      <c r="C288" s="16" t="s">
        <v>122</v>
      </c>
      <c r="D288" s="33" t="s">
        <v>366</v>
      </c>
      <c r="E288" s="16"/>
      <c r="F288" s="11">
        <f>F293+F291+F289</f>
        <v>12386.1</v>
      </c>
      <c r="G288" s="11">
        <f>G293+G291+G289</f>
        <v>9797</v>
      </c>
      <c r="H288" s="11">
        <f>H293+H291+H289</f>
        <v>2589.1</v>
      </c>
      <c r="I288" s="11">
        <f aca="true" t="shared" si="137" ref="I288:Q288">I293+I291</f>
        <v>0</v>
      </c>
      <c r="J288" s="11">
        <f t="shared" si="137"/>
        <v>0</v>
      </c>
      <c r="K288" s="11">
        <f t="shared" si="137"/>
        <v>0</v>
      </c>
      <c r="L288" s="11">
        <f t="shared" si="137"/>
        <v>0</v>
      </c>
      <c r="M288" s="11">
        <f t="shared" si="137"/>
        <v>0</v>
      </c>
      <c r="N288" s="11">
        <f t="shared" si="137"/>
        <v>0</v>
      </c>
      <c r="O288" s="11">
        <f t="shared" si="137"/>
        <v>0</v>
      </c>
      <c r="P288" s="11">
        <f t="shared" si="137"/>
        <v>0</v>
      </c>
      <c r="Q288" s="11">
        <f t="shared" si="137"/>
        <v>0</v>
      </c>
    </row>
    <row r="289" spans="1:17" s="12" customFormat="1" ht="46.5" customHeight="1">
      <c r="A289" s="64" t="s">
        <v>698</v>
      </c>
      <c r="B289" s="16" t="s">
        <v>131</v>
      </c>
      <c r="C289" s="16" t="s">
        <v>122</v>
      </c>
      <c r="D289" s="33" t="s">
        <v>699</v>
      </c>
      <c r="E289" s="16"/>
      <c r="F289" s="11">
        <f>F290</f>
        <v>1372.1</v>
      </c>
      <c r="G289" s="11">
        <f>G290</f>
        <v>0</v>
      </c>
      <c r="H289" s="11">
        <f>H290</f>
        <v>1372.1</v>
      </c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1:17" s="12" customFormat="1" ht="18.75">
      <c r="A290" s="64" t="s">
        <v>193</v>
      </c>
      <c r="B290" s="16" t="s">
        <v>131</v>
      </c>
      <c r="C290" s="16" t="s">
        <v>122</v>
      </c>
      <c r="D290" s="33" t="s">
        <v>699</v>
      </c>
      <c r="E290" s="16" t="s">
        <v>192</v>
      </c>
      <c r="F290" s="11">
        <f>G290+H290+I290</f>
        <v>1372.1</v>
      </c>
      <c r="G290" s="11"/>
      <c r="H290" s="11">
        <v>1372.1</v>
      </c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 s="12" customFormat="1" ht="62.25" customHeight="1">
      <c r="A291" s="64" t="s">
        <v>646</v>
      </c>
      <c r="B291" s="16" t="s">
        <v>131</v>
      </c>
      <c r="C291" s="16" t="s">
        <v>122</v>
      </c>
      <c r="D291" s="33" t="s">
        <v>645</v>
      </c>
      <c r="E291" s="16"/>
      <c r="F291" s="11">
        <f>F292</f>
        <v>598</v>
      </c>
      <c r="G291" s="11">
        <f aca="true" t="shared" si="138" ref="G291:Q291">G292</f>
        <v>0</v>
      </c>
      <c r="H291" s="11">
        <f t="shared" si="138"/>
        <v>598</v>
      </c>
      <c r="I291" s="11">
        <f t="shared" si="138"/>
        <v>0</v>
      </c>
      <c r="J291" s="11">
        <f t="shared" si="138"/>
        <v>0</v>
      </c>
      <c r="K291" s="11">
        <f t="shared" si="138"/>
        <v>0</v>
      </c>
      <c r="L291" s="11">
        <f t="shared" si="138"/>
        <v>0</v>
      </c>
      <c r="M291" s="11">
        <f t="shared" si="138"/>
        <v>0</v>
      </c>
      <c r="N291" s="11">
        <f t="shared" si="138"/>
        <v>0</v>
      </c>
      <c r="O291" s="11">
        <f t="shared" si="138"/>
        <v>0</v>
      </c>
      <c r="P291" s="11">
        <f t="shared" si="138"/>
        <v>0</v>
      </c>
      <c r="Q291" s="11">
        <f t="shared" si="138"/>
        <v>0</v>
      </c>
    </row>
    <row r="292" spans="1:17" s="12" customFormat="1" ht="18.75">
      <c r="A292" s="64" t="s">
        <v>193</v>
      </c>
      <c r="B292" s="16" t="s">
        <v>131</v>
      </c>
      <c r="C292" s="16" t="s">
        <v>122</v>
      </c>
      <c r="D292" s="33" t="s">
        <v>645</v>
      </c>
      <c r="E292" s="16" t="s">
        <v>192</v>
      </c>
      <c r="F292" s="11">
        <f>G292+H292+I292</f>
        <v>598</v>
      </c>
      <c r="G292" s="11"/>
      <c r="H292" s="11">
        <v>598</v>
      </c>
      <c r="I292" s="11"/>
      <c r="J292" s="11">
        <f>K292+M292+L292</f>
        <v>0</v>
      </c>
      <c r="K292" s="11"/>
      <c r="L292" s="11"/>
      <c r="M292" s="11"/>
      <c r="N292" s="11">
        <f>O292+Q292</f>
        <v>0</v>
      </c>
      <c r="O292" s="11"/>
      <c r="P292" s="11"/>
      <c r="Q292" s="11"/>
    </row>
    <row r="293" spans="1:17" s="12" customFormat="1" ht="37.5">
      <c r="A293" s="64" t="s">
        <v>543</v>
      </c>
      <c r="B293" s="16" t="s">
        <v>131</v>
      </c>
      <c r="C293" s="16" t="s">
        <v>122</v>
      </c>
      <c r="D293" s="48" t="s">
        <v>542</v>
      </c>
      <c r="E293" s="16"/>
      <c r="F293" s="11">
        <f>F294</f>
        <v>10416</v>
      </c>
      <c r="G293" s="11">
        <f aca="true" t="shared" si="139" ref="G293:Q293">G294</f>
        <v>9797</v>
      </c>
      <c r="H293" s="11">
        <f t="shared" si="139"/>
        <v>619</v>
      </c>
      <c r="I293" s="11">
        <f t="shared" si="139"/>
        <v>0</v>
      </c>
      <c r="J293" s="11">
        <f t="shared" si="139"/>
        <v>0</v>
      </c>
      <c r="K293" s="11">
        <f t="shared" si="139"/>
        <v>0</v>
      </c>
      <c r="L293" s="11">
        <f t="shared" si="139"/>
        <v>0</v>
      </c>
      <c r="M293" s="11">
        <f t="shared" si="139"/>
        <v>0</v>
      </c>
      <c r="N293" s="11">
        <f t="shared" si="139"/>
        <v>0</v>
      </c>
      <c r="O293" s="11">
        <f t="shared" si="139"/>
        <v>0</v>
      </c>
      <c r="P293" s="11">
        <f t="shared" si="139"/>
        <v>0</v>
      </c>
      <c r="Q293" s="11">
        <f t="shared" si="139"/>
        <v>0</v>
      </c>
    </row>
    <row r="294" spans="1:17" s="12" customFormat="1" ht="18.75">
      <c r="A294" s="64" t="s">
        <v>193</v>
      </c>
      <c r="B294" s="16" t="s">
        <v>131</v>
      </c>
      <c r="C294" s="16" t="s">
        <v>122</v>
      </c>
      <c r="D294" s="48" t="s">
        <v>542</v>
      </c>
      <c r="E294" s="16" t="s">
        <v>192</v>
      </c>
      <c r="F294" s="11">
        <f>G294+H294+I294</f>
        <v>10416</v>
      </c>
      <c r="G294" s="11">
        <v>9797</v>
      </c>
      <c r="H294" s="11">
        <v>619</v>
      </c>
      <c r="I294" s="11"/>
      <c r="J294" s="11">
        <f>K294+L294+M294</f>
        <v>0</v>
      </c>
      <c r="K294" s="11"/>
      <c r="L294" s="11"/>
      <c r="M294" s="11"/>
      <c r="N294" s="11">
        <f>O294+P294+Q294</f>
        <v>0</v>
      </c>
      <c r="O294" s="49"/>
      <c r="P294" s="49"/>
      <c r="Q294" s="49"/>
    </row>
    <row r="295" spans="1:17" s="12" customFormat="1" ht="75">
      <c r="A295" s="64" t="s">
        <v>296</v>
      </c>
      <c r="B295" s="16" t="s">
        <v>131</v>
      </c>
      <c r="C295" s="16" t="s">
        <v>122</v>
      </c>
      <c r="D295" s="33" t="s">
        <v>88</v>
      </c>
      <c r="E295" s="16"/>
      <c r="F295" s="11">
        <f>F296</f>
        <v>223.6</v>
      </c>
      <c r="G295" s="11">
        <f aca="true" t="shared" si="140" ref="G295:Q295">G296</f>
        <v>223.6</v>
      </c>
      <c r="H295" s="11">
        <f t="shared" si="140"/>
        <v>0</v>
      </c>
      <c r="I295" s="11">
        <f t="shared" si="140"/>
        <v>0</v>
      </c>
      <c r="J295" s="11">
        <f t="shared" si="140"/>
        <v>143.6</v>
      </c>
      <c r="K295" s="11">
        <f t="shared" si="140"/>
        <v>143.6</v>
      </c>
      <c r="L295" s="11">
        <f t="shared" si="140"/>
        <v>0</v>
      </c>
      <c r="M295" s="11">
        <f t="shared" si="140"/>
        <v>0</v>
      </c>
      <c r="N295" s="11">
        <f t="shared" si="140"/>
        <v>143.6</v>
      </c>
      <c r="O295" s="11">
        <f t="shared" si="140"/>
        <v>143.6</v>
      </c>
      <c r="P295" s="11">
        <f t="shared" si="140"/>
        <v>0</v>
      </c>
      <c r="Q295" s="11">
        <f t="shared" si="140"/>
        <v>0</v>
      </c>
    </row>
    <row r="296" spans="1:17" s="12" customFormat="1" ht="75">
      <c r="A296" s="64" t="s">
        <v>99</v>
      </c>
      <c r="B296" s="16" t="s">
        <v>131</v>
      </c>
      <c r="C296" s="16" t="s">
        <v>122</v>
      </c>
      <c r="D296" s="33" t="s">
        <v>79</v>
      </c>
      <c r="E296" s="16"/>
      <c r="F296" s="11">
        <f>F297</f>
        <v>223.6</v>
      </c>
      <c r="G296" s="11">
        <f aca="true" t="shared" si="141" ref="G296:Q296">G297</f>
        <v>223.6</v>
      </c>
      <c r="H296" s="11">
        <f t="shared" si="141"/>
        <v>0</v>
      </c>
      <c r="I296" s="11">
        <f t="shared" si="141"/>
        <v>0</v>
      </c>
      <c r="J296" s="11">
        <f t="shared" si="141"/>
        <v>143.6</v>
      </c>
      <c r="K296" s="11">
        <f t="shared" si="141"/>
        <v>143.6</v>
      </c>
      <c r="L296" s="11">
        <f t="shared" si="141"/>
        <v>0</v>
      </c>
      <c r="M296" s="11">
        <f t="shared" si="141"/>
        <v>0</v>
      </c>
      <c r="N296" s="11">
        <f t="shared" si="141"/>
        <v>143.6</v>
      </c>
      <c r="O296" s="11">
        <f t="shared" si="141"/>
        <v>143.6</v>
      </c>
      <c r="P296" s="11">
        <f t="shared" si="141"/>
        <v>0</v>
      </c>
      <c r="Q296" s="11">
        <f t="shared" si="141"/>
        <v>0</v>
      </c>
    </row>
    <row r="297" spans="1:17" s="12" customFormat="1" ht="18.75">
      <c r="A297" s="64" t="s">
        <v>193</v>
      </c>
      <c r="B297" s="16" t="s">
        <v>131</v>
      </c>
      <c r="C297" s="16" t="s">
        <v>122</v>
      </c>
      <c r="D297" s="33" t="s">
        <v>79</v>
      </c>
      <c r="E297" s="16" t="s">
        <v>192</v>
      </c>
      <c r="F297" s="11">
        <f>G297+H297+I297</f>
        <v>223.6</v>
      </c>
      <c r="G297" s="11">
        <v>223.6</v>
      </c>
      <c r="H297" s="11"/>
      <c r="I297" s="11"/>
      <c r="J297" s="11">
        <f>K297+L297+M297</f>
        <v>143.6</v>
      </c>
      <c r="K297" s="11">
        <v>143.6</v>
      </c>
      <c r="L297" s="11"/>
      <c r="M297" s="11"/>
      <c r="N297" s="11">
        <f>O297+P297+Q297</f>
        <v>143.6</v>
      </c>
      <c r="O297" s="49">
        <v>143.6</v>
      </c>
      <c r="P297" s="49"/>
      <c r="Q297" s="49"/>
    </row>
    <row r="298" spans="1:17" s="12" customFormat="1" ht="18.75">
      <c r="A298" s="65" t="s">
        <v>111</v>
      </c>
      <c r="B298" s="13" t="s">
        <v>131</v>
      </c>
      <c r="C298" s="13" t="s">
        <v>126</v>
      </c>
      <c r="D298" s="13"/>
      <c r="E298" s="13"/>
      <c r="F298" s="14">
        <f aca="true" t="shared" si="142" ref="F298:Q298">F299+F307+F346</f>
        <v>317088.4000000001</v>
      </c>
      <c r="G298" s="14">
        <f t="shared" si="142"/>
        <v>238519.70000000004</v>
      </c>
      <c r="H298" s="14">
        <f t="shared" si="142"/>
        <v>78568.7</v>
      </c>
      <c r="I298" s="14">
        <f t="shared" si="142"/>
        <v>0</v>
      </c>
      <c r="J298" s="14">
        <f t="shared" si="142"/>
        <v>297769.5</v>
      </c>
      <c r="K298" s="14">
        <f t="shared" si="142"/>
        <v>225632.6</v>
      </c>
      <c r="L298" s="14">
        <f t="shared" si="142"/>
        <v>72136.90000000001</v>
      </c>
      <c r="M298" s="14">
        <f t="shared" si="142"/>
        <v>0</v>
      </c>
      <c r="N298" s="14">
        <f t="shared" si="142"/>
        <v>340610.2</v>
      </c>
      <c r="O298" s="14">
        <f t="shared" si="142"/>
        <v>268110.10000000003</v>
      </c>
      <c r="P298" s="14">
        <f t="shared" si="142"/>
        <v>72500.1</v>
      </c>
      <c r="Q298" s="14">
        <f t="shared" si="142"/>
        <v>0</v>
      </c>
    </row>
    <row r="299" spans="1:17" s="12" customFormat="1" ht="56.25">
      <c r="A299" s="64" t="s">
        <v>490</v>
      </c>
      <c r="B299" s="16" t="s">
        <v>131</v>
      </c>
      <c r="C299" s="16" t="s">
        <v>126</v>
      </c>
      <c r="D299" s="16" t="s">
        <v>257</v>
      </c>
      <c r="E299" s="16"/>
      <c r="F299" s="11">
        <f>F300</f>
        <v>0</v>
      </c>
      <c r="G299" s="11">
        <f aca="true" t="shared" si="143" ref="G299:Q299">G300</f>
        <v>0</v>
      </c>
      <c r="H299" s="11">
        <f t="shared" si="143"/>
        <v>0</v>
      </c>
      <c r="I299" s="11">
        <f t="shared" si="143"/>
        <v>0</v>
      </c>
      <c r="J299" s="11">
        <f t="shared" si="143"/>
        <v>240</v>
      </c>
      <c r="K299" s="11">
        <f t="shared" si="143"/>
        <v>0</v>
      </c>
      <c r="L299" s="11">
        <f t="shared" si="143"/>
        <v>240</v>
      </c>
      <c r="M299" s="11">
        <f t="shared" si="143"/>
        <v>0</v>
      </c>
      <c r="N299" s="11">
        <f t="shared" si="143"/>
        <v>280</v>
      </c>
      <c r="O299" s="11">
        <f t="shared" si="143"/>
        <v>0</v>
      </c>
      <c r="P299" s="11">
        <f t="shared" si="143"/>
        <v>280</v>
      </c>
      <c r="Q299" s="11">
        <f t="shared" si="143"/>
        <v>0</v>
      </c>
    </row>
    <row r="300" spans="1:17" s="12" customFormat="1" ht="37.5">
      <c r="A300" s="64" t="s">
        <v>491</v>
      </c>
      <c r="B300" s="16" t="s">
        <v>131</v>
      </c>
      <c r="C300" s="16" t="s">
        <v>126</v>
      </c>
      <c r="D300" s="16" t="s">
        <v>258</v>
      </c>
      <c r="E300" s="16"/>
      <c r="F300" s="11">
        <f>F301+F304</f>
        <v>0</v>
      </c>
      <c r="G300" s="11">
        <f aca="true" t="shared" si="144" ref="G300:Q300">G301+G304</f>
        <v>0</v>
      </c>
      <c r="H300" s="11">
        <f t="shared" si="144"/>
        <v>0</v>
      </c>
      <c r="I300" s="11">
        <f t="shared" si="144"/>
        <v>0</v>
      </c>
      <c r="J300" s="11">
        <f t="shared" si="144"/>
        <v>240</v>
      </c>
      <c r="K300" s="11">
        <f t="shared" si="144"/>
        <v>0</v>
      </c>
      <c r="L300" s="11">
        <f t="shared" si="144"/>
        <v>240</v>
      </c>
      <c r="M300" s="11">
        <f t="shared" si="144"/>
        <v>0</v>
      </c>
      <c r="N300" s="11">
        <f t="shared" si="144"/>
        <v>280</v>
      </c>
      <c r="O300" s="11">
        <f t="shared" si="144"/>
        <v>0</v>
      </c>
      <c r="P300" s="11">
        <f t="shared" si="144"/>
        <v>280</v>
      </c>
      <c r="Q300" s="11">
        <f t="shared" si="144"/>
        <v>0</v>
      </c>
    </row>
    <row r="301" spans="1:17" s="12" customFormat="1" ht="37.5">
      <c r="A301" s="64" t="s">
        <v>390</v>
      </c>
      <c r="B301" s="16" t="s">
        <v>131</v>
      </c>
      <c r="C301" s="16" t="s">
        <v>126</v>
      </c>
      <c r="D301" s="16" t="s">
        <v>391</v>
      </c>
      <c r="E301" s="16"/>
      <c r="F301" s="11">
        <f>F302</f>
        <v>0</v>
      </c>
      <c r="G301" s="11">
        <f aca="true" t="shared" si="145" ref="G301:Q301">G302</f>
        <v>0</v>
      </c>
      <c r="H301" s="11">
        <f t="shared" si="145"/>
        <v>0</v>
      </c>
      <c r="I301" s="11">
        <f t="shared" si="145"/>
        <v>0</v>
      </c>
      <c r="J301" s="11">
        <f t="shared" si="145"/>
        <v>40</v>
      </c>
      <c r="K301" s="11">
        <f t="shared" si="145"/>
        <v>0</v>
      </c>
      <c r="L301" s="11">
        <f t="shared" si="145"/>
        <v>40</v>
      </c>
      <c r="M301" s="11">
        <f t="shared" si="145"/>
        <v>0</v>
      </c>
      <c r="N301" s="11">
        <f t="shared" si="145"/>
        <v>80</v>
      </c>
      <c r="O301" s="11">
        <f t="shared" si="145"/>
        <v>0</v>
      </c>
      <c r="P301" s="11">
        <f t="shared" si="145"/>
        <v>80</v>
      </c>
      <c r="Q301" s="11">
        <f t="shared" si="145"/>
        <v>0</v>
      </c>
    </row>
    <row r="302" spans="1:17" s="12" customFormat="1" ht="18.75">
      <c r="A302" s="64" t="s">
        <v>226</v>
      </c>
      <c r="B302" s="16" t="s">
        <v>131</v>
      </c>
      <c r="C302" s="16" t="s">
        <v>126</v>
      </c>
      <c r="D302" s="16" t="s">
        <v>392</v>
      </c>
      <c r="E302" s="16"/>
      <c r="F302" s="11">
        <f>F303</f>
        <v>0</v>
      </c>
      <c r="G302" s="11">
        <f aca="true" t="shared" si="146" ref="G302:Q302">G303</f>
        <v>0</v>
      </c>
      <c r="H302" s="11">
        <f t="shared" si="146"/>
        <v>0</v>
      </c>
      <c r="I302" s="11">
        <f t="shared" si="146"/>
        <v>0</v>
      </c>
      <c r="J302" s="11">
        <f t="shared" si="146"/>
        <v>40</v>
      </c>
      <c r="K302" s="11">
        <f t="shared" si="146"/>
        <v>0</v>
      </c>
      <c r="L302" s="11">
        <f t="shared" si="146"/>
        <v>40</v>
      </c>
      <c r="M302" s="11">
        <f t="shared" si="146"/>
        <v>0</v>
      </c>
      <c r="N302" s="11">
        <f t="shared" si="146"/>
        <v>80</v>
      </c>
      <c r="O302" s="11">
        <f t="shared" si="146"/>
        <v>0</v>
      </c>
      <c r="P302" s="11">
        <f t="shared" si="146"/>
        <v>80</v>
      </c>
      <c r="Q302" s="11">
        <f t="shared" si="146"/>
        <v>0</v>
      </c>
    </row>
    <row r="303" spans="1:17" s="12" customFormat="1" ht="18.75">
      <c r="A303" s="64" t="s">
        <v>193</v>
      </c>
      <c r="B303" s="16" t="s">
        <v>131</v>
      </c>
      <c r="C303" s="16" t="s">
        <v>126</v>
      </c>
      <c r="D303" s="16" t="s">
        <v>392</v>
      </c>
      <c r="E303" s="16" t="s">
        <v>192</v>
      </c>
      <c r="F303" s="11">
        <f>G303+H303+I303</f>
        <v>0</v>
      </c>
      <c r="G303" s="11"/>
      <c r="H303" s="11"/>
      <c r="I303" s="11"/>
      <c r="J303" s="11">
        <f>K303+L303+M303</f>
        <v>40</v>
      </c>
      <c r="K303" s="11"/>
      <c r="L303" s="11">
        <v>40</v>
      </c>
      <c r="M303" s="11"/>
      <c r="N303" s="11">
        <f>O303+P303+Q303</f>
        <v>80</v>
      </c>
      <c r="O303" s="11"/>
      <c r="P303" s="11">
        <v>80</v>
      </c>
      <c r="Q303" s="11"/>
    </row>
    <row r="304" spans="1:17" s="12" customFormat="1" ht="41.25" customHeight="1">
      <c r="A304" s="64" t="s">
        <v>428</v>
      </c>
      <c r="B304" s="16" t="s">
        <v>131</v>
      </c>
      <c r="C304" s="16" t="s">
        <v>126</v>
      </c>
      <c r="D304" s="16" t="s">
        <v>388</v>
      </c>
      <c r="E304" s="16"/>
      <c r="F304" s="11">
        <f>F305</f>
        <v>0</v>
      </c>
      <c r="G304" s="11">
        <f aca="true" t="shared" si="147" ref="G304:Q304">G305</f>
        <v>0</v>
      </c>
      <c r="H304" s="11">
        <f t="shared" si="147"/>
        <v>0</v>
      </c>
      <c r="I304" s="11">
        <f t="shared" si="147"/>
        <v>0</v>
      </c>
      <c r="J304" s="11">
        <f t="shared" si="147"/>
        <v>200</v>
      </c>
      <c r="K304" s="11">
        <f t="shared" si="147"/>
        <v>0</v>
      </c>
      <c r="L304" s="11">
        <f t="shared" si="147"/>
        <v>200</v>
      </c>
      <c r="M304" s="11">
        <f t="shared" si="147"/>
        <v>0</v>
      </c>
      <c r="N304" s="11">
        <f t="shared" si="147"/>
        <v>200</v>
      </c>
      <c r="O304" s="11">
        <f t="shared" si="147"/>
        <v>0</v>
      </c>
      <c r="P304" s="11">
        <f t="shared" si="147"/>
        <v>200</v>
      </c>
      <c r="Q304" s="11">
        <f t="shared" si="147"/>
        <v>0</v>
      </c>
    </row>
    <row r="305" spans="1:17" s="12" customFormat="1" ht="18.75">
      <c r="A305" s="64" t="s">
        <v>226</v>
      </c>
      <c r="B305" s="16" t="s">
        <v>131</v>
      </c>
      <c r="C305" s="16" t="s">
        <v>126</v>
      </c>
      <c r="D305" s="16" t="s">
        <v>389</v>
      </c>
      <c r="E305" s="16"/>
      <c r="F305" s="11">
        <f>F306</f>
        <v>0</v>
      </c>
      <c r="G305" s="11">
        <f aca="true" t="shared" si="148" ref="G305:Q305">G306</f>
        <v>0</v>
      </c>
      <c r="H305" s="11">
        <f t="shared" si="148"/>
        <v>0</v>
      </c>
      <c r="I305" s="11">
        <f t="shared" si="148"/>
        <v>0</v>
      </c>
      <c r="J305" s="11">
        <f t="shared" si="148"/>
        <v>200</v>
      </c>
      <c r="K305" s="11">
        <f t="shared" si="148"/>
        <v>0</v>
      </c>
      <c r="L305" s="11">
        <f t="shared" si="148"/>
        <v>200</v>
      </c>
      <c r="M305" s="11">
        <f t="shared" si="148"/>
        <v>0</v>
      </c>
      <c r="N305" s="11">
        <f t="shared" si="148"/>
        <v>200</v>
      </c>
      <c r="O305" s="11">
        <f t="shared" si="148"/>
        <v>0</v>
      </c>
      <c r="P305" s="11">
        <f t="shared" si="148"/>
        <v>200</v>
      </c>
      <c r="Q305" s="11">
        <f t="shared" si="148"/>
        <v>0</v>
      </c>
    </row>
    <row r="306" spans="1:17" s="12" customFormat="1" ht="18.75">
      <c r="A306" s="64" t="s">
        <v>193</v>
      </c>
      <c r="B306" s="16" t="s">
        <v>131</v>
      </c>
      <c r="C306" s="16" t="s">
        <v>126</v>
      </c>
      <c r="D306" s="16" t="s">
        <v>389</v>
      </c>
      <c r="E306" s="16" t="s">
        <v>192</v>
      </c>
      <c r="F306" s="11">
        <f>G306+H306+I306</f>
        <v>0</v>
      </c>
      <c r="G306" s="11"/>
      <c r="H306" s="11"/>
      <c r="I306" s="11"/>
      <c r="J306" s="11">
        <f>K306+L306+M306</f>
        <v>200</v>
      </c>
      <c r="K306" s="11"/>
      <c r="L306" s="11">
        <v>200</v>
      </c>
      <c r="M306" s="11"/>
      <c r="N306" s="11">
        <f>O306+P306+Q306</f>
        <v>200</v>
      </c>
      <c r="O306" s="11"/>
      <c r="P306" s="11">
        <v>200</v>
      </c>
      <c r="Q306" s="11"/>
    </row>
    <row r="307" spans="1:17" s="12" customFormat="1" ht="37.5">
      <c r="A307" s="64" t="s">
        <v>523</v>
      </c>
      <c r="B307" s="16" t="s">
        <v>131</v>
      </c>
      <c r="C307" s="16" t="s">
        <v>126</v>
      </c>
      <c r="D307" s="33" t="s">
        <v>288</v>
      </c>
      <c r="E307" s="16"/>
      <c r="F307" s="11">
        <f>F308</f>
        <v>298328.3000000001</v>
      </c>
      <c r="G307" s="11">
        <f aca="true" t="shared" si="149" ref="G307:Q307">G308</f>
        <v>220322.50000000003</v>
      </c>
      <c r="H307" s="11">
        <f t="shared" si="149"/>
        <v>78005.8</v>
      </c>
      <c r="I307" s="11">
        <f t="shared" si="149"/>
        <v>0</v>
      </c>
      <c r="J307" s="11">
        <f t="shared" si="149"/>
        <v>297529.5</v>
      </c>
      <c r="K307" s="11">
        <f t="shared" si="149"/>
        <v>225632.6</v>
      </c>
      <c r="L307" s="11">
        <f t="shared" si="149"/>
        <v>71896.90000000001</v>
      </c>
      <c r="M307" s="11">
        <f t="shared" si="149"/>
        <v>0</v>
      </c>
      <c r="N307" s="11">
        <f t="shared" si="149"/>
        <v>340330.2</v>
      </c>
      <c r="O307" s="11">
        <f t="shared" si="149"/>
        <v>268110.10000000003</v>
      </c>
      <c r="P307" s="11">
        <f t="shared" si="149"/>
        <v>72220.1</v>
      </c>
      <c r="Q307" s="11">
        <f t="shared" si="149"/>
        <v>0</v>
      </c>
    </row>
    <row r="308" spans="1:17" s="12" customFormat="1" ht="37.5">
      <c r="A308" s="43" t="s">
        <v>18</v>
      </c>
      <c r="B308" s="16" t="s">
        <v>131</v>
      </c>
      <c r="C308" s="16" t="s">
        <v>126</v>
      </c>
      <c r="D308" s="33" t="s">
        <v>289</v>
      </c>
      <c r="E308" s="16"/>
      <c r="F308" s="11">
        <f aca="true" t="shared" si="150" ref="F308:Q308">F309+F318+F323+F326+F331+F334+F337</f>
        <v>298328.3000000001</v>
      </c>
      <c r="G308" s="11">
        <f t="shared" si="150"/>
        <v>220322.50000000003</v>
      </c>
      <c r="H308" s="11">
        <f t="shared" si="150"/>
        <v>78005.8</v>
      </c>
      <c r="I308" s="11">
        <f t="shared" si="150"/>
        <v>0</v>
      </c>
      <c r="J308" s="11">
        <f t="shared" si="150"/>
        <v>297529.5</v>
      </c>
      <c r="K308" s="11">
        <f t="shared" si="150"/>
        <v>225632.6</v>
      </c>
      <c r="L308" s="11">
        <f t="shared" si="150"/>
        <v>71896.90000000001</v>
      </c>
      <c r="M308" s="11">
        <f t="shared" si="150"/>
        <v>0</v>
      </c>
      <c r="N308" s="11">
        <f t="shared" si="150"/>
        <v>340330.2</v>
      </c>
      <c r="O308" s="11">
        <f t="shared" si="150"/>
        <v>268110.10000000003</v>
      </c>
      <c r="P308" s="11">
        <f t="shared" si="150"/>
        <v>72220.1</v>
      </c>
      <c r="Q308" s="11">
        <f t="shared" si="150"/>
        <v>0</v>
      </c>
    </row>
    <row r="309" spans="1:17" s="12" customFormat="1" ht="75">
      <c r="A309" s="43" t="s">
        <v>602</v>
      </c>
      <c r="B309" s="16" t="s">
        <v>131</v>
      </c>
      <c r="C309" s="16" t="s">
        <v>126</v>
      </c>
      <c r="D309" s="33" t="s">
        <v>290</v>
      </c>
      <c r="E309" s="16"/>
      <c r="F309" s="11">
        <f>F310+F316+F314+F312</f>
        <v>256671.90000000002</v>
      </c>
      <c r="G309" s="11">
        <f aca="true" t="shared" si="151" ref="G309:Q309">G310+G316+G314+G312</f>
        <v>189553.6</v>
      </c>
      <c r="H309" s="11">
        <f t="shared" si="151"/>
        <v>67118.3</v>
      </c>
      <c r="I309" s="11">
        <f t="shared" si="151"/>
        <v>0</v>
      </c>
      <c r="J309" s="11">
        <f t="shared" si="151"/>
        <v>275397.5</v>
      </c>
      <c r="K309" s="11">
        <f t="shared" si="151"/>
        <v>207296.5</v>
      </c>
      <c r="L309" s="11">
        <f t="shared" si="151"/>
        <v>68101</v>
      </c>
      <c r="M309" s="11">
        <f t="shared" si="151"/>
        <v>0</v>
      </c>
      <c r="N309" s="11">
        <f t="shared" si="151"/>
        <v>286060.8</v>
      </c>
      <c r="O309" s="11">
        <f t="shared" si="151"/>
        <v>218529.30000000002</v>
      </c>
      <c r="P309" s="11">
        <f t="shared" si="151"/>
        <v>67531.5</v>
      </c>
      <c r="Q309" s="11">
        <f t="shared" si="151"/>
        <v>0</v>
      </c>
    </row>
    <row r="310" spans="1:17" s="12" customFormat="1" ht="21.75" customHeight="1">
      <c r="A310" s="64" t="s">
        <v>215</v>
      </c>
      <c r="B310" s="16" t="s">
        <v>131</v>
      </c>
      <c r="C310" s="16" t="s">
        <v>126</v>
      </c>
      <c r="D310" s="33" t="s">
        <v>19</v>
      </c>
      <c r="E310" s="16"/>
      <c r="F310" s="11">
        <f>F311</f>
        <v>52482.7</v>
      </c>
      <c r="G310" s="11">
        <f aca="true" t="shared" si="152" ref="G310:Q310">G311</f>
        <v>0</v>
      </c>
      <c r="H310" s="11">
        <f t="shared" si="152"/>
        <v>52482.7</v>
      </c>
      <c r="I310" s="11">
        <f t="shared" si="152"/>
        <v>0</v>
      </c>
      <c r="J310" s="11">
        <f t="shared" si="152"/>
        <v>56187</v>
      </c>
      <c r="K310" s="11">
        <f t="shared" si="152"/>
        <v>0</v>
      </c>
      <c r="L310" s="11">
        <f t="shared" si="152"/>
        <v>56187</v>
      </c>
      <c r="M310" s="11">
        <f t="shared" si="152"/>
        <v>0</v>
      </c>
      <c r="N310" s="11">
        <f t="shared" si="152"/>
        <v>55257.7</v>
      </c>
      <c r="O310" s="11">
        <f t="shared" si="152"/>
        <v>0</v>
      </c>
      <c r="P310" s="11">
        <f t="shared" si="152"/>
        <v>55257.7</v>
      </c>
      <c r="Q310" s="11">
        <f t="shared" si="152"/>
        <v>0</v>
      </c>
    </row>
    <row r="311" spans="1:17" s="12" customFormat="1" ht="18.75">
      <c r="A311" s="64" t="s">
        <v>193</v>
      </c>
      <c r="B311" s="16" t="s">
        <v>131</v>
      </c>
      <c r="C311" s="16" t="s">
        <v>126</v>
      </c>
      <c r="D311" s="33" t="s">
        <v>19</v>
      </c>
      <c r="E311" s="16" t="s">
        <v>192</v>
      </c>
      <c r="F311" s="11">
        <f>G311+H311+I311</f>
        <v>52482.7</v>
      </c>
      <c r="G311" s="11"/>
      <c r="H311" s="11">
        <v>52482.7</v>
      </c>
      <c r="I311" s="11"/>
      <c r="J311" s="11">
        <f>K311+L311+M311</f>
        <v>56187</v>
      </c>
      <c r="K311" s="11"/>
      <c r="L311" s="11">
        <v>56187</v>
      </c>
      <c r="M311" s="11"/>
      <c r="N311" s="11">
        <f>O311+P311+Q311</f>
        <v>55257.7</v>
      </c>
      <c r="O311" s="49"/>
      <c r="P311" s="49">
        <v>55257.7</v>
      </c>
      <c r="Q311" s="49"/>
    </row>
    <row r="312" spans="1:17" s="12" customFormat="1" ht="168.75">
      <c r="A312" s="29" t="s">
        <v>667</v>
      </c>
      <c r="B312" s="16" t="s">
        <v>131</v>
      </c>
      <c r="C312" s="16" t="s">
        <v>126</v>
      </c>
      <c r="D312" s="33" t="s">
        <v>668</v>
      </c>
      <c r="E312" s="16"/>
      <c r="F312" s="11">
        <f>F313</f>
        <v>5510.1</v>
      </c>
      <c r="G312" s="11">
        <f aca="true" t="shared" si="153" ref="G312:O312">G313</f>
        <v>5510.1</v>
      </c>
      <c r="H312" s="11">
        <f t="shared" si="153"/>
        <v>0</v>
      </c>
      <c r="I312" s="11">
        <f t="shared" si="153"/>
        <v>0</v>
      </c>
      <c r="J312" s="11">
        <f t="shared" si="153"/>
        <v>16530.2</v>
      </c>
      <c r="K312" s="11">
        <f t="shared" si="153"/>
        <v>16530.2</v>
      </c>
      <c r="L312" s="11">
        <f t="shared" si="153"/>
        <v>0</v>
      </c>
      <c r="M312" s="11">
        <f t="shared" si="153"/>
        <v>0</v>
      </c>
      <c r="N312" s="11">
        <f t="shared" si="153"/>
        <v>16530.2</v>
      </c>
      <c r="O312" s="57">
        <f t="shared" si="153"/>
        <v>16530.2</v>
      </c>
      <c r="P312" s="49"/>
      <c r="Q312" s="49"/>
    </row>
    <row r="313" spans="1:17" s="12" customFormat="1" ht="18.75">
      <c r="A313" s="64" t="s">
        <v>193</v>
      </c>
      <c r="B313" s="16" t="s">
        <v>131</v>
      </c>
      <c r="C313" s="16" t="s">
        <v>126</v>
      </c>
      <c r="D313" s="33" t="s">
        <v>668</v>
      </c>
      <c r="E313" s="16" t="s">
        <v>192</v>
      </c>
      <c r="F313" s="11">
        <f>G313+H313+I313</f>
        <v>5510.1</v>
      </c>
      <c r="G313" s="11">
        <v>5510.1</v>
      </c>
      <c r="H313" s="11"/>
      <c r="I313" s="11"/>
      <c r="J313" s="11">
        <f>K313+L313+M313</f>
        <v>16530.2</v>
      </c>
      <c r="K313" s="11">
        <v>16530.2</v>
      </c>
      <c r="L313" s="11"/>
      <c r="M313" s="11"/>
      <c r="N313" s="11">
        <f>O313+P313+Q313</f>
        <v>16530.2</v>
      </c>
      <c r="O313" s="49">
        <v>16530.2</v>
      </c>
      <c r="P313" s="49"/>
      <c r="Q313" s="49"/>
    </row>
    <row r="314" spans="1:17" s="12" customFormat="1" ht="56.25">
      <c r="A314" s="76" t="s">
        <v>476</v>
      </c>
      <c r="B314" s="16" t="s">
        <v>131</v>
      </c>
      <c r="C314" s="16" t="s">
        <v>126</v>
      </c>
      <c r="D314" s="16" t="s">
        <v>473</v>
      </c>
      <c r="E314" s="16"/>
      <c r="F314" s="11">
        <f>F315</f>
        <v>14635.6</v>
      </c>
      <c r="G314" s="11">
        <f aca="true" t="shared" si="154" ref="G314:Q314">G315</f>
        <v>0</v>
      </c>
      <c r="H314" s="11">
        <f t="shared" si="154"/>
        <v>14635.6</v>
      </c>
      <c r="I314" s="11">
        <f t="shared" si="154"/>
        <v>0</v>
      </c>
      <c r="J314" s="11">
        <f t="shared" si="154"/>
        <v>11914</v>
      </c>
      <c r="K314" s="11">
        <f t="shared" si="154"/>
        <v>0</v>
      </c>
      <c r="L314" s="11">
        <f t="shared" si="154"/>
        <v>11914</v>
      </c>
      <c r="M314" s="11">
        <f t="shared" si="154"/>
        <v>0</v>
      </c>
      <c r="N314" s="11">
        <f t="shared" si="154"/>
        <v>12273.8</v>
      </c>
      <c r="O314" s="11">
        <f t="shared" si="154"/>
        <v>0</v>
      </c>
      <c r="P314" s="11">
        <f t="shared" si="154"/>
        <v>12273.8</v>
      </c>
      <c r="Q314" s="11">
        <f t="shared" si="154"/>
        <v>0</v>
      </c>
    </row>
    <row r="315" spans="1:17" s="12" customFormat="1" ht="18.75">
      <c r="A315" s="64" t="s">
        <v>193</v>
      </c>
      <c r="B315" s="16" t="s">
        <v>131</v>
      </c>
      <c r="C315" s="16" t="s">
        <v>126</v>
      </c>
      <c r="D315" s="16" t="s">
        <v>473</v>
      </c>
      <c r="E315" s="16" t="s">
        <v>192</v>
      </c>
      <c r="F315" s="11">
        <f>G315+H315+I315</f>
        <v>14635.6</v>
      </c>
      <c r="G315" s="11"/>
      <c r="H315" s="11">
        <v>14635.6</v>
      </c>
      <c r="I315" s="11"/>
      <c r="J315" s="11">
        <f>K315+L315+M315</f>
        <v>11914</v>
      </c>
      <c r="K315" s="11"/>
      <c r="L315" s="11">
        <v>11914</v>
      </c>
      <c r="M315" s="11"/>
      <c r="N315" s="11">
        <f>O315+P315+Q315</f>
        <v>12273.8</v>
      </c>
      <c r="O315" s="49"/>
      <c r="P315" s="49">
        <v>12273.8</v>
      </c>
      <c r="Q315" s="49"/>
    </row>
    <row r="316" spans="1:17" s="12" customFormat="1" ht="117.75" customHeight="1">
      <c r="A316" s="68" t="s">
        <v>334</v>
      </c>
      <c r="B316" s="16" t="s">
        <v>131</v>
      </c>
      <c r="C316" s="16" t="s">
        <v>126</v>
      </c>
      <c r="D316" s="33" t="s">
        <v>48</v>
      </c>
      <c r="E316" s="16"/>
      <c r="F316" s="11">
        <f>F317</f>
        <v>184043.5</v>
      </c>
      <c r="G316" s="11">
        <f aca="true" t="shared" si="155" ref="G316:Q316">G317</f>
        <v>184043.5</v>
      </c>
      <c r="H316" s="11">
        <f t="shared" si="155"/>
        <v>0</v>
      </c>
      <c r="I316" s="11">
        <f t="shared" si="155"/>
        <v>0</v>
      </c>
      <c r="J316" s="11">
        <f t="shared" si="155"/>
        <v>190766.3</v>
      </c>
      <c r="K316" s="11">
        <f t="shared" si="155"/>
        <v>190766.3</v>
      </c>
      <c r="L316" s="11">
        <f t="shared" si="155"/>
        <v>0</v>
      </c>
      <c r="M316" s="11">
        <f t="shared" si="155"/>
        <v>0</v>
      </c>
      <c r="N316" s="11">
        <f t="shared" si="155"/>
        <v>201999.1</v>
      </c>
      <c r="O316" s="11">
        <f t="shared" si="155"/>
        <v>201999.1</v>
      </c>
      <c r="P316" s="11">
        <f t="shared" si="155"/>
        <v>0</v>
      </c>
      <c r="Q316" s="11">
        <f t="shared" si="155"/>
        <v>0</v>
      </c>
    </row>
    <row r="317" spans="1:17" s="12" customFormat="1" ht="18.75">
      <c r="A317" s="64" t="s">
        <v>193</v>
      </c>
      <c r="B317" s="16" t="s">
        <v>131</v>
      </c>
      <c r="C317" s="16" t="s">
        <v>126</v>
      </c>
      <c r="D317" s="33" t="s">
        <v>48</v>
      </c>
      <c r="E317" s="33">
        <v>610</v>
      </c>
      <c r="F317" s="11">
        <f>G317+H317+I317</f>
        <v>184043.5</v>
      </c>
      <c r="G317" s="11">
        <v>184043.5</v>
      </c>
      <c r="H317" s="11"/>
      <c r="I317" s="11"/>
      <c r="J317" s="11">
        <f>K317+L317+M317</f>
        <v>190766.3</v>
      </c>
      <c r="K317" s="11">
        <v>190766.3</v>
      </c>
      <c r="L317" s="11"/>
      <c r="M317" s="11"/>
      <c r="N317" s="11">
        <f>Q317+P317+O317</f>
        <v>201999.1</v>
      </c>
      <c r="O317" s="11">
        <v>201999.1</v>
      </c>
      <c r="P317" s="11"/>
      <c r="Q317" s="11"/>
    </row>
    <row r="318" spans="1:17" s="12" customFormat="1" ht="37.5">
      <c r="A318" s="43" t="s">
        <v>297</v>
      </c>
      <c r="B318" s="16" t="s">
        <v>131</v>
      </c>
      <c r="C318" s="16" t="s">
        <v>126</v>
      </c>
      <c r="D318" s="33" t="s">
        <v>291</v>
      </c>
      <c r="E318" s="33"/>
      <c r="F318" s="11">
        <f>F319+F321</f>
        <v>20107.4</v>
      </c>
      <c r="G318" s="11">
        <f aca="true" t="shared" si="156" ref="G318:Q318">G319+G321</f>
        <v>20046.600000000002</v>
      </c>
      <c r="H318" s="11">
        <f t="shared" si="156"/>
        <v>60.8</v>
      </c>
      <c r="I318" s="11">
        <f t="shared" si="156"/>
        <v>0</v>
      </c>
      <c r="J318" s="11">
        <f t="shared" si="156"/>
        <v>16262.9</v>
      </c>
      <c r="K318" s="11">
        <f t="shared" si="156"/>
        <v>16262.9</v>
      </c>
      <c r="L318" s="11">
        <f t="shared" si="156"/>
        <v>0</v>
      </c>
      <c r="M318" s="11">
        <f t="shared" si="156"/>
        <v>0</v>
      </c>
      <c r="N318" s="11">
        <f t="shared" si="156"/>
        <v>16262.9</v>
      </c>
      <c r="O318" s="11">
        <f t="shared" si="156"/>
        <v>16262.9</v>
      </c>
      <c r="P318" s="11">
        <f t="shared" si="156"/>
        <v>0</v>
      </c>
      <c r="Q318" s="11">
        <f t="shared" si="156"/>
        <v>0</v>
      </c>
    </row>
    <row r="319" spans="1:17" s="12" customFormat="1" ht="75">
      <c r="A319" s="64" t="s">
        <v>99</v>
      </c>
      <c r="B319" s="16" t="s">
        <v>131</v>
      </c>
      <c r="C319" s="16" t="s">
        <v>126</v>
      </c>
      <c r="D319" s="33" t="s">
        <v>17</v>
      </c>
      <c r="E319" s="16"/>
      <c r="F319" s="11">
        <f>F320</f>
        <v>18082.2</v>
      </c>
      <c r="G319" s="11">
        <f aca="true" t="shared" si="157" ref="G319:Q319">G320</f>
        <v>18082.2</v>
      </c>
      <c r="H319" s="11">
        <f t="shared" si="157"/>
        <v>0</v>
      </c>
      <c r="I319" s="11">
        <f t="shared" si="157"/>
        <v>0</v>
      </c>
      <c r="J319" s="11">
        <f t="shared" si="157"/>
        <v>16262.9</v>
      </c>
      <c r="K319" s="11">
        <f t="shared" si="157"/>
        <v>16262.9</v>
      </c>
      <c r="L319" s="11">
        <f t="shared" si="157"/>
        <v>0</v>
      </c>
      <c r="M319" s="11">
        <f t="shared" si="157"/>
        <v>0</v>
      </c>
      <c r="N319" s="11">
        <f t="shared" si="157"/>
        <v>16262.9</v>
      </c>
      <c r="O319" s="11">
        <f t="shared" si="157"/>
        <v>16262.9</v>
      </c>
      <c r="P319" s="11">
        <f t="shared" si="157"/>
        <v>0</v>
      </c>
      <c r="Q319" s="11">
        <f t="shared" si="157"/>
        <v>0</v>
      </c>
    </row>
    <row r="320" spans="1:17" s="12" customFormat="1" ht="18.75">
      <c r="A320" s="64" t="s">
        <v>193</v>
      </c>
      <c r="B320" s="16" t="s">
        <v>131</v>
      </c>
      <c r="C320" s="16" t="s">
        <v>126</v>
      </c>
      <c r="D320" s="33" t="s">
        <v>17</v>
      </c>
      <c r="E320" s="16" t="s">
        <v>192</v>
      </c>
      <c r="F320" s="11">
        <f>G320+H320+I320</f>
        <v>18082.2</v>
      </c>
      <c r="G320" s="11">
        <v>18082.2</v>
      </c>
      <c r="H320" s="11"/>
      <c r="I320" s="11"/>
      <c r="J320" s="11">
        <f>K320+L320+M320</f>
        <v>16262.9</v>
      </c>
      <c r="K320" s="11">
        <v>16262.9</v>
      </c>
      <c r="L320" s="11"/>
      <c r="M320" s="11"/>
      <c r="N320" s="11">
        <f>O320+P320+Q320</f>
        <v>16262.9</v>
      </c>
      <c r="O320" s="49">
        <v>16262.9</v>
      </c>
      <c r="P320" s="49"/>
      <c r="Q320" s="49"/>
    </row>
    <row r="321" spans="1:17" s="12" customFormat="1" ht="56.25">
      <c r="A321" s="9" t="s">
        <v>669</v>
      </c>
      <c r="B321" s="16" t="s">
        <v>131</v>
      </c>
      <c r="C321" s="16" t="s">
        <v>126</v>
      </c>
      <c r="D321" s="111" t="s">
        <v>670</v>
      </c>
      <c r="E321" s="16"/>
      <c r="F321" s="11">
        <f>F322</f>
        <v>2025.2</v>
      </c>
      <c r="G321" s="11">
        <f aca="true" t="shared" si="158" ref="G321:Q321">G322</f>
        <v>1964.4</v>
      </c>
      <c r="H321" s="11">
        <f t="shared" si="158"/>
        <v>60.8</v>
      </c>
      <c r="I321" s="11">
        <f t="shared" si="158"/>
        <v>0</v>
      </c>
      <c r="J321" s="11">
        <f t="shared" si="158"/>
        <v>0</v>
      </c>
      <c r="K321" s="11">
        <f t="shared" si="158"/>
        <v>0</v>
      </c>
      <c r="L321" s="11">
        <f t="shared" si="158"/>
        <v>0</v>
      </c>
      <c r="M321" s="11">
        <f t="shared" si="158"/>
        <v>0</v>
      </c>
      <c r="N321" s="11">
        <f t="shared" si="158"/>
        <v>0</v>
      </c>
      <c r="O321" s="11">
        <f t="shared" si="158"/>
        <v>0</v>
      </c>
      <c r="P321" s="11">
        <f t="shared" si="158"/>
        <v>0</v>
      </c>
      <c r="Q321" s="11">
        <f t="shared" si="158"/>
        <v>0</v>
      </c>
    </row>
    <row r="322" spans="1:17" s="12" customFormat="1" ht="18.75">
      <c r="A322" s="64" t="s">
        <v>193</v>
      </c>
      <c r="B322" s="16" t="s">
        <v>131</v>
      </c>
      <c r="C322" s="16" t="s">
        <v>126</v>
      </c>
      <c r="D322" s="111" t="s">
        <v>670</v>
      </c>
      <c r="E322" s="16" t="s">
        <v>192</v>
      </c>
      <c r="F322" s="11">
        <f>G322+H322+I322</f>
        <v>2025.2</v>
      </c>
      <c r="G322" s="11">
        <v>1964.4</v>
      </c>
      <c r="H322" s="11">
        <v>60.8</v>
      </c>
      <c r="I322" s="11"/>
      <c r="J322" s="11"/>
      <c r="K322" s="11"/>
      <c r="L322" s="11"/>
      <c r="M322" s="11"/>
      <c r="N322" s="11"/>
      <c r="O322" s="49"/>
      <c r="P322" s="49"/>
      <c r="Q322" s="49"/>
    </row>
    <row r="323" spans="1:17" s="12" customFormat="1" ht="75">
      <c r="A323" s="43" t="s">
        <v>296</v>
      </c>
      <c r="B323" s="16" t="s">
        <v>131</v>
      </c>
      <c r="C323" s="16" t="s">
        <v>126</v>
      </c>
      <c r="D323" s="33" t="s">
        <v>49</v>
      </c>
      <c r="E323" s="16"/>
      <c r="F323" s="11">
        <f>F324</f>
        <v>1229</v>
      </c>
      <c r="G323" s="11">
        <f aca="true" t="shared" si="159" ref="G323:Q323">G324</f>
        <v>1229</v>
      </c>
      <c r="H323" s="11">
        <f t="shared" si="159"/>
        <v>0</v>
      </c>
      <c r="I323" s="11">
        <f t="shared" si="159"/>
        <v>0</v>
      </c>
      <c r="J323" s="11">
        <f t="shared" si="159"/>
        <v>946.2</v>
      </c>
      <c r="K323" s="11">
        <f t="shared" si="159"/>
        <v>946.2</v>
      </c>
      <c r="L323" s="11">
        <f t="shared" si="159"/>
        <v>0</v>
      </c>
      <c r="M323" s="11">
        <f t="shared" si="159"/>
        <v>0</v>
      </c>
      <c r="N323" s="11">
        <f t="shared" si="159"/>
        <v>946.2</v>
      </c>
      <c r="O323" s="11">
        <f t="shared" si="159"/>
        <v>946.2</v>
      </c>
      <c r="P323" s="11">
        <f t="shared" si="159"/>
        <v>0</v>
      </c>
      <c r="Q323" s="11">
        <f t="shared" si="159"/>
        <v>0</v>
      </c>
    </row>
    <row r="324" spans="1:17" s="12" customFormat="1" ht="75">
      <c r="A324" s="64" t="s">
        <v>99</v>
      </c>
      <c r="B324" s="16" t="s">
        <v>131</v>
      </c>
      <c r="C324" s="16" t="s">
        <v>126</v>
      </c>
      <c r="D324" s="33" t="s">
        <v>50</v>
      </c>
      <c r="E324" s="16"/>
      <c r="F324" s="11">
        <f>F325</f>
        <v>1229</v>
      </c>
      <c r="G324" s="11">
        <f aca="true" t="shared" si="160" ref="G324:Q324">G325</f>
        <v>1229</v>
      </c>
      <c r="H324" s="11">
        <f t="shared" si="160"/>
        <v>0</v>
      </c>
      <c r="I324" s="11">
        <f t="shared" si="160"/>
        <v>0</v>
      </c>
      <c r="J324" s="11">
        <f t="shared" si="160"/>
        <v>946.2</v>
      </c>
      <c r="K324" s="11">
        <f t="shared" si="160"/>
        <v>946.2</v>
      </c>
      <c r="L324" s="11">
        <f t="shared" si="160"/>
        <v>0</v>
      </c>
      <c r="M324" s="11">
        <f t="shared" si="160"/>
        <v>0</v>
      </c>
      <c r="N324" s="11">
        <f t="shared" si="160"/>
        <v>946.2</v>
      </c>
      <c r="O324" s="11">
        <f t="shared" si="160"/>
        <v>946.2</v>
      </c>
      <c r="P324" s="11">
        <f t="shared" si="160"/>
        <v>0</v>
      </c>
      <c r="Q324" s="11">
        <f t="shared" si="160"/>
        <v>0</v>
      </c>
    </row>
    <row r="325" spans="1:17" s="12" customFormat="1" ht="18.75">
      <c r="A325" s="64" t="s">
        <v>193</v>
      </c>
      <c r="B325" s="16" t="s">
        <v>131</v>
      </c>
      <c r="C325" s="16" t="s">
        <v>126</v>
      </c>
      <c r="D325" s="33" t="s">
        <v>50</v>
      </c>
      <c r="E325" s="16" t="s">
        <v>192</v>
      </c>
      <c r="F325" s="11">
        <f>G325+H325+I325</f>
        <v>1229</v>
      </c>
      <c r="G325" s="11">
        <v>1229</v>
      </c>
      <c r="H325" s="11"/>
      <c r="I325" s="11"/>
      <c r="J325" s="11">
        <f>K325+L325+M325</f>
        <v>946.2</v>
      </c>
      <c r="K325" s="11">
        <v>946.2</v>
      </c>
      <c r="L325" s="11"/>
      <c r="M325" s="11"/>
      <c r="N325" s="11">
        <f>O325+P325+Q325</f>
        <v>946.2</v>
      </c>
      <c r="O325" s="49">
        <v>946.2</v>
      </c>
      <c r="P325" s="49"/>
      <c r="Q325" s="49"/>
    </row>
    <row r="326" spans="1:17" s="12" customFormat="1" ht="75">
      <c r="A326" s="43" t="s">
        <v>301</v>
      </c>
      <c r="B326" s="16" t="s">
        <v>131</v>
      </c>
      <c r="C326" s="16" t="s">
        <v>126</v>
      </c>
      <c r="D326" s="33" t="s">
        <v>292</v>
      </c>
      <c r="E326" s="16"/>
      <c r="F326" s="11">
        <f>F327+F329</f>
        <v>3795.8</v>
      </c>
      <c r="G326" s="11">
        <f aca="true" t="shared" si="161" ref="G326:N326">G327+G329</f>
        <v>0</v>
      </c>
      <c r="H326" s="11">
        <f t="shared" si="161"/>
        <v>3795.8</v>
      </c>
      <c r="I326" s="11">
        <f t="shared" si="161"/>
        <v>0</v>
      </c>
      <c r="J326" s="11">
        <f t="shared" si="161"/>
        <v>3795.8</v>
      </c>
      <c r="K326" s="11">
        <f t="shared" si="161"/>
        <v>0</v>
      </c>
      <c r="L326" s="11">
        <f t="shared" si="161"/>
        <v>3795.8</v>
      </c>
      <c r="M326" s="11">
        <f t="shared" si="161"/>
        <v>0</v>
      </c>
      <c r="N326" s="11">
        <f t="shared" si="161"/>
        <v>3795.8</v>
      </c>
      <c r="O326" s="11">
        <f>O327+O329</f>
        <v>0</v>
      </c>
      <c r="P326" s="11">
        <f>P327+P329</f>
        <v>3795.8</v>
      </c>
      <c r="Q326" s="11">
        <f>Q327+Q329</f>
        <v>0</v>
      </c>
    </row>
    <row r="327" spans="1:17" s="12" customFormat="1" ht="56.25">
      <c r="A327" s="64" t="s">
        <v>302</v>
      </c>
      <c r="B327" s="16" t="s">
        <v>131</v>
      </c>
      <c r="C327" s="16" t="s">
        <v>126</v>
      </c>
      <c r="D327" s="33" t="s">
        <v>51</v>
      </c>
      <c r="E327" s="16"/>
      <c r="F327" s="11">
        <f>F328</f>
        <v>2615.5</v>
      </c>
      <c r="G327" s="11">
        <f aca="true" t="shared" si="162" ref="G327:Q327">G328</f>
        <v>0</v>
      </c>
      <c r="H327" s="11">
        <f t="shared" si="162"/>
        <v>2615.5</v>
      </c>
      <c r="I327" s="11">
        <f t="shared" si="162"/>
        <v>0</v>
      </c>
      <c r="J327" s="11">
        <f t="shared" si="162"/>
        <v>2835</v>
      </c>
      <c r="K327" s="11">
        <f t="shared" si="162"/>
        <v>0</v>
      </c>
      <c r="L327" s="11">
        <f t="shared" si="162"/>
        <v>2835</v>
      </c>
      <c r="M327" s="11">
        <f t="shared" si="162"/>
        <v>0</v>
      </c>
      <c r="N327" s="11">
        <f t="shared" si="162"/>
        <v>2835</v>
      </c>
      <c r="O327" s="11">
        <f t="shared" si="162"/>
        <v>0</v>
      </c>
      <c r="P327" s="11">
        <f t="shared" si="162"/>
        <v>2835</v>
      </c>
      <c r="Q327" s="11">
        <f t="shared" si="162"/>
        <v>0</v>
      </c>
    </row>
    <row r="328" spans="1:17" s="12" customFormat="1" ht="18.75">
      <c r="A328" s="64" t="s">
        <v>193</v>
      </c>
      <c r="B328" s="16" t="s">
        <v>131</v>
      </c>
      <c r="C328" s="16" t="s">
        <v>126</v>
      </c>
      <c r="D328" s="33" t="s">
        <v>51</v>
      </c>
      <c r="E328" s="16" t="s">
        <v>192</v>
      </c>
      <c r="F328" s="11">
        <f>G328+H328+I328</f>
        <v>2615.5</v>
      </c>
      <c r="G328" s="11"/>
      <c r="H328" s="11">
        <v>2615.5</v>
      </c>
      <c r="I328" s="11"/>
      <c r="J328" s="11">
        <f>K328+L328+M328</f>
        <v>2835</v>
      </c>
      <c r="K328" s="11"/>
      <c r="L328" s="11">
        <v>2835</v>
      </c>
      <c r="M328" s="11"/>
      <c r="N328" s="11">
        <f>O328+P328+Q328</f>
        <v>2835</v>
      </c>
      <c r="O328" s="49"/>
      <c r="P328" s="49">
        <v>2835</v>
      </c>
      <c r="Q328" s="49"/>
    </row>
    <row r="329" spans="1:17" s="12" customFormat="1" ht="56.25">
      <c r="A329" s="64" t="s">
        <v>471</v>
      </c>
      <c r="B329" s="16" t="s">
        <v>131</v>
      </c>
      <c r="C329" s="16" t="s">
        <v>126</v>
      </c>
      <c r="D329" s="16" t="s">
        <v>474</v>
      </c>
      <c r="E329" s="16"/>
      <c r="F329" s="11">
        <f>F330</f>
        <v>1180.3</v>
      </c>
      <c r="G329" s="11">
        <f aca="true" t="shared" si="163" ref="G329:Q329">G330</f>
        <v>0</v>
      </c>
      <c r="H329" s="11">
        <f t="shared" si="163"/>
        <v>1180.3</v>
      </c>
      <c r="I329" s="11">
        <f t="shared" si="163"/>
        <v>0</v>
      </c>
      <c r="J329" s="11">
        <f t="shared" si="163"/>
        <v>960.8</v>
      </c>
      <c r="K329" s="11">
        <f t="shared" si="163"/>
        <v>0</v>
      </c>
      <c r="L329" s="11">
        <f t="shared" si="163"/>
        <v>960.8</v>
      </c>
      <c r="M329" s="11">
        <f t="shared" si="163"/>
        <v>0</v>
      </c>
      <c r="N329" s="11">
        <f t="shared" si="163"/>
        <v>960.8</v>
      </c>
      <c r="O329" s="11">
        <f t="shared" si="163"/>
        <v>0</v>
      </c>
      <c r="P329" s="11">
        <f t="shared" si="163"/>
        <v>960.8</v>
      </c>
      <c r="Q329" s="11">
        <f t="shared" si="163"/>
        <v>0</v>
      </c>
    </row>
    <row r="330" spans="1:17" s="12" customFormat="1" ht="18.75">
      <c r="A330" s="64" t="s">
        <v>193</v>
      </c>
      <c r="B330" s="16" t="s">
        <v>131</v>
      </c>
      <c r="C330" s="16" t="s">
        <v>126</v>
      </c>
      <c r="D330" s="16" t="s">
        <v>474</v>
      </c>
      <c r="E330" s="16" t="s">
        <v>192</v>
      </c>
      <c r="F330" s="11">
        <f>G330+H330+I330</f>
        <v>1180.3</v>
      </c>
      <c r="G330" s="11"/>
      <c r="H330" s="11">
        <v>1180.3</v>
      </c>
      <c r="I330" s="11"/>
      <c r="J330" s="11">
        <f>K330+L330+M330</f>
        <v>960.8</v>
      </c>
      <c r="K330" s="11"/>
      <c r="L330" s="11">
        <v>960.8</v>
      </c>
      <c r="M330" s="11"/>
      <c r="N330" s="11">
        <f>O330+P330+Q330</f>
        <v>960.8</v>
      </c>
      <c r="O330" s="49"/>
      <c r="P330" s="49">
        <v>960.8</v>
      </c>
      <c r="Q330" s="49"/>
    </row>
    <row r="331" spans="1:17" s="12" customFormat="1" ht="37.5">
      <c r="A331" s="43" t="s">
        <v>647</v>
      </c>
      <c r="B331" s="16" t="s">
        <v>131</v>
      </c>
      <c r="C331" s="16" t="s">
        <v>126</v>
      </c>
      <c r="D331" s="48" t="s">
        <v>534</v>
      </c>
      <c r="E331" s="16"/>
      <c r="F331" s="11">
        <f>F332</f>
        <v>2234.3999999999996</v>
      </c>
      <c r="G331" s="11">
        <f aca="true" t="shared" si="164" ref="G331:Q332">G332</f>
        <v>2234.2</v>
      </c>
      <c r="H331" s="11">
        <f t="shared" si="164"/>
        <v>0.2</v>
      </c>
      <c r="I331" s="11">
        <f t="shared" si="164"/>
        <v>0</v>
      </c>
      <c r="J331" s="11">
        <f t="shared" si="164"/>
        <v>1127.1</v>
      </c>
      <c r="K331" s="11">
        <f t="shared" si="164"/>
        <v>1127</v>
      </c>
      <c r="L331" s="11">
        <f t="shared" si="164"/>
        <v>0.1</v>
      </c>
      <c r="M331" s="11">
        <f t="shared" si="164"/>
        <v>0</v>
      </c>
      <c r="N331" s="11">
        <f t="shared" si="164"/>
        <v>12383</v>
      </c>
      <c r="O331" s="11">
        <f t="shared" si="164"/>
        <v>12381.8</v>
      </c>
      <c r="P331" s="11">
        <f t="shared" si="164"/>
        <v>1.2</v>
      </c>
      <c r="Q331" s="11">
        <f t="shared" si="164"/>
        <v>0</v>
      </c>
    </row>
    <row r="332" spans="1:17" s="12" customFormat="1" ht="78" customHeight="1">
      <c r="A332" s="43" t="s">
        <v>535</v>
      </c>
      <c r="B332" s="16" t="s">
        <v>131</v>
      </c>
      <c r="C332" s="16" t="s">
        <v>126</v>
      </c>
      <c r="D332" s="33" t="s">
        <v>533</v>
      </c>
      <c r="E332" s="16"/>
      <c r="F332" s="11">
        <f>F333</f>
        <v>2234.3999999999996</v>
      </c>
      <c r="G332" s="11">
        <f t="shared" si="164"/>
        <v>2234.2</v>
      </c>
      <c r="H332" s="11">
        <f t="shared" si="164"/>
        <v>0.2</v>
      </c>
      <c r="I332" s="11">
        <f t="shared" si="164"/>
        <v>0</v>
      </c>
      <c r="J332" s="11">
        <f t="shared" si="164"/>
        <v>1127.1</v>
      </c>
      <c r="K332" s="11">
        <f t="shared" si="164"/>
        <v>1127</v>
      </c>
      <c r="L332" s="11">
        <f t="shared" si="164"/>
        <v>0.1</v>
      </c>
      <c r="M332" s="11">
        <f t="shared" si="164"/>
        <v>0</v>
      </c>
      <c r="N332" s="11">
        <f t="shared" si="164"/>
        <v>12383</v>
      </c>
      <c r="O332" s="11">
        <f t="shared" si="164"/>
        <v>12381.8</v>
      </c>
      <c r="P332" s="11">
        <f t="shared" si="164"/>
        <v>1.2</v>
      </c>
      <c r="Q332" s="11">
        <f t="shared" si="164"/>
        <v>0</v>
      </c>
    </row>
    <row r="333" spans="1:17" s="12" customFormat="1" ht="18.75">
      <c r="A333" s="64" t="s">
        <v>193</v>
      </c>
      <c r="B333" s="16" t="s">
        <v>131</v>
      </c>
      <c r="C333" s="16" t="s">
        <v>126</v>
      </c>
      <c r="D333" s="33" t="s">
        <v>533</v>
      </c>
      <c r="E333" s="16" t="s">
        <v>192</v>
      </c>
      <c r="F333" s="11">
        <f>G333+H333+I333</f>
        <v>2234.3999999999996</v>
      </c>
      <c r="G333" s="11">
        <v>2234.2</v>
      </c>
      <c r="H333" s="11">
        <v>0.2</v>
      </c>
      <c r="I333" s="11"/>
      <c r="J333" s="11">
        <f>K333+L333+M333</f>
        <v>1127.1</v>
      </c>
      <c r="K333" s="11">
        <v>1127</v>
      </c>
      <c r="L333" s="11">
        <v>0.1</v>
      </c>
      <c r="M333" s="11"/>
      <c r="N333" s="11">
        <f>O333+P333+Q333</f>
        <v>12383</v>
      </c>
      <c r="O333" s="11">
        <v>12381.8</v>
      </c>
      <c r="P333" s="11">
        <v>1.2</v>
      </c>
      <c r="Q333" s="11"/>
    </row>
    <row r="334" spans="1:17" s="12" customFormat="1" ht="44.25" customHeight="1">
      <c r="A334" s="64" t="s">
        <v>648</v>
      </c>
      <c r="B334" s="16" t="s">
        <v>131</v>
      </c>
      <c r="C334" s="16" t="s">
        <v>126</v>
      </c>
      <c r="D334" s="33" t="s">
        <v>536</v>
      </c>
      <c r="E334" s="16"/>
      <c r="F334" s="11">
        <f>F335</f>
        <v>2359.9</v>
      </c>
      <c r="G334" s="11">
        <f aca="true" t="shared" si="165" ref="G334:Q335">G335</f>
        <v>2259.1</v>
      </c>
      <c r="H334" s="11">
        <f t="shared" si="165"/>
        <v>100.8</v>
      </c>
      <c r="I334" s="11">
        <f t="shared" si="165"/>
        <v>0</v>
      </c>
      <c r="J334" s="11">
        <f t="shared" si="165"/>
        <v>0</v>
      </c>
      <c r="K334" s="11">
        <f t="shared" si="165"/>
        <v>0</v>
      </c>
      <c r="L334" s="11">
        <f t="shared" si="165"/>
        <v>0</v>
      </c>
      <c r="M334" s="11">
        <f t="shared" si="165"/>
        <v>0</v>
      </c>
      <c r="N334" s="11">
        <f t="shared" si="165"/>
        <v>20881.5</v>
      </c>
      <c r="O334" s="11">
        <f t="shared" si="165"/>
        <v>19989.9</v>
      </c>
      <c r="P334" s="11">
        <f t="shared" si="165"/>
        <v>891.6</v>
      </c>
      <c r="Q334" s="11">
        <f t="shared" si="165"/>
        <v>0</v>
      </c>
    </row>
    <row r="335" spans="1:17" s="12" customFormat="1" ht="56.25">
      <c r="A335" s="64" t="s">
        <v>538</v>
      </c>
      <c r="B335" s="16" t="s">
        <v>131</v>
      </c>
      <c r="C335" s="16" t="s">
        <v>126</v>
      </c>
      <c r="D335" s="33" t="s">
        <v>537</v>
      </c>
      <c r="E335" s="16"/>
      <c r="F335" s="11">
        <f>F336</f>
        <v>2359.9</v>
      </c>
      <c r="G335" s="11">
        <f t="shared" si="165"/>
        <v>2259.1</v>
      </c>
      <c r="H335" s="11">
        <f t="shared" si="165"/>
        <v>100.8</v>
      </c>
      <c r="I335" s="11">
        <f t="shared" si="165"/>
        <v>0</v>
      </c>
      <c r="J335" s="11">
        <f t="shared" si="165"/>
        <v>0</v>
      </c>
      <c r="K335" s="11">
        <f t="shared" si="165"/>
        <v>0</v>
      </c>
      <c r="L335" s="11">
        <f t="shared" si="165"/>
        <v>0</v>
      </c>
      <c r="M335" s="11">
        <f t="shared" si="165"/>
        <v>0</v>
      </c>
      <c r="N335" s="11">
        <f t="shared" si="165"/>
        <v>20881.5</v>
      </c>
      <c r="O335" s="11">
        <f t="shared" si="165"/>
        <v>19989.9</v>
      </c>
      <c r="P335" s="11">
        <f t="shared" si="165"/>
        <v>891.6</v>
      </c>
      <c r="Q335" s="11">
        <f t="shared" si="165"/>
        <v>0</v>
      </c>
    </row>
    <row r="336" spans="1:17" s="12" customFormat="1" ht="18.75">
      <c r="A336" s="64" t="s">
        <v>193</v>
      </c>
      <c r="B336" s="16" t="s">
        <v>131</v>
      </c>
      <c r="C336" s="16" t="s">
        <v>126</v>
      </c>
      <c r="D336" s="33" t="s">
        <v>537</v>
      </c>
      <c r="E336" s="16" t="s">
        <v>192</v>
      </c>
      <c r="F336" s="11">
        <f>G336+H336+I336</f>
        <v>2359.9</v>
      </c>
      <c r="G336" s="11">
        <v>2259.1</v>
      </c>
      <c r="H336" s="11">
        <v>100.8</v>
      </c>
      <c r="I336" s="11"/>
      <c r="J336" s="11">
        <f>K336+L336+M336</f>
        <v>0</v>
      </c>
      <c r="K336" s="11"/>
      <c r="L336" s="11"/>
      <c r="M336" s="11"/>
      <c r="N336" s="11">
        <f>O336+P336+Q336</f>
        <v>20881.5</v>
      </c>
      <c r="O336" s="11">
        <v>19989.9</v>
      </c>
      <c r="P336" s="11">
        <v>891.6</v>
      </c>
      <c r="Q336" s="11"/>
    </row>
    <row r="337" spans="1:17" s="12" customFormat="1" ht="56.25">
      <c r="A337" s="64" t="s">
        <v>605</v>
      </c>
      <c r="B337" s="16" t="s">
        <v>131</v>
      </c>
      <c r="C337" s="16" t="s">
        <v>126</v>
      </c>
      <c r="D337" s="33" t="s">
        <v>443</v>
      </c>
      <c r="E337" s="16"/>
      <c r="F337" s="11">
        <f>F340+F342+F344+F338</f>
        <v>11929.9</v>
      </c>
      <c r="G337" s="11">
        <f aca="true" t="shared" si="166" ref="G337:N337">G340+G342+G344+G338</f>
        <v>5000</v>
      </c>
      <c r="H337" s="11">
        <f t="shared" si="166"/>
        <v>6929.9</v>
      </c>
      <c r="I337" s="11">
        <f t="shared" si="166"/>
        <v>0</v>
      </c>
      <c r="J337" s="11">
        <f t="shared" si="166"/>
        <v>0</v>
      </c>
      <c r="K337" s="11">
        <f t="shared" si="166"/>
        <v>0</v>
      </c>
      <c r="L337" s="11">
        <f t="shared" si="166"/>
        <v>0</v>
      </c>
      <c r="M337" s="11">
        <f t="shared" si="166"/>
        <v>0</v>
      </c>
      <c r="N337" s="11">
        <f t="shared" si="166"/>
        <v>0</v>
      </c>
      <c r="O337" s="11">
        <f>O340+O342+O344</f>
        <v>0</v>
      </c>
      <c r="P337" s="11">
        <f>P340+P342+P344</f>
        <v>0</v>
      </c>
      <c r="Q337" s="11">
        <f>Q340+Q342+Q344</f>
        <v>0</v>
      </c>
    </row>
    <row r="338" spans="1:17" s="12" customFormat="1" ht="56.25">
      <c r="A338" s="64" t="s">
        <v>642</v>
      </c>
      <c r="B338" s="16" t="s">
        <v>131</v>
      </c>
      <c r="C338" s="16" t="s">
        <v>126</v>
      </c>
      <c r="D338" s="33" t="s">
        <v>585</v>
      </c>
      <c r="E338" s="16"/>
      <c r="F338" s="11">
        <f>F339</f>
        <v>2173</v>
      </c>
      <c r="G338" s="11">
        <f aca="true" t="shared" si="167" ref="G338:N338">G339</f>
        <v>0</v>
      </c>
      <c r="H338" s="11">
        <f t="shared" si="167"/>
        <v>2173</v>
      </c>
      <c r="I338" s="11">
        <f t="shared" si="167"/>
        <v>0</v>
      </c>
      <c r="J338" s="11">
        <f t="shared" si="167"/>
        <v>0</v>
      </c>
      <c r="K338" s="11">
        <f t="shared" si="167"/>
        <v>0</v>
      </c>
      <c r="L338" s="11">
        <f t="shared" si="167"/>
        <v>0</v>
      </c>
      <c r="M338" s="11">
        <f t="shared" si="167"/>
        <v>0</v>
      </c>
      <c r="N338" s="11">
        <f t="shared" si="167"/>
        <v>0</v>
      </c>
      <c r="O338" s="11">
        <f>O339</f>
        <v>0</v>
      </c>
      <c r="P338" s="11">
        <f>P339</f>
        <v>0</v>
      </c>
      <c r="Q338" s="11">
        <f>Q339</f>
        <v>0</v>
      </c>
    </row>
    <row r="339" spans="1:17" s="12" customFormat="1" ht="18.75">
      <c r="A339" s="64" t="s">
        <v>193</v>
      </c>
      <c r="B339" s="16" t="s">
        <v>131</v>
      </c>
      <c r="C339" s="16" t="s">
        <v>126</v>
      </c>
      <c r="D339" s="33" t="s">
        <v>585</v>
      </c>
      <c r="E339" s="16" t="s">
        <v>192</v>
      </c>
      <c r="F339" s="11">
        <f>G339+H339+I339</f>
        <v>2173</v>
      </c>
      <c r="G339" s="11">
        <v>0</v>
      </c>
      <c r="H339" s="11">
        <v>2173</v>
      </c>
      <c r="I339" s="11"/>
      <c r="J339" s="11">
        <f>K339+L339+M339</f>
        <v>0</v>
      </c>
      <c r="K339" s="11"/>
      <c r="L339" s="11"/>
      <c r="M339" s="11"/>
      <c r="N339" s="11">
        <f>O339+P339+Q339</f>
        <v>0</v>
      </c>
      <c r="O339" s="11"/>
      <c r="P339" s="11"/>
      <c r="Q339" s="11"/>
    </row>
    <row r="340" spans="1:17" s="12" customFormat="1" ht="37.5">
      <c r="A340" s="64" t="s">
        <v>404</v>
      </c>
      <c r="B340" s="16" t="s">
        <v>131</v>
      </c>
      <c r="C340" s="16" t="s">
        <v>126</v>
      </c>
      <c r="D340" s="33" t="s">
        <v>444</v>
      </c>
      <c r="E340" s="16"/>
      <c r="F340" s="11">
        <f>F341</f>
        <v>4746.9</v>
      </c>
      <c r="G340" s="11">
        <f aca="true" t="shared" si="168" ref="G340:Q340">G341</f>
        <v>0</v>
      </c>
      <c r="H340" s="11">
        <f t="shared" si="168"/>
        <v>4746.9</v>
      </c>
      <c r="I340" s="11">
        <f t="shared" si="168"/>
        <v>0</v>
      </c>
      <c r="J340" s="11">
        <f t="shared" si="168"/>
        <v>0</v>
      </c>
      <c r="K340" s="11">
        <f t="shared" si="168"/>
        <v>0</v>
      </c>
      <c r="L340" s="11">
        <f t="shared" si="168"/>
        <v>0</v>
      </c>
      <c r="M340" s="11">
        <f t="shared" si="168"/>
        <v>0</v>
      </c>
      <c r="N340" s="11">
        <f t="shared" si="168"/>
        <v>0</v>
      </c>
      <c r="O340" s="11">
        <f t="shared" si="168"/>
        <v>0</v>
      </c>
      <c r="P340" s="11">
        <f t="shared" si="168"/>
        <v>0</v>
      </c>
      <c r="Q340" s="11">
        <f t="shared" si="168"/>
        <v>0</v>
      </c>
    </row>
    <row r="341" spans="1:17" s="12" customFormat="1" ht="18.75">
      <c r="A341" s="64" t="s">
        <v>193</v>
      </c>
      <c r="B341" s="16" t="s">
        <v>131</v>
      </c>
      <c r="C341" s="16" t="s">
        <v>126</v>
      </c>
      <c r="D341" s="33" t="s">
        <v>444</v>
      </c>
      <c r="E341" s="16" t="s">
        <v>192</v>
      </c>
      <c r="F341" s="11">
        <f>G341+H341+I341</f>
        <v>4746.9</v>
      </c>
      <c r="G341" s="11"/>
      <c r="H341" s="11">
        <v>4746.9</v>
      </c>
      <c r="I341" s="11"/>
      <c r="J341" s="11">
        <f>K341+L341+M341</f>
        <v>0</v>
      </c>
      <c r="K341" s="11"/>
      <c r="L341" s="11"/>
      <c r="M341" s="11"/>
      <c r="N341" s="11">
        <f>O341+P341+Q341</f>
        <v>0</v>
      </c>
      <c r="O341" s="49"/>
      <c r="P341" s="49"/>
      <c r="Q341" s="49"/>
    </row>
    <row r="342" spans="1:17" s="12" customFormat="1" ht="43.5" customHeight="1">
      <c r="A342" s="64" t="s">
        <v>545</v>
      </c>
      <c r="B342" s="16" t="s">
        <v>131</v>
      </c>
      <c r="C342" s="16" t="s">
        <v>126</v>
      </c>
      <c r="D342" s="33" t="s">
        <v>544</v>
      </c>
      <c r="E342" s="16"/>
      <c r="F342" s="11">
        <f>F343</f>
        <v>0</v>
      </c>
      <c r="G342" s="11">
        <f aca="true" t="shared" si="169" ref="G342:Q342">G343</f>
        <v>0</v>
      </c>
      <c r="H342" s="11">
        <f t="shared" si="169"/>
        <v>0</v>
      </c>
      <c r="I342" s="11">
        <f t="shared" si="169"/>
        <v>0</v>
      </c>
      <c r="J342" s="11">
        <f t="shared" si="169"/>
        <v>0</v>
      </c>
      <c r="K342" s="11">
        <f t="shared" si="169"/>
        <v>0</v>
      </c>
      <c r="L342" s="11">
        <f t="shared" si="169"/>
        <v>0</v>
      </c>
      <c r="M342" s="11">
        <f t="shared" si="169"/>
        <v>0</v>
      </c>
      <c r="N342" s="11">
        <f t="shared" si="169"/>
        <v>0</v>
      </c>
      <c r="O342" s="11">
        <f t="shared" si="169"/>
        <v>0</v>
      </c>
      <c r="P342" s="11">
        <f t="shared" si="169"/>
        <v>0</v>
      </c>
      <c r="Q342" s="11">
        <f t="shared" si="169"/>
        <v>0</v>
      </c>
    </row>
    <row r="343" spans="1:17" s="12" customFormat="1" ht="18.75">
      <c r="A343" s="64" t="s">
        <v>193</v>
      </c>
      <c r="B343" s="16" t="s">
        <v>131</v>
      </c>
      <c r="C343" s="16" t="s">
        <v>126</v>
      </c>
      <c r="D343" s="33" t="s">
        <v>544</v>
      </c>
      <c r="E343" s="16" t="s">
        <v>192</v>
      </c>
      <c r="F343" s="11">
        <f>G343+H343+I343</f>
        <v>0</v>
      </c>
      <c r="G343" s="11">
        <v>0</v>
      </c>
      <c r="H343" s="11">
        <v>0</v>
      </c>
      <c r="I343" s="11">
        <f>I350</f>
        <v>0</v>
      </c>
      <c r="J343" s="11">
        <f>K343+L343+M343</f>
        <v>0</v>
      </c>
      <c r="K343" s="11"/>
      <c r="L343" s="11"/>
      <c r="M343" s="11">
        <f>M350</f>
        <v>0</v>
      </c>
      <c r="N343" s="11">
        <f>O343+P343+Q343</f>
        <v>0</v>
      </c>
      <c r="O343" s="11">
        <f>O350</f>
        <v>0</v>
      </c>
      <c r="P343" s="11"/>
      <c r="Q343" s="11">
        <f>Q350</f>
        <v>0</v>
      </c>
    </row>
    <row r="344" spans="1:17" s="12" customFormat="1" ht="67.5" customHeight="1">
      <c r="A344" s="64" t="s">
        <v>617</v>
      </c>
      <c r="B344" s="16" t="s">
        <v>131</v>
      </c>
      <c r="C344" s="16" t="s">
        <v>126</v>
      </c>
      <c r="D344" s="33" t="s">
        <v>616</v>
      </c>
      <c r="E344" s="16"/>
      <c r="F344" s="11">
        <f>F345</f>
        <v>5010</v>
      </c>
      <c r="G344" s="11">
        <f aca="true" t="shared" si="170" ref="G344:Q344">G345</f>
        <v>5000</v>
      </c>
      <c r="H344" s="11">
        <f t="shared" si="170"/>
        <v>10</v>
      </c>
      <c r="I344" s="11">
        <f t="shared" si="170"/>
        <v>0</v>
      </c>
      <c r="J344" s="11">
        <f t="shared" si="170"/>
        <v>0</v>
      </c>
      <c r="K344" s="11">
        <f t="shared" si="170"/>
        <v>0</v>
      </c>
      <c r="L344" s="11">
        <f t="shared" si="170"/>
        <v>0</v>
      </c>
      <c r="M344" s="11">
        <f t="shared" si="170"/>
        <v>0</v>
      </c>
      <c r="N344" s="11">
        <f t="shared" si="170"/>
        <v>0</v>
      </c>
      <c r="O344" s="11">
        <f t="shared" si="170"/>
        <v>0</v>
      </c>
      <c r="P344" s="11">
        <f t="shared" si="170"/>
        <v>0</v>
      </c>
      <c r="Q344" s="11">
        <f t="shared" si="170"/>
        <v>0</v>
      </c>
    </row>
    <row r="345" spans="1:17" s="12" customFormat="1" ht="18.75">
      <c r="A345" s="64" t="s">
        <v>193</v>
      </c>
      <c r="B345" s="16" t="s">
        <v>131</v>
      </c>
      <c r="C345" s="16" t="s">
        <v>126</v>
      </c>
      <c r="D345" s="33" t="s">
        <v>616</v>
      </c>
      <c r="E345" s="16" t="s">
        <v>192</v>
      </c>
      <c r="F345" s="11">
        <f>G345+H345+I345</f>
        <v>5010</v>
      </c>
      <c r="G345" s="11">
        <v>5000</v>
      </c>
      <c r="H345" s="11">
        <v>10</v>
      </c>
      <c r="I345" s="11"/>
      <c r="J345" s="11">
        <f>K345+L345+M345</f>
        <v>0</v>
      </c>
      <c r="K345" s="11"/>
      <c r="L345" s="11"/>
      <c r="M345" s="11"/>
      <c r="N345" s="11">
        <f>O345+Q345</f>
        <v>0</v>
      </c>
      <c r="O345" s="11"/>
      <c r="P345" s="11"/>
      <c r="Q345" s="11"/>
    </row>
    <row r="346" spans="1:17" s="12" customFormat="1" ht="56.25">
      <c r="A346" s="64" t="s">
        <v>587</v>
      </c>
      <c r="B346" s="16" t="s">
        <v>131</v>
      </c>
      <c r="C346" s="16" t="s">
        <v>126</v>
      </c>
      <c r="D346" s="33" t="s">
        <v>103</v>
      </c>
      <c r="E346" s="16"/>
      <c r="F346" s="11">
        <f>F347</f>
        <v>18760.100000000002</v>
      </c>
      <c r="G346" s="11">
        <f aca="true" t="shared" si="171" ref="G346:Q347">G347</f>
        <v>18197.2</v>
      </c>
      <c r="H346" s="11">
        <f t="shared" si="171"/>
        <v>562.9</v>
      </c>
      <c r="I346" s="11">
        <f t="shared" si="171"/>
        <v>0</v>
      </c>
      <c r="J346" s="11">
        <f t="shared" si="171"/>
        <v>0</v>
      </c>
      <c r="K346" s="11">
        <f t="shared" si="171"/>
        <v>0</v>
      </c>
      <c r="L346" s="11">
        <f t="shared" si="171"/>
        <v>0</v>
      </c>
      <c r="M346" s="11">
        <f t="shared" si="171"/>
        <v>0</v>
      </c>
      <c r="N346" s="11">
        <f t="shared" si="171"/>
        <v>0</v>
      </c>
      <c r="O346" s="11">
        <f t="shared" si="171"/>
        <v>0</v>
      </c>
      <c r="P346" s="11">
        <f t="shared" si="171"/>
        <v>0</v>
      </c>
      <c r="Q346" s="11">
        <f t="shared" si="171"/>
        <v>0</v>
      </c>
    </row>
    <row r="347" spans="1:17" s="12" customFormat="1" ht="37.5">
      <c r="A347" s="64" t="s">
        <v>618</v>
      </c>
      <c r="B347" s="16" t="s">
        <v>131</v>
      </c>
      <c r="C347" s="16" t="s">
        <v>126</v>
      </c>
      <c r="D347" s="80" t="s">
        <v>621</v>
      </c>
      <c r="E347" s="16"/>
      <c r="F347" s="11">
        <f>F348</f>
        <v>18760.100000000002</v>
      </c>
      <c r="G347" s="11">
        <f t="shared" si="171"/>
        <v>18197.2</v>
      </c>
      <c r="H347" s="11">
        <f t="shared" si="171"/>
        <v>562.9</v>
      </c>
      <c r="I347" s="11">
        <f t="shared" si="171"/>
        <v>0</v>
      </c>
      <c r="J347" s="11">
        <f t="shared" si="171"/>
        <v>0</v>
      </c>
      <c r="K347" s="11">
        <f t="shared" si="171"/>
        <v>0</v>
      </c>
      <c r="L347" s="11">
        <f t="shared" si="171"/>
        <v>0</v>
      </c>
      <c r="M347" s="11">
        <f t="shared" si="171"/>
        <v>0</v>
      </c>
      <c r="N347" s="11">
        <f t="shared" si="171"/>
        <v>0</v>
      </c>
      <c r="O347" s="11">
        <f t="shared" si="171"/>
        <v>0</v>
      </c>
      <c r="P347" s="11">
        <f t="shared" si="171"/>
        <v>0</v>
      </c>
      <c r="Q347" s="11">
        <f t="shared" si="171"/>
        <v>0</v>
      </c>
    </row>
    <row r="348" spans="1:17" s="12" customFormat="1" ht="18.75">
      <c r="A348" s="100" t="s">
        <v>619</v>
      </c>
      <c r="B348" s="16" t="s">
        <v>131</v>
      </c>
      <c r="C348" s="16" t="s">
        <v>126</v>
      </c>
      <c r="D348" s="33" t="s">
        <v>620</v>
      </c>
      <c r="E348" s="16"/>
      <c r="F348" s="11">
        <f>F349</f>
        <v>18760.100000000002</v>
      </c>
      <c r="G348" s="11">
        <f aca="true" t="shared" si="172" ref="G348:Q348">G349</f>
        <v>18197.2</v>
      </c>
      <c r="H348" s="11">
        <f t="shared" si="172"/>
        <v>562.9</v>
      </c>
      <c r="I348" s="11">
        <f t="shared" si="172"/>
        <v>0</v>
      </c>
      <c r="J348" s="11">
        <f t="shared" si="172"/>
        <v>0</v>
      </c>
      <c r="K348" s="11">
        <f t="shared" si="172"/>
        <v>0</v>
      </c>
      <c r="L348" s="11">
        <f t="shared" si="172"/>
        <v>0</v>
      </c>
      <c r="M348" s="11">
        <f t="shared" si="172"/>
        <v>0</v>
      </c>
      <c r="N348" s="11">
        <f t="shared" si="172"/>
        <v>0</v>
      </c>
      <c r="O348" s="11">
        <f t="shared" si="172"/>
        <v>0</v>
      </c>
      <c r="P348" s="11">
        <f t="shared" si="172"/>
        <v>0</v>
      </c>
      <c r="Q348" s="11">
        <f t="shared" si="172"/>
        <v>0</v>
      </c>
    </row>
    <row r="349" spans="1:17" s="12" customFormat="1" ht="18.75">
      <c r="A349" s="64" t="s">
        <v>193</v>
      </c>
      <c r="B349" s="16" t="s">
        <v>131</v>
      </c>
      <c r="C349" s="16" t="s">
        <v>126</v>
      </c>
      <c r="D349" s="33" t="s">
        <v>620</v>
      </c>
      <c r="E349" s="16" t="s">
        <v>192</v>
      </c>
      <c r="F349" s="11">
        <f>G349+H349+I349</f>
        <v>18760.100000000002</v>
      </c>
      <c r="G349" s="11">
        <v>18197.2</v>
      </c>
      <c r="H349" s="11">
        <v>562.9</v>
      </c>
      <c r="I349" s="11"/>
      <c r="J349" s="11">
        <f>K349+L349+M349</f>
        <v>0</v>
      </c>
      <c r="K349" s="11"/>
      <c r="L349" s="11"/>
      <c r="M349" s="11"/>
      <c r="N349" s="11">
        <f>O349+P349+Q349</f>
        <v>0</v>
      </c>
      <c r="O349" s="11"/>
      <c r="P349" s="11"/>
      <c r="Q349" s="11"/>
    </row>
    <row r="350" spans="1:17" s="12" customFormat="1" ht="18.75">
      <c r="A350" s="65" t="s">
        <v>108</v>
      </c>
      <c r="B350" s="13" t="s">
        <v>131</v>
      </c>
      <c r="C350" s="13" t="s">
        <v>125</v>
      </c>
      <c r="D350" s="128"/>
      <c r="E350" s="13"/>
      <c r="F350" s="14">
        <f>F351+F358</f>
        <v>25631.8</v>
      </c>
      <c r="G350" s="14">
        <f aca="true" t="shared" si="173" ref="G350:Q350">G351+G358</f>
        <v>798.7</v>
      </c>
      <c r="H350" s="14">
        <f t="shared" si="173"/>
        <v>24833.1</v>
      </c>
      <c r="I350" s="14">
        <f t="shared" si="173"/>
        <v>0</v>
      </c>
      <c r="J350" s="14">
        <f t="shared" si="173"/>
        <v>25378.4</v>
      </c>
      <c r="K350" s="14">
        <f t="shared" si="173"/>
        <v>0</v>
      </c>
      <c r="L350" s="14">
        <f t="shared" si="173"/>
        <v>25378.4</v>
      </c>
      <c r="M350" s="14">
        <f t="shared" si="173"/>
        <v>0</v>
      </c>
      <c r="N350" s="14">
        <f t="shared" si="173"/>
        <v>25982.9</v>
      </c>
      <c r="O350" s="14">
        <f t="shared" si="173"/>
        <v>0</v>
      </c>
      <c r="P350" s="14">
        <f t="shared" si="173"/>
        <v>25982.9</v>
      </c>
      <c r="Q350" s="14">
        <f t="shared" si="173"/>
        <v>0</v>
      </c>
    </row>
    <row r="351" spans="1:17" s="12" customFormat="1" ht="37.5">
      <c r="A351" s="64" t="s">
        <v>520</v>
      </c>
      <c r="B351" s="16" t="s">
        <v>131</v>
      </c>
      <c r="C351" s="16" t="s">
        <v>125</v>
      </c>
      <c r="D351" s="16" t="s">
        <v>268</v>
      </c>
      <c r="E351" s="16"/>
      <c r="F351" s="11">
        <f>F352</f>
        <v>9407.5</v>
      </c>
      <c r="G351" s="11">
        <f aca="true" t="shared" si="174" ref="G351:Q351">G352</f>
        <v>0</v>
      </c>
      <c r="H351" s="11">
        <f t="shared" si="174"/>
        <v>9407.5</v>
      </c>
      <c r="I351" s="11">
        <f t="shared" si="174"/>
        <v>0</v>
      </c>
      <c r="J351" s="11">
        <f t="shared" si="174"/>
        <v>9711.7</v>
      </c>
      <c r="K351" s="11">
        <f t="shared" si="174"/>
        <v>0</v>
      </c>
      <c r="L351" s="11">
        <f t="shared" si="174"/>
        <v>9711.7</v>
      </c>
      <c r="M351" s="11">
        <f t="shared" si="174"/>
        <v>0</v>
      </c>
      <c r="N351" s="11">
        <f t="shared" si="174"/>
        <v>9743.7</v>
      </c>
      <c r="O351" s="11">
        <f t="shared" si="174"/>
        <v>0</v>
      </c>
      <c r="P351" s="11">
        <f t="shared" si="174"/>
        <v>9743.7</v>
      </c>
      <c r="Q351" s="11">
        <f t="shared" si="174"/>
        <v>0</v>
      </c>
    </row>
    <row r="352" spans="1:17" s="12" customFormat="1" ht="37.5">
      <c r="A352" s="64" t="s">
        <v>96</v>
      </c>
      <c r="B352" s="16" t="s">
        <v>131</v>
      </c>
      <c r="C352" s="16" t="s">
        <v>125</v>
      </c>
      <c r="D352" s="16" t="s">
        <v>35</v>
      </c>
      <c r="E352" s="16"/>
      <c r="F352" s="11">
        <f>F353</f>
        <v>9407.5</v>
      </c>
      <c r="G352" s="11">
        <f aca="true" t="shared" si="175" ref="G352:Q352">G353</f>
        <v>0</v>
      </c>
      <c r="H352" s="11">
        <f t="shared" si="175"/>
        <v>9407.5</v>
      </c>
      <c r="I352" s="11">
        <f t="shared" si="175"/>
        <v>0</v>
      </c>
      <c r="J352" s="11">
        <f t="shared" si="175"/>
        <v>9711.7</v>
      </c>
      <c r="K352" s="11">
        <f t="shared" si="175"/>
        <v>0</v>
      </c>
      <c r="L352" s="11">
        <f t="shared" si="175"/>
        <v>9711.7</v>
      </c>
      <c r="M352" s="11">
        <f t="shared" si="175"/>
        <v>0</v>
      </c>
      <c r="N352" s="11">
        <f t="shared" si="175"/>
        <v>9743.7</v>
      </c>
      <c r="O352" s="11">
        <f t="shared" si="175"/>
        <v>0</v>
      </c>
      <c r="P352" s="11">
        <f t="shared" si="175"/>
        <v>9743.7</v>
      </c>
      <c r="Q352" s="11">
        <f t="shared" si="175"/>
        <v>0</v>
      </c>
    </row>
    <row r="353" spans="1:17" s="12" customFormat="1" ht="60" customHeight="1">
      <c r="A353" s="64" t="s">
        <v>359</v>
      </c>
      <c r="B353" s="16" t="s">
        <v>131</v>
      </c>
      <c r="C353" s="16" t="s">
        <v>125</v>
      </c>
      <c r="D353" s="16" t="s">
        <v>57</v>
      </c>
      <c r="E353" s="16"/>
      <c r="F353" s="11">
        <f>F354+F356</f>
        <v>9407.5</v>
      </c>
      <c r="G353" s="11">
        <f aca="true" t="shared" si="176" ref="G353:N353">G354+G356</f>
        <v>0</v>
      </c>
      <c r="H353" s="11">
        <f t="shared" si="176"/>
        <v>9407.5</v>
      </c>
      <c r="I353" s="11">
        <f t="shared" si="176"/>
        <v>0</v>
      </c>
      <c r="J353" s="11">
        <f t="shared" si="176"/>
        <v>9711.7</v>
      </c>
      <c r="K353" s="11">
        <f t="shared" si="176"/>
        <v>0</v>
      </c>
      <c r="L353" s="11">
        <f t="shared" si="176"/>
        <v>9711.7</v>
      </c>
      <c r="M353" s="11">
        <f t="shared" si="176"/>
        <v>0</v>
      </c>
      <c r="N353" s="11">
        <f t="shared" si="176"/>
        <v>9743.7</v>
      </c>
      <c r="O353" s="11">
        <f>O354+O356</f>
        <v>0</v>
      </c>
      <c r="P353" s="11">
        <f>P354+P356</f>
        <v>9743.7</v>
      </c>
      <c r="Q353" s="11">
        <f>Q354+Q356</f>
        <v>0</v>
      </c>
    </row>
    <row r="354" spans="1:17" s="12" customFormat="1" ht="18.75">
      <c r="A354" s="64" t="s">
        <v>100</v>
      </c>
      <c r="B354" s="16" t="s">
        <v>131</v>
      </c>
      <c r="C354" s="16" t="s">
        <v>125</v>
      </c>
      <c r="D354" s="16" t="s">
        <v>58</v>
      </c>
      <c r="E354" s="32"/>
      <c r="F354" s="51">
        <f>F355</f>
        <v>7166</v>
      </c>
      <c r="G354" s="51">
        <f aca="true" t="shared" si="177" ref="G354:Q354">G355</f>
        <v>0</v>
      </c>
      <c r="H354" s="51">
        <f t="shared" si="177"/>
        <v>7166</v>
      </c>
      <c r="I354" s="51">
        <f t="shared" si="177"/>
        <v>0</v>
      </c>
      <c r="J354" s="51">
        <f t="shared" si="177"/>
        <v>7570.4</v>
      </c>
      <c r="K354" s="51">
        <f t="shared" si="177"/>
        <v>0</v>
      </c>
      <c r="L354" s="51">
        <f t="shared" si="177"/>
        <v>7570.4</v>
      </c>
      <c r="M354" s="51">
        <f t="shared" si="177"/>
        <v>0</v>
      </c>
      <c r="N354" s="51">
        <f t="shared" si="177"/>
        <v>7111.7</v>
      </c>
      <c r="O354" s="51">
        <f t="shared" si="177"/>
        <v>0</v>
      </c>
      <c r="P354" s="51">
        <f t="shared" si="177"/>
        <v>7111.7</v>
      </c>
      <c r="Q354" s="51">
        <f t="shared" si="177"/>
        <v>0</v>
      </c>
    </row>
    <row r="355" spans="1:17" s="12" customFormat="1" ht="18.75">
      <c r="A355" s="64" t="s">
        <v>193</v>
      </c>
      <c r="B355" s="16" t="s">
        <v>131</v>
      </c>
      <c r="C355" s="16" t="s">
        <v>125</v>
      </c>
      <c r="D355" s="16" t="s">
        <v>58</v>
      </c>
      <c r="E355" s="16" t="s">
        <v>192</v>
      </c>
      <c r="F355" s="11">
        <f>G355+H355+I355</f>
        <v>7166</v>
      </c>
      <c r="G355" s="11"/>
      <c r="H355" s="11">
        <v>7166</v>
      </c>
      <c r="I355" s="11"/>
      <c r="J355" s="11">
        <f>K355+L355+M355</f>
        <v>7570.4</v>
      </c>
      <c r="K355" s="11"/>
      <c r="L355" s="11">
        <v>7570.4</v>
      </c>
      <c r="M355" s="11"/>
      <c r="N355" s="11">
        <f>O355+P355+Q355</f>
        <v>7111.7</v>
      </c>
      <c r="O355" s="49"/>
      <c r="P355" s="49">
        <v>7111.7</v>
      </c>
      <c r="Q355" s="49"/>
    </row>
    <row r="356" spans="1:17" s="12" customFormat="1" ht="56.25">
      <c r="A356" s="76" t="s">
        <v>476</v>
      </c>
      <c r="B356" s="16" t="s">
        <v>131</v>
      </c>
      <c r="C356" s="16" t="s">
        <v>125</v>
      </c>
      <c r="D356" s="16" t="s">
        <v>475</v>
      </c>
      <c r="E356" s="16"/>
      <c r="F356" s="11">
        <f>F357</f>
        <v>2241.5</v>
      </c>
      <c r="G356" s="11">
        <f aca="true" t="shared" si="178" ref="G356:Q356">G357</f>
        <v>0</v>
      </c>
      <c r="H356" s="11">
        <f t="shared" si="178"/>
        <v>2241.5</v>
      </c>
      <c r="I356" s="11">
        <f t="shared" si="178"/>
        <v>0</v>
      </c>
      <c r="J356" s="11">
        <f t="shared" si="178"/>
        <v>2141.3</v>
      </c>
      <c r="K356" s="11">
        <f t="shared" si="178"/>
        <v>0</v>
      </c>
      <c r="L356" s="11">
        <f t="shared" si="178"/>
        <v>2141.3</v>
      </c>
      <c r="M356" s="11">
        <f t="shared" si="178"/>
        <v>0</v>
      </c>
      <c r="N356" s="11">
        <f t="shared" si="178"/>
        <v>2632</v>
      </c>
      <c r="O356" s="11">
        <f t="shared" si="178"/>
        <v>0</v>
      </c>
      <c r="P356" s="11">
        <f t="shared" si="178"/>
        <v>2632</v>
      </c>
      <c r="Q356" s="11">
        <f t="shared" si="178"/>
        <v>0</v>
      </c>
    </row>
    <row r="357" spans="1:17" s="12" customFormat="1" ht="18.75">
      <c r="A357" s="64" t="s">
        <v>193</v>
      </c>
      <c r="B357" s="16" t="s">
        <v>131</v>
      </c>
      <c r="C357" s="16" t="s">
        <v>125</v>
      </c>
      <c r="D357" s="16" t="s">
        <v>475</v>
      </c>
      <c r="E357" s="16" t="s">
        <v>192</v>
      </c>
      <c r="F357" s="11">
        <f>G357+H357+I357</f>
        <v>2241.5</v>
      </c>
      <c r="G357" s="11"/>
      <c r="H357" s="11">
        <v>2241.5</v>
      </c>
      <c r="I357" s="11"/>
      <c r="J357" s="11">
        <f>K357+L357+M357</f>
        <v>2141.3</v>
      </c>
      <c r="K357" s="11"/>
      <c r="L357" s="11">
        <v>2141.3</v>
      </c>
      <c r="M357" s="11"/>
      <c r="N357" s="11">
        <f>O357+P357+Q357</f>
        <v>2632</v>
      </c>
      <c r="O357" s="11"/>
      <c r="P357" s="11">
        <v>2632</v>
      </c>
      <c r="Q357" s="11"/>
    </row>
    <row r="358" spans="1:17" s="12" customFormat="1" ht="37.5">
      <c r="A358" s="64" t="s">
        <v>523</v>
      </c>
      <c r="B358" s="16" t="s">
        <v>131</v>
      </c>
      <c r="C358" s="16" t="s">
        <v>125</v>
      </c>
      <c r="D358" s="33" t="s">
        <v>288</v>
      </c>
      <c r="E358" s="16"/>
      <c r="F358" s="11">
        <f>F359</f>
        <v>16224.3</v>
      </c>
      <c r="G358" s="11">
        <f aca="true" t="shared" si="179" ref="G358:Q358">G359</f>
        <v>798.7</v>
      </c>
      <c r="H358" s="11">
        <f t="shared" si="179"/>
        <v>15425.6</v>
      </c>
      <c r="I358" s="11">
        <f t="shared" si="179"/>
        <v>0</v>
      </c>
      <c r="J358" s="11">
        <f t="shared" si="179"/>
        <v>15666.7</v>
      </c>
      <c r="K358" s="11">
        <f t="shared" si="179"/>
        <v>0</v>
      </c>
      <c r="L358" s="11">
        <f t="shared" si="179"/>
        <v>15666.7</v>
      </c>
      <c r="M358" s="11">
        <f t="shared" si="179"/>
        <v>0</v>
      </c>
      <c r="N358" s="11">
        <f t="shared" si="179"/>
        <v>16239.2</v>
      </c>
      <c r="O358" s="11">
        <f t="shared" si="179"/>
        <v>0</v>
      </c>
      <c r="P358" s="11">
        <f t="shared" si="179"/>
        <v>16239.2</v>
      </c>
      <c r="Q358" s="11">
        <f t="shared" si="179"/>
        <v>0</v>
      </c>
    </row>
    <row r="359" spans="1:17" s="12" customFormat="1" ht="37.5">
      <c r="A359" s="43" t="s">
        <v>18</v>
      </c>
      <c r="B359" s="16" t="s">
        <v>131</v>
      </c>
      <c r="C359" s="16" t="s">
        <v>125</v>
      </c>
      <c r="D359" s="33" t="s">
        <v>289</v>
      </c>
      <c r="E359" s="16"/>
      <c r="F359" s="11">
        <f aca="true" t="shared" si="180" ref="F359:Q359">F360+F370+F367</f>
        <v>16224.3</v>
      </c>
      <c r="G359" s="11">
        <f t="shared" si="180"/>
        <v>798.7</v>
      </c>
      <c r="H359" s="11">
        <f t="shared" si="180"/>
        <v>15425.6</v>
      </c>
      <c r="I359" s="11">
        <f t="shared" si="180"/>
        <v>0</v>
      </c>
      <c r="J359" s="11">
        <f t="shared" si="180"/>
        <v>15666.7</v>
      </c>
      <c r="K359" s="11">
        <f t="shared" si="180"/>
        <v>0</v>
      </c>
      <c r="L359" s="11">
        <f t="shared" si="180"/>
        <v>15666.7</v>
      </c>
      <c r="M359" s="11">
        <f t="shared" si="180"/>
        <v>0</v>
      </c>
      <c r="N359" s="11">
        <f t="shared" si="180"/>
        <v>16239.2</v>
      </c>
      <c r="O359" s="11">
        <f t="shared" si="180"/>
        <v>0</v>
      </c>
      <c r="P359" s="11">
        <f t="shared" si="180"/>
        <v>16239.2</v>
      </c>
      <c r="Q359" s="11">
        <f t="shared" si="180"/>
        <v>0</v>
      </c>
    </row>
    <row r="360" spans="1:17" s="12" customFormat="1" ht="42.75" customHeight="1">
      <c r="A360" s="64" t="s">
        <v>53</v>
      </c>
      <c r="B360" s="16" t="s">
        <v>131</v>
      </c>
      <c r="C360" s="16" t="s">
        <v>125</v>
      </c>
      <c r="D360" s="16" t="s">
        <v>54</v>
      </c>
      <c r="E360" s="16"/>
      <c r="F360" s="11">
        <f>F361+F363+F365</f>
        <v>8532.5</v>
      </c>
      <c r="G360" s="11">
        <f aca="true" t="shared" si="181" ref="G360:Q360">G361+G363+G365</f>
        <v>70</v>
      </c>
      <c r="H360" s="11">
        <f t="shared" si="181"/>
        <v>8462.5</v>
      </c>
      <c r="I360" s="11">
        <f t="shared" si="181"/>
        <v>0</v>
      </c>
      <c r="J360" s="11">
        <f t="shared" si="181"/>
        <v>8166.700000000001</v>
      </c>
      <c r="K360" s="11">
        <f t="shared" si="181"/>
        <v>0</v>
      </c>
      <c r="L360" s="11">
        <f t="shared" si="181"/>
        <v>8166.700000000001</v>
      </c>
      <c r="M360" s="11">
        <f t="shared" si="181"/>
        <v>0</v>
      </c>
      <c r="N360" s="11">
        <f t="shared" si="181"/>
        <v>8739.2</v>
      </c>
      <c r="O360" s="11">
        <f t="shared" si="181"/>
        <v>0</v>
      </c>
      <c r="P360" s="11">
        <f t="shared" si="181"/>
        <v>8739.2</v>
      </c>
      <c r="Q360" s="11">
        <f t="shared" si="181"/>
        <v>0</v>
      </c>
    </row>
    <row r="361" spans="1:17" s="12" customFormat="1" ht="18.75">
      <c r="A361" s="64" t="s">
        <v>151</v>
      </c>
      <c r="B361" s="16" t="s">
        <v>131</v>
      </c>
      <c r="C361" s="16" t="s">
        <v>125</v>
      </c>
      <c r="D361" s="16" t="s">
        <v>55</v>
      </c>
      <c r="E361" s="16"/>
      <c r="F361" s="11">
        <f>F362</f>
        <v>6713.9</v>
      </c>
      <c r="G361" s="11">
        <f aca="true" t="shared" si="182" ref="G361:Q361">G362</f>
        <v>0</v>
      </c>
      <c r="H361" s="11">
        <f t="shared" si="182"/>
        <v>6713.9</v>
      </c>
      <c r="I361" s="11">
        <f t="shared" si="182"/>
        <v>0</v>
      </c>
      <c r="J361" s="11">
        <f t="shared" si="182"/>
        <v>5626.6</v>
      </c>
      <c r="K361" s="11">
        <f t="shared" si="182"/>
        <v>0</v>
      </c>
      <c r="L361" s="11">
        <f t="shared" si="182"/>
        <v>5626.6</v>
      </c>
      <c r="M361" s="11">
        <f t="shared" si="182"/>
        <v>0</v>
      </c>
      <c r="N361" s="11">
        <f t="shared" si="182"/>
        <v>5626.6</v>
      </c>
      <c r="O361" s="11">
        <f t="shared" si="182"/>
        <v>0</v>
      </c>
      <c r="P361" s="11">
        <f t="shared" si="182"/>
        <v>5626.6</v>
      </c>
      <c r="Q361" s="11">
        <f t="shared" si="182"/>
        <v>0</v>
      </c>
    </row>
    <row r="362" spans="1:17" s="12" customFormat="1" ht="18.75">
      <c r="A362" s="64" t="s">
        <v>193</v>
      </c>
      <c r="B362" s="16" t="s">
        <v>131</v>
      </c>
      <c r="C362" s="16" t="s">
        <v>125</v>
      </c>
      <c r="D362" s="16" t="s">
        <v>55</v>
      </c>
      <c r="E362" s="16" t="s">
        <v>192</v>
      </c>
      <c r="F362" s="11">
        <f>G362+H362+I362</f>
        <v>6713.9</v>
      </c>
      <c r="G362" s="11"/>
      <c r="H362" s="11">
        <v>6713.9</v>
      </c>
      <c r="I362" s="11"/>
      <c r="J362" s="11">
        <f>K362+L362+M362</f>
        <v>5626.6</v>
      </c>
      <c r="K362" s="11"/>
      <c r="L362" s="11">
        <v>5626.6</v>
      </c>
      <c r="M362" s="11"/>
      <c r="N362" s="11">
        <f>O362+P362+Q362</f>
        <v>5626.6</v>
      </c>
      <c r="O362" s="49"/>
      <c r="P362" s="49">
        <v>5626.6</v>
      </c>
      <c r="Q362" s="49"/>
    </row>
    <row r="363" spans="1:17" s="12" customFormat="1" ht="56.25">
      <c r="A363" s="76" t="s">
        <v>476</v>
      </c>
      <c r="B363" s="16" t="s">
        <v>131</v>
      </c>
      <c r="C363" s="16" t="s">
        <v>125</v>
      </c>
      <c r="D363" s="16" t="s">
        <v>477</v>
      </c>
      <c r="E363" s="16"/>
      <c r="F363" s="11">
        <f>F364</f>
        <v>1748.5</v>
      </c>
      <c r="G363" s="11">
        <f>G364</f>
        <v>0</v>
      </c>
      <c r="H363" s="11">
        <f>H364</f>
        <v>1748.5</v>
      </c>
      <c r="I363" s="11">
        <f>I364</f>
        <v>0</v>
      </c>
      <c r="J363" s="11">
        <f>K363+L363+M363</f>
        <v>2540.1</v>
      </c>
      <c r="K363" s="11">
        <f>K364</f>
        <v>0</v>
      </c>
      <c r="L363" s="11">
        <f>L364</f>
        <v>2540.1</v>
      </c>
      <c r="M363" s="11">
        <f>M364</f>
        <v>0</v>
      </c>
      <c r="N363" s="11">
        <f>O363+P363+Q363</f>
        <v>3112.6</v>
      </c>
      <c r="O363" s="11">
        <f>O364</f>
        <v>0</v>
      </c>
      <c r="P363" s="11">
        <f>P364</f>
        <v>3112.6</v>
      </c>
      <c r="Q363" s="11">
        <f>Q364</f>
        <v>0</v>
      </c>
    </row>
    <row r="364" spans="1:17" s="12" customFormat="1" ht="18.75">
      <c r="A364" s="64" t="s">
        <v>193</v>
      </c>
      <c r="B364" s="16" t="s">
        <v>131</v>
      </c>
      <c r="C364" s="16" t="s">
        <v>125</v>
      </c>
      <c r="D364" s="16" t="s">
        <v>477</v>
      </c>
      <c r="E364" s="16" t="s">
        <v>192</v>
      </c>
      <c r="F364" s="11">
        <f>G364+H364+I364</f>
        <v>1748.5</v>
      </c>
      <c r="G364" s="11"/>
      <c r="H364" s="11">
        <v>1748.5</v>
      </c>
      <c r="I364" s="11"/>
      <c r="J364" s="11">
        <f>K364+L364+M364</f>
        <v>2540.1</v>
      </c>
      <c r="K364" s="11"/>
      <c r="L364" s="11">
        <v>2540.1</v>
      </c>
      <c r="M364" s="11"/>
      <c r="N364" s="11">
        <f>O364+P364+Q364</f>
        <v>3112.6</v>
      </c>
      <c r="O364" s="49"/>
      <c r="P364" s="49">
        <v>3112.6</v>
      </c>
      <c r="Q364" s="49"/>
    </row>
    <row r="365" spans="1:17" s="12" customFormat="1" ht="37.5">
      <c r="A365" s="29" t="s">
        <v>671</v>
      </c>
      <c r="B365" s="16" t="s">
        <v>131</v>
      </c>
      <c r="C365" s="16" t="s">
        <v>125</v>
      </c>
      <c r="D365" s="48" t="s">
        <v>672</v>
      </c>
      <c r="E365" s="16"/>
      <c r="F365" s="11">
        <f>F366</f>
        <v>70.1</v>
      </c>
      <c r="G365" s="11">
        <f>G366</f>
        <v>70</v>
      </c>
      <c r="H365" s="11">
        <f>H366</f>
        <v>0.1</v>
      </c>
      <c r="I365" s="11">
        <f>I366</f>
        <v>0</v>
      </c>
      <c r="J365" s="11"/>
      <c r="K365" s="11"/>
      <c r="L365" s="11"/>
      <c r="M365" s="11"/>
      <c r="N365" s="11"/>
      <c r="O365" s="49"/>
      <c r="P365" s="49"/>
      <c r="Q365" s="49"/>
    </row>
    <row r="366" spans="1:17" s="12" customFormat="1" ht="18.75">
      <c r="A366" s="64" t="s">
        <v>193</v>
      </c>
      <c r="B366" s="16" t="s">
        <v>131</v>
      </c>
      <c r="C366" s="16" t="s">
        <v>125</v>
      </c>
      <c r="D366" s="80" t="s">
        <v>672</v>
      </c>
      <c r="E366" s="16" t="s">
        <v>192</v>
      </c>
      <c r="F366" s="11">
        <f>G366+H366+I366</f>
        <v>70.1</v>
      </c>
      <c r="G366" s="11">
        <v>70</v>
      </c>
      <c r="H366" s="11">
        <v>0.1</v>
      </c>
      <c r="I366" s="11"/>
      <c r="J366" s="11"/>
      <c r="K366" s="11"/>
      <c r="L366" s="11"/>
      <c r="M366" s="11"/>
      <c r="N366" s="11"/>
      <c r="O366" s="49"/>
      <c r="P366" s="49"/>
      <c r="Q366" s="49"/>
    </row>
    <row r="367" spans="1:17" s="12" customFormat="1" ht="37.5">
      <c r="A367" s="64" t="s">
        <v>615</v>
      </c>
      <c r="B367" s="16" t="s">
        <v>131</v>
      </c>
      <c r="C367" s="16" t="s">
        <v>125</v>
      </c>
      <c r="D367" s="16" t="s">
        <v>613</v>
      </c>
      <c r="E367" s="16"/>
      <c r="F367" s="11">
        <f>F368</f>
        <v>728.8000000000001</v>
      </c>
      <c r="G367" s="11">
        <f aca="true" t="shared" si="183" ref="G367:Q367">G368</f>
        <v>728.7</v>
      </c>
      <c r="H367" s="11">
        <f t="shared" si="183"/>
        <v>0.1</v>
      </c>
      <c r="I367" s="11">
        <f t="shared" si="183"/>
        <v>0</v>
      </c>
      <c r="J367" s="11">
        <f t="shared" si="183"/>
        <v>0</v>
      </c>
      <c r="K367" s="11">
        <f t="shared" si="183"/>
        <v>0</v>
      </c>
      <c r="L367" s="11">
        <f>L368</f>
        <v>0</v>
      </c>
      <c r="M367" s="11">
        <f t="shared" si="183"/>
        <v>0</v>
      </c>
      <c r="N367" s="11">
        <f t="shared" si="183"/>
        <v>0</v>
      </c>
      <c r="O367" s="11">
        <f t="shared" si="183"/>
        <v>0</v>
      </c>
      <c r="P367" s="11">
        <f t="shared" si="183"/>
        <v>0</v>
      </c>
      <c r="Q367" s="11">
        <f t="shared" si="183"/>
        <v>0</v>
      </c>
    </row>
    <row r="368" spans="1:17" s="12" customFormat="1" ht="56.25">
      <c r="A368" s="64" t="s">
        <v>659</v>
      </c>
      <c r="B368" s="16" t="s">
        <v>131</v>
      </c>
      <c r="C368" s="16" t="s">
        <v>125</v>
      </c>
      <c r="D368" s="16" t="s">
        <v>614</v>
      </c>
      <c r="E368" s="16"/>
      <c r="F368" s="11">
        <f>F369</f>
        <v>728.8000000000001</v>
      </c>
      <c r="G368" s="11">
        <f aca="true" t="shared" si="184" ref="G368:Q368">G369</f>
        <v>728.7</v>
      </c>
      <c r="H368" s="11">
        <f t="shared" si="184"/>
        <v>0.1</v>
      </c>
      <c r="I368" s="11">
        <f t="shared" si="184"/>
        <v>0</v>
      </c>
      <c r="J368" s="11">
        <f t="shared" si="184"/>
        <v>0</v>
      </c>
      <c r="K368" s="11">
        <f t="shared" si="184"/>
        <v>0</v>
      </c>
      <c r="L368" s="11">
        <f t="shared" si="184"/>
        <v>0</v>
      </c>
      <c r="M368" s="11">
        <f t="shared" si="184"/>
        <v>0</v>
      </c>
      <c r="N368" s="11">
        <f t="shared" si="184"/>
        <v>0</v>
      </c>
      <c r="O368" s="11">
        <f t="shared" si="184"/>
        <v>0</v>
      </c>
      <c r="P368" s="11">
        <f t="shared" si="184"/>
        <v>0</v>
      </c>
      <c r="Q368" s="11">
        <f t="shared" si="184"/>
        <v>0</v>
      </c>
    </row>
    <row r="369" spans="1:17" s="12" customFormat="1" ht="18.75">
      <c r="A369" s="64" t="s">
        <v>193</v>
      </c>
      <c r="B369" s="16" t="s">
        <v>131</v>
      </c>
      <c r="C369" s="16" t="s">
        <v>125</v>
      </c>
      <c r="D369" s="16" t="s">
        <v>614</v>
      </c>
      <c r="E369" s="16" t="s">
        <v>192</v>
      </c>
      <c r="F369" s="11">
        <f>G369+H369+I369</f>
        <v>728.8000000000001</v>
      </c>
      <c r="G369" s="11">
        <v>728.7</v>
      </c>
      <c r="H369" s="11">
        <v>0.1</v>
      </c>
      <c r="I369" s="11"/>
      <c r="J369" s="11">
        <f>K369+L369+M369</f>
        <v>0</v>
      </c>
      <c r="K369" s="11"/>
      <c r="L369" s="11"/>
      <c r="M369" s="11"/>
      <c r="N369" s="11">
        <f>O369+P369+Q369</f>
        <v>0</v>
      </c>
      <c r="O369" s="49"/>
      <c r="P369" s="49"/>
      <c r="Q369" s="49"/>
    </row>
    <row r="370" spans="1:17" s="12" customFormat="1" ht="60.75" customHeight="1">
      <c r="A370" s="64" t="s">
        <v>649</v>
      </c>
      <c r="B370" s="16" t="s">
        <v>131</v>
      </c>
      <c r="C370" s="16" t="s">
        <v>125</v>
      </c>
      <c r="D370" s="33" t="s">
        <v>364</v>
      </c>
      <c r="E370" s="16"/>
      <c r="F370" s="11">
        <f>F371+F373</f>
        <v>6963</v>
      </c>
      <c r="G370" s="11">
        <f>G371+G373</f>
        <v>0</v>
      </c>
      <c r="H370" s="11">
        <f>H371+H373</f>
        <v>6963</v>
      </c>
      <c r="I370" s="11">
        <f>I371+I373</f>
        <v>0</v>
      </c>
      <c r="J370" s="11">
        <f aca="true" t="shared" si="185" ref="J370:Q370">J371</f>
        <v>7500</v>
      </c>
      <c r="K370" s="11">
        <f t="shared" si="185"/>
        <v>0</v>
      </c>
      <c r="L370" s="11">
        <f t="shared" si="185"/>
        <v>7500</v>
      </c>
      <c r="M370" s="11">
        <f t="shared" si="185"/>
        <v>0</v>
      </c>
      <c r="N370" s="11">
        <f t="shared" si="185"/>
        <v>7500</v>
      </c>
      <c r="O370" s="11">
        <f t="shared" si="185"/>
        <v>0</v>
      </c>
      <c r="P370" s="11">
        <f t="shared" si="185"/>
        <v>7500</v>
      </c>
      <c r="Q370" s="11">
        <f t="shared" si="185"/>
        <v>0</v>
      </c>
    </row>
    <row r="371" spans="1:17" s="12" customFormat="1" ht="18.75">
      <c r="A371" s="64" t="s">
        <v>151</v>
      </c>
      <c r="B371" s="16" t="s">
        <v>131</v>
      </c>
      <c r="C371" s="16" t="s">
        <v>125</v>
      </c>
      <c r="D371" s="16" t="s">
        <v>363</v>
      </c>
      <c r="E371" s="16"/>
      <c r="F371" s="11">
        <f>F372</f>
        <v>6250</v>
      </c>
      <c r="G371" s="11">
        <f aca="true" t="shared" si="186" ref="G371:Q371">G372</f>
        <v>0</v>
      </c>
      <c r="H371" s="11">
        <f t="shared" si="186"/>
        <v>6250</v>
      </c>
      <c r="I371" s="11">
        <f t="shared" si="186"/>
        <v>0</v>
      </c>
      <c r="J371" s="11">
        <f t="shared" si="186"/>
        <v>7500</v>
      </c>
      <c r="K371" s="11">
        <f t="shared" si="186"/>
        <v>0</v>
      </c>
      <c r="L371" s="11">
        <f t="shared" si="186"/>
        <v>7500</v>
      </c>
      <c r="M371" s="11">
        <f t="shared" si="186"/>
        <v>0</v>
      </c>
      <c r="N371" s="11">
        <f t="shared" si="186"/>
        <v>7500</v>
      </c>
      <c r="O371" s="11">
        <f t="shared" si="186"/>
        <v>0</v>
      </c>
      <c r="P371" s="11">
        <f t="shared" si="186"/>
        <v>7500</v>
      </c>
      <c r="Q371" s="11">
        <f t="shared" si="186"/>
        <v>0</v>
      </c>
    </row>
    <row r="372" spans="1:17" s="12" customFormat="1" ht="37.5">
      <c r="A372" s="64" t="s">
        <v>92</v>
      </c>
      <c r="B372" s="16" t="s">
        <v>131</v>
      </c>
      <c r="C372" s="16" t="s">
        <v>125</v>
      </c>
      <c r="D372" s="16" t="s">
        <v>363</v>
      </c>
      <c r="E372" s="16" t="s">
        <v>190</v>
      </c>
      <c r="F372" s="11">
        <f>G372+H372+I372</f>
        <v>6250</v>
      </c>
      <c r="G372" s="11"/>
      <c r="H372" s="11">
        <v>6250</v>
      </c>
      <c r="I372" s="11"/>
      <c r="J372" s="11">
        <f>K372+L372+M372</f>
        <v>7500</v>
      </c>
      <c r="K372" s="11"/>
      <c r="L372" s="11">
        <f>6678+822</f>
        <v>7500</v>
      </c>
      <c r="M372" s="11"/>
      <c r="N372" s="11">
        <f>O372+P372+Q372</f>
        <v>7500</v>
      </c>
      <c r="O372" s="49"/>
      <c r="P372" s="49">
        <f>6678+822</f>
        <v>7500</v>
      </c>
      <c r="Q372" s="49"/>
    </row>
    <row r="373" spans="1:17" s="12" customFormat="1" ht="56.25">
      <c r="A373" s="64" t="s">
        <v>476</v>
      </c>
      <c r="B373" s="16" t="s">
        <v>131</v>
      </c>
      <c r="C373" s="16" t="s">
        <v>125</v>
      </c>
      <c r="D373" s="16" t="s">
        <v>683</v>
      </c>
      <c r="E373" s="16"/>
      <c r="F373" s="11">
        <f>F374</f>
        <v>713</v>
      </c>
      <c r="G373" s="11">
        <f>G374</f>
        <v>0</v>
      </c>
      <c r="H373" s="11">
        <f>H374</f>
        <v>713</v>
      </c>
      <c r="I373" s="11"/>
      <c r="J373" s="11"/>
      <c r="K373" s="11"/>
      <c r="L373" s="11"/>
      <c r="M373" s="11"/>
      <c r="N373" s="11"/>
      <c r="O373" s="49"/>
      <c r="P373" s="49"/>
      <c r="Q373" s="49"/>
    </row>
    <row r="374" spans="1:17" s="12" customFormat="1" ht="37.5">
      <c r="A374" s="64" t="s">
        <v>92</v>
      </c>
      <c r="B374" s="16" t="s">
        <v>131</v>
      </c>
      <c r="C374" s="16" t="s">
        <v>125</v>
      </c>
      <c r="D374" s="16" t="s">
        <v>683</v>
      </c>
      <c r="E374" s="16" t="s">
        <v>190</v>
      </c>
      <c r="F374" s="11">
        <f>G374+H374+I374</f>
        <v>713</v>
      </c>
      <c r="G374" s="11"/>
      <c r="H374" s="11">
        <v>713</v>
      </c>
      <c r="I374" s="11"/>
      <c r="J374" s="11"/>
      <c r="K374" s="11"/>
      <c r="L374" s="11"/>
      <c r="M374" s="11"/>
      <c r="N374" s="11"/>
      <c r="O374" s="49"/>
      <c r="P374" s="49"/>
      <c r="Q374" s="49"/>
    </row>
    <row r="375" spans="1:17" s="12" customFormat="1" ht="18.75">
      <c r="A375" s="65" t="s">
        <v>110</v>
      </c>
      <c r="B375" s="13" t="s">
        <v>131</v>
      </c>
      <c r="C375" s="13" t="s">
        <v>131</v>
      </c>
      <c r="D375" s="13"/>
      <c r="E375" s="13"/>
      <c r="F375" s="14">
        <f aca="true" t="shared" si="187" ref="F375:Q375">F376+F393+F398</f>
        <v>5923.200000000001</v>
      </c>
      <c r="G375" s="14">
        <f t="shared" si="187"/>
        <v>2000</v>
      </c>
      <c r="H375" s="14">
        <f t="shared" si="187"/>
        <v>3923.2000000000003</v>
      </c>
      <c r="I375" s="14">
        <f t="shared" si="187"/>
        <v>0</v>
      </c>
      <c r="J375" s="14">
        <f t="shared" si="187"/>
        <v>5693.1</v>
      </c>
      <c r="K375" s="14">
        <f t="shared" si="187"/>
        <v>2000</v>
      </c>
      <c r="L375" s="14">
        <f t="shared" si="187"/>
        <v>3693.1</v>
      </c>
      <c r="M375" s="14">
        <f t="shared" si="187"/>
        <v>0</v>
      </c>
      <c r="N375" s="14">
        <f t="shared" si="187"/>
        <v>5693.1</v>
      </c>
      <c r="O375" s="14">
        <f t="shared" si="187"/>
        <v>2000</v>
      </c>
      <c r="P375" s="14">
        <f t="shared" si="187"/>
        <v>3693.1</v>
      </c>
      <c r="Q375" s="14">
        <f t="shared" si="187"/>
        <v>0</v>
      </c>
    </row>
    <row r="376" spans="1:17" s="12" customFormat="1" ht="37.5">
      <c r="A376" s="64" t="s">
        <v>552</v>
      </c>
      <c r="B376" s="16" t="s">
        <v>131</v>
      </c>
      <c r="C376" s="16" t="s">
        <v>131</v>
      </c>
      <c r="D376" s="16" t="s">
        <v>9</v>
      </c>
      <c r="E376" s="16"/>
      <c r="F376" s="11">
        <f>F377</f>
        <v>5623.200000000001</v>
      </c>
      <c r="G376" s="11">
        <f aca="true" t="shared" si="188" ref="G376:Q376">G377</f>
        <v>2000</v>
      </c>
      <c r="H376" s="11">
        <f t="shared" si="188"/>
        <v>3623.2000000000003</v>
      </c>
      <c r="I376" s="11">
        <f t="shared" si="188"/>
        <v>0</v>
      </c>
      <c r="J376" s="11">
        <f t="shared" si="188"/>
        <v>5393.1</v>
      </c>
      <c r="K376" s="11">
        <f t="shared" si="188"/>
        <v>2000</v>
      </c>
      <c r="L376" s="11">
        <f t="shared" si="188"/>
        <v>3393.1</v>
      </c>
      <c r="M376" s="11">
        <f t="shared" si="188"/>
        <v>0</v>
      </c>
      <c r="N376" s="11">
        <f t="shared" si="188"/>
        <v>5393.1</v>
      </c>
      <c r="O376" s="11">
        <f t="shared" si="188"/>
        <v>2000</v>
      </c>
      <c r="P376" s="11">
        <f t="shared" si="188"/>
        <v>3393.1</v>
      </c>
      <c r="Q376" s="11">
        <f t="shared" si="188"/>
        <v>0</v>
      </c>
    </row>
    <row r="377" spans="1:17" s="12" customFormat="1" ht="40.5" customHeight="1">
      <c r="A377" s="64" t="s">
        <v>558</v>
      </c>
      <c r="B377" s="16" t="s">
        <v>131</v>
      </c>
      <c r="C377" s="16" t="s">
        <v>131</v>
      </c>
      <c r="D377" s="16" t="s">
        <v>10</v>
      </c>
      <c r="E377" s="16"/>
      <c r="F377" s="11">
        <f>F378+F387+F390</f>
        <v>5623.200000000001</v>
      </c>
      <c r="G377" s="11">
        <f aca="true" t="shared" si="189" ref="G377:Q377">G378+G387+G390</f>
        <v>2000</v>
      </c>
      <c r="H377" s="11">
        <f t="shared" si="189"/>
        <v>3623.2000000000003</v>
      </c>
      <c r="I377" s="11">
        <f t="shared" si="189"/>
        <v>0</v>
      </c>
      <c r="J377" s="11">
        <f t="shared" si="189"/>
        <v>5393.1</v>
      </c>
      <c r="K377" s="11">
        <f t="shared" si="189"/>
        <v>2000</v>
      </c>
      <c r="L377" s="11">
        <f t="shared" si="189"/>
        <v>3393.1</v>
      </c>
      <c r="M377" s="11">
        <f t="shared" si="189"/>
        <v>0</v>
      </c>
      <c r="N377" s="11">
        <f t="shared" si="189"/>
        <v>5393.1</v>
      </c>
      <c r="O377" s="11">
        <f t="shared" si="189"/>
        <v>2000</v>
      </c>
      <c r="P377" s="11">
        <f t="shared" si="189"/>
        <v>3393.1</v>
      </c>
      <c r="Q377" s="11">
        <f t="shared" si="189"/>
        <v>0</v>
      </c>
    </row>
    <row r="378" spans="1:17" s="12" customFormat="1" ht="37.5">
      <c r="A378" s="64" t="s">
        <v>371</v>
      </c>
      <c r="B378" s="16" t="s">
        <v>131</v>
      </c>
      <c r="C378" s="16" t="s">
        <v>131</v>
      </c>
      <c r="D378" s="16" t="s">
        <v>11</v>
      </c>
      <c r="E378" s="16"/>
      <c r="F378" s="11">
        <f>F379+F381+F383+F385</f>
        <v>5313.200000000001</v>
      </c>
      <c r="G378" s="11">
        <f aca="true" t="shared" si="190" ref="G378:N378">G379+G381+G383+G385</f>
        <v>2000</v>
      </c>
      <c r="H378" s="11">
        <f t="shared" si="190"/>
        <v>3313.2000000000003</v>
      </c>
      <c r="I378" s="11">
        <f t="shared" si="190"/>
        <v>0</v>
      </c>
      <c r="J378" s="11">
        <f t="shared" si="190"/>
        <v>5083.1</v>
      </c>
      <c r="K378" s="11">
        <f t="shared" si="190"/>
        <v>2000</v>
      </c>
      <c r="L378" s="11">
        <f t="shared" si="190"/>
        <v>3083.1</v>
      </c>
      <c r="M378" s="11">
        <f t="shared" si="190"/>
        <v>0</v>
      </c>
      <c r="N378" s="11">
        <f t="shared" si="190"/>
        <v>5083.1</v>
      </c>
      <c r="O378" s="11">
        <f>O379+O381+O383+O385</f>
        <v>2000</v>
      </c>
      <c r="P378" s="11">
        <f>P379+P381+P383+P385</f>
        <v>3083.1</v>
      </c>
      <c r="Q378" s="11">
        <f>Q379+Q381+Q383+Q385</f>
        <v>0</v>
      </c>
    </row>
    <row r="379" spans="1:17" s="12" customFormat="1" ht="37.5">
      <c r="A379" s="64" t="s">
        <v>368</v>
      </c>
      <c r="B379" s="16" t="s">
        <v>131</v>
      </c>
      <c r="C379" s="16" t="s">
        <v>131</v>
      </c>
      <c r="D379" s="16" t="s">
        <v>90</v>
      </c>
      <c r="E379" s="16"/>
      <c r="F379" s="11">
        <f>F380</f>
        <v>1637.4</v>
      </c>
      <c r="G379" s="11">
        <f aca="true" t="shared" si="191" ref="G379:Q379">G380</f>
        <v>0</v>
      </c>
      <c r="H379" s="11">
        <f t="shared" si="191"/>
        <v>1637.4</v>
      </c>
      <c r="I379" s="11">
        <f t="shared" si="191"/>
        <v>0</v>
      </c>
      <c r="J379" s="11">
        <f t="shared" si="191"/>
        <v>1781.3</v>
      </c>
      <c r="K379" s="11">
        <f t="shared" si="191"/>
        <v>0</v>
      </c>
      <c r="L379" s="11">
        <f t="shared" si="191"/>
        <v>1781.3</v>
      </c>
      <c r="M379" s="11">
        <f t="shared" si="191"/>
        <v>0</v>
      </c>
      <c r="N379" s="11">
        <f t="shared" si="191"/>
        <v>1781.3</v>
      </c>
      <c r="O379" s="11">
        <f t="shared" si="191"/>
        <v>0</v>
      </c>
      <c r="P379" s="11">
        <f t="shared" si="191"/>
        <v>1781.3</v>
      </c>
      <c r="Q379" s="11">
        <f t="shared" si="191"/>
        <v>0</v>
      </c>
    </row>
    <row r="380" spans="1:17" s="12" customFormat="1" ht="18.75">
      <c r="A380" s="64" t="s">
        <v>193</v>
      </c>
      <c r="B380" s="16" t="s">
        <v>131</v>
      </c>
      <c r="C380" s="16" t="s">
        <v>131</v>
      </c>
      <c r="D380" s="16" t="s">
        <v>90</v>
      </c>
      <c r="E380" s="16" t="s">
        <v>192</v>
      </c>
      <c r="F380" s="11">
        <f>G380+H380+I380</f>
        <v>1637.4</v>
      </c>
      <c r="G380" s="11"/>
      <c r="H380" s="11">
        <v>1637.4</v>
      </c>
      <c r="I380" s="11"/>
      <c r="J380" s="11">
        <f>K380+L380+M380</f>
        <v>1781.3</v>
      </c>
      <c r="K380" s="11"/>
      <c r="L380" s="11">
        <v>1781.3</v>
      </c>
      <c r="M380" s="11"/>
      <c r="N380" s="11">
        <f>O380+P380+Q380</f>
        <v>1781.3</v>
      </c>
      <c r="O380" s="49"/>
      <c r="P380" s="49">
        <v>1781.3</v>
      </c>
      <c r="Q380" s="49"/>
    </row>
    <row r="381" spans="1:17" s="12" customFormat="1" ht="56.25">
      <c r="A381" s="64" t="s">
        <v>476</v>
      </c>
      <c r="B381" s="16" t="s">
        <v>131</v>
      </c>
      <c r="C381" s="16" t="s">
        <v>131</v>
      </c>
      <c r="D381" s="16" t="s">
        <v>478</v>
      </c>
      <c r="E381" s="16"/>
      <c r="F381" s="11">
        <f>F382</f>
        <v>1003.9</v>
      </c>
      <c r="G381" s="11">
        <f aca="true" t="shared" si="192" ref="G381:Q381">G382</f>
        <v>0</v>
      </c>
      <c r="H381" s="11">
        <f t="shared" si="192"/>
        <v>1003.9</v>
      </c>
      <c r="I381" s="11">
        <f t="shared" si="192"/>
        <v>0</v>
      </c>
      <c r="J381" s="11">
        <f t="shared" si="192"/>
        <v>629.9</v>
      </c>
      <c r="K381" s="11">
        <f t="shared" si="192"/>
        <v>0</v>
      </c>
      <c r="L381" s="11">
        <f t="shared" si="192"/>
        <v>629.9</v>
      </c>
      <c r="M381" s="11">
        <f t="shared" si="192"/>
        <v>0</v>
      </c>
      <c r="N381" s="11">
        <f t="shared" si="192"/>
        <v>629.9</v>
      </c>
      <c r="O381" s="11">
        <f t="shared" si="192"/>
        <v>0</v>
      </c>
      <c r="P381" s="11">
        <f t="shared" si="192"/>
        <v>629.9</v>
      </c>
      <c r="Q381" s="11">
        <f t="shared" si="192"/>
        <v>0</v>
      </c>
    </row>
    <row r="382" spans="1:17" s="12" customFormat="1" ht="18.75">
      <c r="A382" s="64" t="s">
        <v>193</v>
      </c>
      <c r="B382" s="16" t="s">
        <v>131</v>
      </c>
      <c r="C382" s="16" t="s">
        <v>131</v>
      </c>
      <c r="D382" s="16" t="s">
        <v>478</v>
      </c>
      <c r="E382" s="16" t="s">
        <v>192</v>
      </c>
      <c r="F382" s="11">
        <f>G382+H382+I382</f>
        <v>1003.9</v>
      </c>
      <c r="G382" s="11"/>
      <c r="H382" s="11">
        <v>1003.9</v>
      </c>
      <c r="I382" s="11"/>
      <c r="J382" s="11">
        <f>K382+L382+M382</f>
        <v>629.9</v>
      </c>
      <c r="K382" s="11"/>
      <c r="L382" s="11">
        <v>629.9</v>
      </c>
      <c r="M382" s="11"/>
      <c r="N382" s="11">
        <f>O382+P382+Q382</f>
        <v>629.9</v>
      </c>
      <c r="O382" s="49"/>
      <c r="P382" s="49">
        <v>629.9</v>
      </c>
      <c r="Q382" s="49"/>
    </row>
    <row r="383" spans="1:17" s="12" customFormat="1" ht="118.5" customHeight="1">
      <c r="A383" s="64" t="s">
        <v>528</v>
      </c>
      <c r="B383" s="16" t="s">
        <v>131</v>
      </c>
      <c r="C383" s="16" t="s">
        <v>131</v>
      </c>
      <c r="D383" s="16" t="s">
        <v>69</v>
      </c>
      <c r="E383" s="16"/>
      <c r="F383" s="11">
        <f>F384</f>
        <v>2061.9</v>
      </c>
      <c r="G383" s="11">
        <f aca="true" t="shared" si="193" ref="G383:Q383">G384</f>
        <v>2000</v>
      </c>
      <c r="H383" s="11">
        <f t="shared" si="193"/>
        <v>61.9</v>
      </c>
      <c r="I383" s="11">
        <f t="shared" si="193"/>
        <v>0</v>
      </c>
      <c r="J383" s="11">
        <f t="shared" si="193"/>
        <v>2061.9</v>
      </c>
      <c r="K383" s="11">
        <f t="shared" si="193"/>
        <v>2000</v>
      </c>
      <c r="L383" s="11">
        <f t="shared" si="193"/>
        <v>61.9</v>
      </c>
      <c r="M383" s="11">
        <f t="shared" si="193"/>
        <v>0</v>
      </c>
      <c r="N383" s="11">
        <f t="shared" si="193"/>
        <v>2061.9</v>
      </c>
      <c r="O383" s="11">
        <f t="shared" si="193"/>
        <v>2000</v>
      </c>
      <c r="P383" s="11">
        <f t="shared" si="193"/>
        <v>61.9</v>
      </c>
      <c r="Q383" s="11">
        <f t="shared" si="193"/>
        <v>0</v>
      </c>
    </row>
    <row r="384" spans="1:17" s="12" customFormat="1" ht="18.75">
      <c r="A384" s="64" t="s">
        <v>193</v>
      </c>
      <c r="B384" s="16" t="s">
        <v>131</v>
      </c>
      <c r="C384" s="16" t="s">
        <v>131</v>
      </c>
      <c r="D384" s="16" t="s">
        <v>69</v>
      </c>
      <c r="E384" s="16" t="s">
        <v>192</v>
      </c>
      <c r="F384" s="11">
        <f>G384+I384+H384</f>
        <v>2061.9</v>
      </c>
      <c r="G384" s="11">
        <v>2000</v>
      </c>
      <c r="H384" s="11">
        <v>61.9</v>
      </c>
      <c r="I384" s="11"/>
      <c r="J384" s="11">
        <f>K384+M384+L384</f>
        <v>2061.9</v>
      </c>
      <c r="K384" s="11">
        <v>2000</v>
      </c>
      <c r="L384" s="11">
        <v>61.9</v>
      </c>
      <c r="M384" s="11"/>
      <c r="N384" s="11">
        <f>O384+Q384+P384</f>
        <v>2061.9</v>
      </c>
      <c r="O384" s="49">
        <v>2000</v>
      </c>
      <c r="P384" s="49">
        <v>61.9</v>
      </c>
      <c r="Q384" s="49"/>
    </row>
    <row r="385" spans="1:17" s="12" customFormat="1" ht="37.5">
      <c r="A385" s="64" t="s">
        <v>40</v>
      </c>
      <c r="B385" s="16" t="s">
        <v>131</v>
      </c>
      <c r="C385" s="16" t="s">
        <v>131</v>
      </c>
      <c r="D385" s="16" t="s">
        <v>39</v>
      </c>
      <c r="E385" s="16"/>
      <c r="F385" s="11">
        <f>F386</f>
        <v>610</v>
      </c>
      <c r="G385" s="11">
        <f aca="true" t="shared" si="194" ref="G385:Q385">G386</f>
        <v>0</v>
      </c>
      <c r="H385" s="11">
        <f t="shared" si="194"/>
        <v>610</v>
      </c>
      <c r="I385" s="11">
        <f t="shared" si="194"/>
        <v>0</v>
      </c>
      <c r="J385" s="11">
        <f t="shared" si="194"/>
        <v>610</v>
      </c>
      <c r="K385" s="11">
        <f t="shared" si="194"/>
        <v>0</v>
      </c>
      <c r="L385" s="11">
        <f t="shared" si="194"/>
        <v>610</v>
      </c>
      <c r="M385" s="11">
        <f t="shared" si="194"/>
        <v>0</v>
      </c>
      <c r="N385" s="11">
        <f t="shared" si="194"/>
        <v>610</v>
      </c>
      <c r="O385" s="11">
        <f t="shared" si="194"/>
        <v>0</v>
      </c>
      <c r="P385" s="11">
        <f t="shared" si="194"/>
        <v>610</v>
      </c>
      <c r="Q385" s="11">
        <f t="shared" si="194"/>
        <v>0</v>
      </c>
    </row>
    <row r="386" spans="1:17" s="12" customFormat="1" ht="18.75">
      <c r="A386" s="64" t="s">
        <v>193</v>
      </c>
      <c r="B386" s="16" t="s">
        <v>131</v>
      </c>
      <c r="C386" s="16" t="s">
        <v>131</v>
      </c>
      <c r="D386" s="16" t="s">
        <v>39</v>
      </c>
      <c r="E386" s="16" t="s">
        <v>192</v>
      </c>
      <c r="F386" s="11">
        <f>G386+H386+I386</f>
        <v>610</v>
      </c>
      <c r="G386" s="11"/>
      <c r="H386" s="11">
        <v>610</v>
      </c>
      <c r="I386" s="11"/>
      <c r="J386" s="11">
        <f>K386+L386+M386</f>
        <v>610</v>
      </c>
      <c r="K386" s="11"/>
      <c r="L386" s="11">
        <v>610</v>
      </c>
      <c r="M386" s="11"/>
      <c r="N386" s="11">
        <f>O386+P386+Q386</f>
        <v>610</v>
      </c>
      <c r="O386" s="49"/>
      <c r="P386" s="49">
        <v>610</v>
      </c>
      <c r="Q386" s="49"/>
    </row>
    <row r="387" spans="1:17" s="12" customFormat="1" ht="56.25">
      <c r="A387" s="64" t="s">
        <v>20</v>
      </c>
      <c r="B387" s="16" t="s">
        <v>131</v>
      </c>
      <c r="C387" s="16" t="s">
        <v>131</v>
      </c>
      <c r="D387" s="16" t="s">
        <v>561</v>
      </c>
      <c r="E387" s="16"/>
      <c r="F387" s="11">
        <f>F388</f>
        <v>285</v>
      </c>
      <c r="G387" s="11">
        <f aca="true" t="shared" si="195" ref="G387:Q387">G388</f>
        <v>0</v>
      </c>
      <c r="H387" s="11">
        <f t="shared" si="195"/>
        <v>285</v>
      </c>
      <c r="I387" s="11">
        <f t="shared" si="195"/>
        <v>0</v>
      </c>
      <c r="J387" s="11">
        <f t="shared" si="195"/>
        <v>285</v>
      </c>
      <c r="K387" s="11">
        <f t="shared" si="195"/>
        <v>0</v>
      </c>
      <c r="L387" s="11">
        <f t="shared" si="195"/>
        <v>285</v>
      </c>
      <c r="M387" s="11">
        <f t="shared" si="195"/>
        <v>0</v>
      </c>
      <c r="N387" s="11">
        <f t="shared" si="195"/>
        <v>285</v>
      </c>
      <c r="O387" s="11">
        <f t="shared" si="195"/>
        <v>0</v>
      </c>
      <c r="P387" s="11">
        <f t="shared" si="195"/>
        <v>285</v>
      </c>
      <c r="Q387" s="11">
        <f t="shared" si="195"/>
        <v>0</v>
      </c>
    </row>
    <row r="388" spans="1:17" s="12" customFormat="1" ht="37.5">
      <c r="A388" s="64" t="s">
        <v>40</v>
      </c>
      <c r="B388" s="16" t="s">
        <v>131</v>
      </c>
      <c r="C388" s="16" t="s">
        <v>131</v>
      </c>
      <c r="D388" s="16" t="s">
        <v>562</v>
      </c>
      <c r="E388" s="16"/>
      <c r="F388" s="11">
        <f>F389</f>
        <v>285</v>
      </c>
      <c r="G388" s="11">
        <f aca="true" t="shared" si="196" ref="G388:Q388">G389</f>
        <v>0</v>
      </c>
      <c r="H388" s="11">
        <f t="shared" si="196"/>
        <v>285</v>
      </c>
      <c r="I388" s="11">
        <f t="shared" si="196"/>
        <v>0</v>
      </c>
      <c r="J388" s="11">
        <f t="shared" si="196"/>
        <v>285</v>
      </c>
      <c r="K388" s="11">
        <f t="shared" si="196"/>
        <v>0</v>
      </c>
      <c r="L388" s="11">
        <f t="shared" si="196"/>
        <v>285</v>
      </c>
      <c r="M388" s="11">
        <f t="shared" si="196"/>
        <v>0</v>
      </c>
      <c r="N388" s="11">
        <f t="shared" si="196"/>
        <v>285</v>
      </c>
      <c r="O388" s="11">
        <f t="shared" si="196"/>
        <v>0</v>
      </c>
      <c r="P388" s="11">
        <f t="shared" si="196"/>
        <v>285</v>
      </c>
      <c r="Q388" s="11">
        <f t="shared" si="196"/>
        <v>0</v>
      </c>
    </row>
    <row r="389" spans="1:17" s="12" customFormat="1" ht="18.75">
      <c r="A389" s="64" t="s">
        <v>193</v>
      </c>
      <c r="B389" s="16" t="s">
        <v>131</v>
      </c>
      <c r="C389" s="16" t="s">
        <v>131</v>
      </c>
      <c r="D389" s="16" t="s">
        <v>562</v>
      </c>
      <c r="E389" s="16" t="s">
        <v>192</v>
      </c>
      <c r="F389" s="11">
        <f>G389+I389+H389</f>
        <v>285</v>
      </c>
      <c r="G389" s="11"/>
      <c r="H389" s="11">
        <v>285</v>
      </c>
      <c r="I389" s="11"/>
      <c r="J389" s="11">
        <f>K389+M389+L389</f>
        <v>285</v>
      </c>
      <c r="K389" s="11"/>
      <c r="L389" s="11">
        <v>285</v>
      </c>
      <c r="M389" s="11"/>
      <c r="N389" s="11">
        <f>O389+Q389+P389</f>
        <v>285</v>
      </c>
      <c r="O389" s="49"/>
      <c r="P389" s="49">
        <v>285</v>
      </c>
      <c r="Q389" s="49"/>
    </row>
    <row r="390" spans="1:17" s="12" customFormat="1" ht="75">
      <c r="A390" s="64" t="s">
        <v>375</v>
      </c>
      <c r="B390" s="16" t="s">
        <v>131</v>
      </c>
      <c r="C390" s="16" t="s">
        <v>131</v>
      </c>
      <c r="D390" s="16" t="s">
        <v>36</v>
      </c>
      <c r="E390" s="16"/>
      <c r="F390" s="11">
        <f>F391</f>
        <v>25</v>
      </c>
      <c r="G390" s="11">
        <f aca="true" t="shared" si="197" ref="G390:Q390">G391</f>
        <v>0</v>
      </c>
      <c r="H390" s="11">
        <f t="shared" si="197"/>
        <v>25</v>
      </c>
      <c r="I390" s="11">
        <f t="shared" si="197"/>
        <v>0</v>
      </c>
      <c r="J390" s="11">
        <f t="shared" si="197"/>
        <v>25</v>
      </c>
      <c r="K390" s="11">
        <f t="shared" si="197"/>
        <v>0</v>
      </c>
      <c r="L390" s="11">
        <f t="shared" si="197"/>
        <v>25</v>
      </c>
      <c r="M390" s="11">
        <f t="shared" si="197"/>
        <v>0</v>
      </c>
      <c r="N390" s="11">
        <f t="shared" si="197"/>
        <v>25</v>
      </c>
      <c r="O390" s="11">
        <f t="shared" si="197"/>
        <v>0</v>
      </c>
      <c r="P390" s="11">
        <f t="shared" si="197"/>
        <v>25</v>
      </c>
      <c r="Q390" s="11">
        <f t="shared" si="197"/>
        <v>0</v>
      </c>
    </row>
    <row r="391" spans="1:17" s="12" customFormat="1" ht="37.5">
      <c r="A391" s="64" t="s">
        <v>40</v>
      </c>
      <c r="B391" s="16" t="s">
        <v>131</v>
      </c>
      <c r="C391" s="16" t="s">
        <v>131</v>
      </c>
      <c r="D391" s="16" t="s">
        <v>37</v>
      </c>
      <c r="E391" s="16"/>
      <c r="F391" s="11">
        <f>F392</f>
        <v>25</v>
      </c>
      <c r="G391" s="11">
        <f aca="true" t="shared" si="198" ref="G391:Q391">G392</f>
        <v>0</v>
      </c>
      <c r="H391" s="11">
        <f t="shared" si="198"/>
        <v>25</v>
      </c>
      <c r="I391" s="11">
        <f t="shared" si="198"/>
        <v>0</v>
      </c>
      <c r="J391" s="11">
        <f t="shared" si="198"/>
        <v>25</v>
      </c>
      <c r="K391" s="11">
        <f t="shared" si="198"/>
        <v>0</v>
      </c>
      <c r="L391" s="11">
        <f t="shared" si="198"/>
        <v>25</v>
      </c>
      <c r="M391" s="11">
        <f t="shared" si="198"/>
        <v>0</v>
      </c>
      <c r="N391" s="11">
        <f t="shared" si="198"/>
        <v>25</v>
      </c>
      <c r="O391" s="11">
        <f t="shared" si="198"/>
        <v>0</v>
      </c>
      <c r="P391" s="11">
        <f t="shared" si="198"/>
        <v>25</v>
      </c>
      <c r="Q391" s="11">
        <f t="shared" si="198"/>
        <v>0</v>
      </c>
    </row>
    <row r="392" spans="1:17" s="12" customFormat="1" ht="18.75">
      <c r="A392" s="64" t="s">
        <v>193</v>
      </c>
      <c r="B392" s="16" t="s">
        <v>131</v>
      </c>
      <c r="C392" s="16" t="s">
        <v>131</v>
      </c>
      <c r="D392" s="16" t="s">
        <v>563</v>
      </c>
      <c r="E392" s="16" t="s">
        <v>192</v>
      </c>
      <c r="F392" s="11">
        <f>G392+H392+I392</f>
        <v>25</v>
      </c>
      <c r="G392" s="11"/>
      <c r="H392" s="11">
        <v>25</v>
      </c>
      <c r="I392" s="11"/>
      <c r="J392" s="11">
        <f>K392+L392+M392</f>
        <v>25</v>
      </c>
      <c r="K392" s="11"/>
      <c r="L392" s="11">
        <v>25</v>
      </c>
      <c r="M392" s="11"/>
      <c r="N392" s="11">
        <f>O392+P392+Q392</f>
        <v>25</v>
      </c>
      <c r="O392" s="49"/>
      <c r="P392" s="49">
        <v>25</v>
      </c>
      <c r="Q392" s="49"/>
    </row>
    <row r="393" spans="1:17" s="12" customFormat="1" ht="37.5">
      <c r="A393" s="64" t="s">
        <v>525</v>
      </c>
      <c r="B393" s="16" t="s">
        <v>131</v>
      </c>
      <c r="C393" s="16" t="s">
        <v>131</v>
      </c>
      <c r="D393" s="16" t="s">
        <v>252</v>
      </c>
      <c r="E393" s="16"/>
      <c r="F393" s="11">
        <f>F394</f>
        <v>10</v>
      </c>
      <c r="G393" s="11">
        <f aca="true" t="shared" si="199" ref="G393:Q393">G394</f>
        <v>0</v>
      </c>
      <c r="H393" s="11">
        <f t="shared" si="199"/>
        <v>10</v>
      </c>
      <c r="I393" s="11">
        <f t="shared" si="199"/>
        <v>0</v>
      </c>
      <c r="J393" s="11">
        <f t="shared" si="199"/>
        <v>10</v>
      </c>
      <c r="K393" s="11">
        <f t="shared" si="199"/>
        <v>0</v>
      </c>
      <c r="L393" s="11">
        <f t="shared" si="199"/>
        <v>10</v>
      </c>
      <c r="M393" s="11">
        <f t="shared" si="199"/>
        <v>0</v>
      </c>
      <c r="N393" s="11">
        <f t="shared" si="199"/>
        <v>10</v>
      </c>
      <c r="O393" s="11">
        <f t="shared" si="199"/>
        <v>0</v>
      </c>
      <c r="P393" s="11">
        <f t="shared" si="199"/>
        <v>10</v>
      </c>
      <c r="Q393" s="11">
        <f t="shared" si="199"/>
        <v>0</v>
      </c>
    </row>
    <row r="394" spans="1:17" s="12" customFormat="1" ht="56.25">
      <c r="A394" s="64" t="s">
        <v>526</v>
      </c>
      <c r="B394" s="16" t="s">
        <v>131</v>
      </c>
      <c r="C394" s="16" t="s">
        <v>131</v>
      </c>
      <c r="D394" s="16" t="s">
        <v>319</v>
      </c>
      <c r="E394" s="16"/>
      <c r="F394" s="11">
        <f>F395</f>
        <v>10</v>
      </c>
      <c r="G394" s="11">
        <f aca="true" t="shared" si="200" ref="G394:Q394">G395</f>
        <v>0</v>
      </c>
      <c r="H394" s="11">
        <f t="shared" si="200"/>
        <v>10</v>
      </c>
      <c r="I394" s="11">
        <f t="shared" si="200"/>
        <v>0</v>
      </c>
      <c r="J394" s="11">
        <f t="shared" si="200"/>
        <v>10</v>
      </c>
      <c r="K394" s="11">
        <f t="shared" si="200"/>
        <v>0</v>
      </c>
      <c r="L394" s="11">
        <f t="shared" si="200"/>
        <v>10</v>
      </c>
      <c r="M394" s="11">
        <f t="shared" si="200"/>
        <v>0</v>
      </c>
      <c r="N394" s="11">
        <f t="shared" si="200"/>
        <v>10</v>
      </c>
      <c r="O394" s="11">
        <f t="shared" si="200"/>
        <v>0</v>
      </c>
      <c r="P394" s="11">
        <f t="shared" si="200"/>
        <v>10</v>
      </c>
      <c r="Q394" s="11">
        <f t="shared" si="200"/>
        <v>0</v>
      </c>
    </row>
    <row r="395" spans="1:17" s="12" customFormat="1" ht="37.5">
      <c r="A395" s="64" t="s">
        <v>32</v>
      </c>
      <c r="B395" s="16" t="s">
        <v>131</v>
      </c>
      <c r="C395" s="16" t="s">
        <v>131</v>
      </c>
      <c r="D395" s="16" t="s">
        <v>322</v>
      </c>
      <c r="E395" s="16"/>
      <c r="F395" s="11">
        <f>F396</f>
        <v>10</v>
      </c>
      <c r="G395" s="11">
        <f aca="true" t="shared" si="201" ref="G395:Q396">G396</f>
        <v>0</v>
      </c>
      <c r="H395" s="11">
        <f t="shared" si="201"/>
        <v>10</v>
      </c>
      <c r="I395" s="11">
        <f t="shared" si="201"/>
        <v>0</v>
      </c>
      <c r="J395" s="11">
        <f t="shared" si="201"/>
        <v>10</v>
      </c>
      <c r="K395" s="11">
        <f t="shared" si="201"/>
        <v>0</v>
      </c>
      <c r="L395" s="11">
        <f t="shared" si="201"/>
        <v>10</v>
      </c>
      <c r="M395" s="11">
        <f t="shared" si="201"/>
        <v>0</v>
      </c>
      <c r="N395" s="11">
        <f t="shared" si="201"/>
        <v>10</v>
      </c>
      <c r="O395" s="11">
        <f t="shared" si="201"/>
        <v>0</v>
      </c>
      <c r="P395" s="11">
        <f t="shared" si="201"/>
        <v>10</v>
      </c>
      <c r="Q395" s="11">
        <f t="shared" si="201"/>
        <v>0</v>
      </c>
    </row>
    <row r="396" spans="1:17" s="12" customFormat="1" ht="56.25">
      <c r="A396" s="64" t="s">
        <v>211</v>
      </c>
      <c r="B396" s="16" t="s">
        <v>131</v>
      </c>
      <c r="C396" s="16" t="s">
        <v>131</v>
      </c>
      <c r="D396" s="16" t="s">
        <v>367</v>
      </c>
      <c r="E396" s="16"/>
      <c r="F396" s="11">
        <f>F397</f>
        <v>10</v>
      </c>
      <c r="G396" s="11">
        <f t="shared" si="201"/>
        <v>0</v>
      </c>
      <c r="H396" s="11">
        <f t="shared" si="201"/>
        <v>10</v>
      </c>
      <c r="I396" s="11">
        <f t="shared" si="201"/>
        <v>0</v>
      </c>
      <c r="J396" s="11">
        <f t="shared" si="201"/>
        <v>10</v>
      </c>
      <c r="K396" s="11">
        <f t="shared" si="201"/>
        <v>0</v>
      </c>
      <c r="L396" s="11">
        <f t="shared" si="201"/>
        <v>10</v>
      </c>
      <c r="M396" s="11">
        <f t="shared" si="201"/>
        <v>0</v>
      </c>
      <c r="N396" s="11">
        <f t="shared" si="201"/>
        <v>10</v>
      </c>
      <c r="O396" s="11">
        <f t="shared" si="201"/>
        <v>0</v>
      </c>
      <c r="P396" s="11">
        <f t="shared" si="201"/>
        <v>10</v>
      </c>
      <c r="Q396" s="11">
        <f t="shared" si="201"/>
        <v>0</v>
      </c>
    </row>
    <row r="397" spans="1:17" s="12" customFormat="1" ht="37.5">
      <c r="A397" s="64" t="s">
        <v>93</v>
      </c>
      <c r="B397" s="16" t="s">
        <v>131</v>
      </c>
      <c r="C397" s="16" t="s">
        <v>131</v>
      </c>
      <c r="D397" s="16" t="s">
        <v>367</v>
      </c>
      <c r="E397" s="16" t="s">
        <v>179</v>
      </c>
      <c r="F397" s="11">
        <f>G397+H397+I397</f>
        <v>10</v>
      </c>
      <c r="G397" s="11"/>
      <c r="H397" s="11">
        <v>10</v>
      </c>
      <c r="I397" s="11"/>
      <c r="J397" s="11">
        <f>K397+L397+M397</f>
        <v>10</v>
      </c>
      <c r="K397" s="11"/>
      <c r="L397" s="11">
        <v>10</v>
      </c>
      <c r="M397" s="11"/>
      <c r="N397" s="11">
        <f>O397+P397+Q397</f>
        <v>10</v>
      </c>
      <c r="O397" s="11"/>
      <c r="P397" s="11">
        <v>10</v>
      </c>
      <c r="Q397" s="11"/>
    </row>
    <row r="398" spans="1:17" s="12" customFormat="1" ht="39.75" customHeight="1">
      <c r="A398" s="64" t="s">
        <v>516</v>
      </c>
      <c r="B398" s="16" t="s">
        <v>131</v>
      </c>
      <c r="C398" s="16" t="s">
        <v>131</v>
      </c>
      <c r="D398" s="16" t="s">
        <v>259</v>
      </c>
      <c r="E398" s="16"/>
      <c r="F398" s="11">
        <f>F399+F403+F406+F409</f>
        <v>290</v>
      </c>
      <c r="G398" s="11">
        <f aca="true" t="shared" si="202" ref="G398:Q398">G399+G403+G406+G409</f>
        <v>0</v>
      </c>
      <c r="H398" s="11">
        <f t="shared" si="202"/>
        <v>290</v>
      </c>
      <c r="I398" s="11">
        <f t="shared" si="202"/>
        <v>0</v>
      </c>
      <c r="J398" s="11">
        <f t="shared" si="202"/>
        <v>290</v>
      </c>
      <c r="K398" s="11">
        <f t="shared" si="202"/>
        <v>0</v>
      </c>
      <c r="L398" s="11">
        <f t="shared" si="202"/>
        <v>290</v>
      </c>
      <c r="M398" s="11">
        <f t="shared" si="202"/>
        <v>0</v>
      </c>
      <c r="N398" s="11">
        <f t="shared" si="202"/>
        <v>290</v>
      </c>
      <c r="O398" s="11">
        <f t="shared" si="202"/>
        <v>0</v>
      </c>
      <c r="P398" s="11">
        <f t="shared" si="202"/>
        <v>290</v>
      </c>
      <c r="Q398" s="11">
        <f t="shared" si="202"/>
        <v>0</v>
      </c>
    </row>
    <row r="399" spans="1:17" s="12" customFormat="1" ht="37.5">
      <c r="A399" s="64" t="s">
        <v>260</v>
      </c>
      <c r="B399" s="16" t="s">
        <v>131</v>
      </c>
      <c r="C399" s="16" t="s">
        <v>131</v>
      </c>
      <c r="D399" s="16" t="s">
        <v>518</v>
      </c>
      <c r="E399" s="16"/>
      <c r="F399" s="11">
        <f>F400</f>
        <v>181.7</v>
      </c>
      <c r="G399" s="11">
        <f aca="true" t="shared" si="203" ref="G399:Q399">G400</f>
        <v>0</v>
      </c>
      <c r="H399" s="11">
        <f t="shared" si="203"/>
        <v>181.7</v>
      </c>
      <c r="I399" s="11">
        <f t="shared" si="203"/>
        <v>0</v>
      </c>
      <c r="J399" s="11">
        <f t="shared" si="203"/>
        <v>180.1</v>
      </c>
      <c r="K399" s="11">
        <f t="shared" si="203"/>
        <v>0</v>
      </c>
      <c r="L399" s="11">
        <f t="shared" si="203"/>
        <v>180.1</v>
      </c>
      <c r="M399" s="11">
        <f t="shared" si="203"/>
        <v>0</v>
      </c>
      <c r="N399" s="11">
        <f t="shared" si="203"/>
        <v>180.1</v>
      </c>
      <c r="O399" s="11">
        <f t="shared" si="203"/>
        <v>0</v>
      </c>
      <c r="P399" s="11">
        <f t="shared" si="203"/>
        <v>180.1</v>
      </c>
      <c r="Q399" s="11">
        <f t="shared" si="203"/>
        <v>0</v>
      </c>
    </row>
    <row r="400" spans="1:17" s="12" customFormat="1" ht="18.75">
      <c r="A400" s="64" t="s">
        <v>182</v>
      </c>
      <c r="B400" s="16" t="s">
        <v>131</v>
      </c>
      <c r="C400" s="16" t="s">
        <v>131</v>
      </c>
      <c r="D400" s="16" t="s">
        <v>519</v>
      </c>
      <c r="E400" s="16"/>
      <c r="F400" s="11">
        <f>F401+F402</f>
        <v>181.7</v>
      </c>
      <c r="G400" s="11">
        <f aca="true" t="shared" si="204" ref="G400:Q400">G401+G402</f>
        <v>0</v>
      </c>
      <c r="H400" s="11">
        <f t="shared" si="204"/>
        <v>181.7</v>
      </c>
      <c r="I400" s="11">
        <f t="shared" si="204"/>
        <v>0</v>
      </c>
      <c r="J400" s="11">
        <f t="shared" si="204"/>
        <v>180.1</v>
      </c>
      <c r="K400" s="11">
        <f t="shared" si="204"/>
        <v>0</v>
      </c>
      <c r="L400" s="11">
        <f t="shared" si="204"/>
        <v>180.1</v>
      </c>
      <c r="M400" s="11">
        <f t="shared" si="204"/>
        <v>0</v>
      </c>
      <c r="N400" s="11">
        <f t="shared" si="204"/>
        <v>180.1</v>
      </c>
      <c r="O400" s="11">
        <f t="shared" si="204"/>
        <v>0</v>
      </c>
      <c r="P400" s="11">
        <f t="shared" si="204"/>
        <v>180.1</v>
      </c>
      <c r="Q400" s="11">
        <f t="shared" si="204"/>
        <v>0</v>
      </c>
    </row>
    <row r="401" spans="1:17" s="12" customFormat="1" ht="37.5">
      <c r="A401" s="64" t="s">
        <v>93</v>
      </c>
      <c r="B401" s="16" t="s">
        <v>131</v>
      </c>
      <c r="C401" s="16" t="s">
        <v>131</v>
      </c>
      <c r="D401" s="16" t="s">
        <v>519</v>
      </c>
      <c r="E401" s="16" t="s">
        <v>179</v>
      </c>
      <c r="F401" s="11">
        <f>G401+H401+I401</f>
        <v>6.5</v>
      </c>
      <c r="G401" s="11"/>
      <c r="H401" s="11">
        <v>6.5</v>
      </c>
      <c r="I401" s="11"/>
      <c r="J401" s="11">
        <f>K401+L401+M401</f>
        <v>6.5</v>
      </c>
      <c r="K401" s="11"/>
      <c r="L401" s="11">
        <v>6.5</v>
      </c>
      <c r="M401" s="11"/>
      <c r="N401" s="11">
        <f>O401+P401+Q401</f>
        <v>6.5</v>
      </c>
      <c r="O401" s="49"/>
      <c r="P401" s="49">
        <v>6.5</v>
      </c>
      <c r="Q401" s="49"/>
    </row>
    <row r="402" spans="1:17" s="12" customFormat="1" ht="18.75">
      <c r="A402" s="64" t="s">
        <v>193</v>
      </c>
      <c r="B402" s="16" t="s">
        <v>131</v>
      </c>
      <c r="C402" s="16" t="s">
        <v>131</v>
      </c>
      <c r="D402" s="16" t="s">
        <v>519</v>
      </c>
      <c r="E402" s="16" t="s">
        <v>192</v>
      </c>
      <c r="F402" s="11">
        <f>G402+H402+I402</f>
        <v>175.2</v>
      </c>
      <c r="G402" s="11"/>
      <c r="H402" s="11">
        <v>175.2</v>
      </c>
      <c r="I402" s="11"/>
      <c r="J402" s="11">
        <f>K402+L402+M402</f>
        <v>173.6</v>
      </c>
      <c r="K402" s="11"/>
      <c r="L402" s="11">
        <f>25.6+148</f>
        <v>173.6</v>
      </c>
      <c r="M402" s="11"/>
      <c r="N402" s="11">
        <f>O402+P402+Q402</f>
        <v>173.6</v>
      </c>
      <c r="O402" s="49"/>
      <c r="P402" s="11">
        <f>25.6+148</f>
        <v>173.6</v>
      </c>
      <c r="Q402" s="49"/>
    </row>
    <row r="403" spans="1:17" s="12" customFormat="1" ht="37.5">
      <c r="A403" s="64" t="s">
        <v>517</v>
      </c>
      <c r="B403" s="16" t="s">
        <v>131</v>
      </c>
      <c r="C403" s="16" t="s">
        <v>131</v>
      </c>
      <c r="D403" s="16" t="s">
        <v>261</v>
      </c>
      <c r="E403" s="16"/>
      <c r="F403" s="11">
        <f>F404</f>
        <v>11.1</v>
      </c>
      <c r="G403" s="11">
        <f aca="true" t="shared" si="205" ref="G403:Q403">G404</f>
        <v>0</v>
      </c>
      <c r="H403" s="11">
        <f t="shared" si="205"/>
        <v>11.1</v>
      </c>
      <c r="I403" s="11">
        <f t="shared" si="205"/>
        <v>0</v>
      </c>
      <c r="J403" s="11">
        <f t="shared" si="205"/>
        <v>3.6</v>
      </c>
      <c r="K403" s="11">
        <f t="shared" si="205"/>
        <v>0</v>
      </c>
      <c r="L403" s="11">
        <f t="shared" si="205"/>
        <v>3.6</v>
      </c>
      <c r="M403" s="11">
        <f t="shared" si="205"/>
        <v>0</v>
      </c>
      <c r="N403" s="11">
        <f t="shared" si="205"/>
        <v>3.6</v>
      </c>
      <c r="O403" s="11">
        <f t="shared" si="205"/>
        <v>0</v>
      </c>
      <c r="P403" s="11">
        <f t="shared" si="205"/>
        <v>3.6</v>
      </c>
      <c r="Q403" s="11">
        <f t="shared" si="205"/>
        <v>0</v>
      </c>
    </row>
    <row r="404" spans="1:17" s="12" customFormat="1" ht="18.75">
      <c r="A404" s="64" t="s">
        <v>182</v>
      </c>
      <c r="B404" s="16" t="s">
        <v>131</v>
      </c>
      <c r="C404" s="16" t="s">
        <v>131</v>
      </c>
      <c r="D404" s="16" t="s">
        <v>262</v>
      </c>
      <c r="E404" s="16"/>
      <c r="F404" s="11">
        <f>F405</f>
        <v>11.1</v>
      </c>
      <c r="G404" s="11">
        <f aca="true" t="shared" si="206" ref="G404:Q404">G405</f>
        <v>0</v>
      </c>
      <c r="H404" s="11">
        <f t="shared" si="206"/>
        <v>11.1</v>
      </c>
      <c r="I404" s="11">
        <f t="shared" si="206"/>
        <v>0</v>
      </c>
      <c r="J404" s="11">
        <f t="shared" si="206"/>
        <v>3.6</v>
      </c>
      <c r="K404" s="11">
        <f t="shared" si="206"/>
        <v>0</v>
      </c>
      <c r="L404" s="11">
        <f t="shared" si="206"/>
        <v>3.6</v>
      </c>
      <c r="M404" s="11">
        <f t="shared" si="206"/>
        <v>0</v>
      </c>
      <c r="N404" s="11">
        <f t="shared" si="206"/>
        <v>3.6</v>
      </c>
      <c r="O404" s="11">
        <f t="shared" si="206"/>
        <v>0</v>
      </c>
      <c r="P404" s="11">
        <f t="shared" si="206"/>
        <v>3.6</v>
      </c>
      <c r="Q404" s="11">
        <f t="shared" si="206"/>
        <v>0</v>
      </c>
    </row>
    <row r="405" spans="1:17" s="12" customFormat="1" ht="18.75">
      <c r="A405" s="64" t="s">
        <v>193</v>
      </c>
      <c r="B405" s="16" t="s">
        <v>131</v>
      </c>
      <c r="C405" s="16" t="s">
        <v>131</v>
      </c>
      <c r="D405" s="16" t="s">
        <v>262</v>
      </c>
      <c r="E405" s="16" t="s">
        <v>192</v>
      </c>
      <c r="F405" s="11">
        <f>G405+I405+H405</f>
        <v>11.1</v>
      </c>
      <c r="G405" s="11"/>
      <c r="H405" s="11">
        <v>11.1</v>
      </c>
      <c r="I405" s="11"/>
      <c r="J405" s="11">
        <f>K405+M405+L405</f>
        <v>3.6</v>
      </c>
      <c r="K405" s="11"/>
      <c r="L405" s="11">
        <v>3.6</v>
      </c>
      <c r="M405" s="11"/>
      <c r="N405" s="11">
        <f>O405+Q405+P405</f>
        <v>3.6</v>
      </c>
      <c r="O405" s="49"/>
      <c r="P405" s="49">
        <v>3.6</v>
      </c>
      <c r="Q405" s="49"/>
    </row>
    <row r="406" spans="1:17" s="12" customFormat="1" ht="41.25" customHeight="1">
      <c r="A406" s="64" t="s">
        <v>31</v>
      </c>
      <c r="B406" s="16" t="s">
        <v>131</v>
      </c>
      <c r="C406" s="16" t="s">
        <v>131</v>
      </c>
      <c r="D406" s="16" t="s">
        <v>263</v>
      </c>
      <c r="E406" s="16"/>
      <c r="F406" s="11">
        <f>F407</f>
        <v>45.2</v>
      </c>
      <c r="G406" s="11">
        <f aca="true" t="shared" si="207" ref="G406:Q406">G407</f>
        <v>0</v>
      </c>
      <c r="H406" s="11">
        <f t="shared" si="207"/>
        <v>45.2</v>
      </c>
      <c r="I406" s="11">
        <f t="shared" si="207"/>
        <v>0</v>
      </c>
      <c r="J406" s="11">
        <f t="shared" si="207"/>
        <v>56.9</v>
      </c>
      <c r="K406" s="11">
        <f t="shared" si="207"/>
        <v>0</v>
      </c>
      <c r="L406" s="11">
        <f t="shared" si="207"/>
        <v>56.9</v>
      </c>
      <c r="M406" s="11">
        <f t="shared" si="207"/>
        <v>0</v>
      </c>
      <c r="N406" s="11">
        <f t="shared" si="207"/>
        <v>56.9</v>
      </c>
      <c r="O406" s="11">
        <f t="shared" si="207"/>
        <v>0</v>
      </c>
      <c r="P406" s="11">
        <f t="shared" si="207"/>
        <v>56.9</v>
      </c>
      <c r="Q406" s="11">
        <f t="shared" si="207"/>
        <v>0</v>
      </c>
    </row>
    <row r="407" spans="1:17" s="12" customFormat="1" ht="18.75">
      <c r="A407" s="64" t="s">
        <v>182</v>
      </c>
      <c r="B407" s="16" t="s">
        <v>131</v>
      </c>
      <c r="C407" s="16" t="s">
        <v>131</v>
      </c>
      <c r="D407" s="16" t="s">
        <v>264</v>
      </c>
      <c r="E407" s="16"/>
      <c r="F407" s="11">
        <f>F408</f>
        <v>45.2</v>
      </c>
      <c r="G407" s="11">
        <f aca="true" t="shared" si="208" ref="G407:Q407">G408</f>
        <v>0</v>
      </c>
      <c r="H407" s="11">
        <f t="shared" si="208"/>
        <v>45.2</v>
      </c>
      <c r="I407" s="11">
        <f t="shared" si="208"/>
        <v>0</v>
      </c>
      <c r="J407" s="11">
        <f t="shared" si="208"/>
        <v>56.9</v>
      </c>
      <c r="K407" s="11">
        <f t="shared" si="208"/>
        <v>0</v>
      </c>
      <c r="L407" s="11">
        <f t="shared" si="208"/>
        <v>56.9</v>
      </c>
      <c r="M407" s="11">
        <f t="shared" si="208"/>
        <v>0</v>
      </c>
      <c r="N407" s="11">
        <f t="shared" si="208"/>
        <v>56.9</v>
      </c>
      <c r="O407" s="11">
        <f t="shared" si="208"/>
        <v>0</v>
      </c>
      <c r="P407" s="11">
        <f t="shared" si="208"/>
        <v>56.9</v>
      </c>
      <c r="Q407" s="11">
        <f t="shared" si="208"/>
        <v>0</v>
      </c>
    </row>
    <row r="408" spans="1:17" s="12" customFormat="1" ht="18.75">
      <c r="A408" s="64" t="s">
        <v>193</v>
      </c>
      <c r="B408" s="16" t="s">
        <v>131</v>
      </c>
      <c r="C408" s="16" t="s">
        <v>131</v>
      </c>
      <c r="D408" s="16" t="s">
        <v>264</v>
      </c>
      <c r="E408" s="16" t="s">
        <v>192</v>
      </c>
      <c r="F408" s="11">
        <f>G408+H408+I408</f>
        <v>45.2</v>
      </c>
      <c r="G408" s="11"/>
      <c r="H408" s="11">
        <v>45.2</v>
      </c>
      <c r="I408" s="11"/>
      <c r="J408" s="11">
        <f>K408+L408+M408</f>
        <v>56.9</v>
      </c>
      <c r="K408" s="11"/>
      <c r="L408" s="11">
        <f>41.9+15</f>
        <v>56.9</v>
      </c>
      <c r="M408" s="11"/>
      <c r="N408" s="11">
        <f>O408+P408+Q408</f>
        <v>56.9</v>
      </c>
      <c r="O408" s="49"/>
      <c r="P408" s="11">
        <f>41.9+15</f>
        <v>56.9</v>
      </c>
      <c r="Q408" s="49"/>
    </row>
    <row r="409" spans="1:17" s="12" customFormat="1" ht="41.25" customHeight="1">
      <c r="A409" s="64" t="s">
        <v>267</v>
      </c>
      <c r="B409" s="16" t="s">
        <v>131</v>
      </c>
      <c r="C409" s="16" t="s">
        <v>131</v>
      </c>
      <c r="D409" s="16" t="s">
        <v>265</v>
      </c>
      <c r="E409" s="16"/>
      <c r="F409" s="11">
        <f>F410</f>
        <v>52</v>
      </c>
      <c r="G409" s="11">
        <f aca="true" t="shared" si="209" ref="G409:Q409">G410</f>
        <v>0</v>
      </c>
      <c r="H409" s="11">
        <f t="shared" si="209"/>
        <v>52</v>
      </c>
      <c r="I409" s="11">
        <f t="shared" si="209"/>
        <v>0</v>
      </c>
      <c r="J409" s="11">
        <f t="shared" si="209"/>
        <v>49.4</v>
      </c>
      <c r="K409" s="11">
        <f t="shared" si="209"/>
        <v>0</v>
      </c>
      <c r="L409" s="11">
        <f t="shared" si="209"/>
        <v>49.4</v>
      </c>
      <c r="M409" s="11">
        <f t="shared" si="209"/>
        <v>0</v>
      </c>
      <c r="N409" s="11">
        <f t="shared" si="209"/>
        <v>49.4</v>
      </c>
      <c r="O409" s="11">
        <f t="shared" si="209"/>
        <v>0</v>
      </c>
      <c r="P409" s="11">
        <f t="shared" si="209"/>
        <v>49.4</v>
      </c>
      <c r="Q409" s="11">
        <f t="shared" si="209"/>
        <v>0</v>
      </c>
    </row>
    <row r="410" spans="1:17" s="12" customFormat="1" ht="18.75">
      <c r="A410" s="64" t="s">
        <v>182</v>
      </c>
      <c r="B410" s="16" t="s">
        <v>131</v>
      </c>
      <c r="C410" s="16" t="s">
        <v>131</v>
      </c>
      <c r="D410" s="16" t="s">
        <v>266</v>
      </c>
      <c r="E410" s="16"/>
      <c r="F410" s="11">
        <f>F411</f>
        <v>52</v>
      </c>
      <c r="G410" s="11">
        <f aca="true" t="shared" si="210" ref="G410:Q410">G411</f>
        <v>0</v>
      </c>
      <c r="H410" s="11">
        <f t="shared" si="210"/>
        <v>52</v>
      </c>
      <c r="I410" s="11">
        <f t="shared" si="210"/>
        <v>0</v>
      </c>
      <c r="J410" s="11">
        <f t="shared" si="210"/>
        <v>49.4</v>
      </c>
      <c r="K410" s="11">
        <f t="shared" si="210"/>
        <v>0</v>
      </c>
      <c r="L410" s="11">
        <f t="shared" si="210"/>
        <v>49.4</v>
      </c>
      <c r="M410" s="11">
        <f t="shared" si="210"/>
        <v>0</v>
      </c>
      <c r="N410" s="11">
        <f t="shared" si="210"/>
        <v>49.4</v>
      </c>
      <c r="O410" s="11">
        <f t="shared" si="210"/>
        <v>0</v>
      </c>
      <c r="P410" s="11">
        <f t="shared" si="210"/>
        <v>49.4</v>
      </c>
      <c r="Q410" s="11">
        <f t="shared" si="210"/>
        <v>0</v>
      </c>
    </row>
    <row r="411" spans="1:17" s="12" customFormat="1" ht="18.75">
      <c r="A411" s="64" t="s">
        <v>193</v>
      </c>
      <c r="B411" s="16" t="s">
        <v>131</v>
      </c>
      <c r="C411" s="16" t="s">
        <v>131</v>
      </c>
      <c r="D411" s="16" t="s">
        <v>266</v>
      </c>
      <c r="E411" s="16" t="s">
        <v>192</v>
      </c>
      <c r="F411" s="11">
        <f>G411+H411+I411</f>
        <v>52</v>
      </c>
      <c r="G411" s="11"/>
      <c r="H411" s="11">
        <v>52</v>
      </c>
      <c r="I411" s="11"/>
      <c r="J411" s="11">
        <f>K411+L411+M411</f>
        <v>49.4</v>
      </c>
      <c r="K411" s="11"/>
      <c r="L411" s="11">
        <f>14.4+35</f>
        <v>49.4</v>
      </c>
      <c r="M411" s="11"/>
      <c r="N411" s="11">
        <f>O411+P411+Q411</f>
        <v>49.4</v>
      </c>
      <c r="O411" s="49"/>
      <c r="P411" s="11">
        <f>14.4+35</f>
        <v>49.4</v>
      </c>
      <c r="Q411" s="49"/>
    </row>
    <row r="412" spans="1:17" s="12" customFormat="1" ht="18.75">
      <c r="A412" s="65" t="s">
        <v>155</v>
      </c>
      <c r="B412" s="13" t="s">
        <v>131</v>
      </c>
      <c r="C412" s="13" t="s">
        <v>127</v>
      </c>
      <c r="D412" s="13"/>
      <c r="E412" s="13"/>
      <c r="F412" s="14">
        <f aca="true" t="shared" si="211" ref="F412:Q412">F413+F443</f>
        <v>121204.8</v>
      </c>
      <c r="G412" s="14">
        <f t="shared" si="211"/>
        <v>63161.2</v>
      </c>
      <c r="H412" s="14">
        <f t="shared" si="211"/>
        <v>58043.6</v>
      </c>
      <c r="I412" s="14">
        <f t="shared" si="211"/>
        <v>0</v>
      </c>
      <c r="J412" s="14">
        <f t="shared" si="211"/>
        <v>114667.09999999999</v>
      </c>
      <c r="K412" s="14">
        <f t="shared" si="211"/>
        <v>48611.2</v>
      </c>
      <c r="L412" s="14">
        <f t="shared" si="211"/>
        <v>66055.9</v>
      </c>
      <c r="M412" s="14">
        <f t="shared" si="211"/>
        <v>0</v>
      </c>
      <c r="N412" s="14">
        <f t="shared" si="211"/>
        <v>45620.4</v>
      </c>
      <c r="O412" s="14">
        <f t="shared" si="211"/>
        <v>111.2</v>
      </c>
      <c r="P412" s="14">
        <f t="shared" si="211"/>
        <v>45509.200000000004</v>
      </c>
      <c r="Q412" s="14">
        <f t="shared" si="211"/>
        <v>0</v>
      </c>
    </row>
    <row r="413" spans="1:17" s="12" customFormat="1" ht="37.5">
      <c r="A413" s="64" t="s">
        <v>523</v>
      </c>
      <c r="B413" s="16" t="s">
        <v>131</v>
      </c>
      <c r="C413" s="16" t="s">
        <v>127</v>
      </c>
      <c r="D413" s="33" t="s">
        <v>288</v>
      </c>
      <c r="E413" s="16"/>
      <c r="F413" s="11">
        <f aca="true" t="shared" si="212" ref="F413:Q413">F414+F428</f>
        <v>121184.3</v>
      </c>
      <c r="G413" s="11">
        <f t="shared" si="212"/>
        <v>63161.2</v>
      </c>
      <c r="H413" s="11">
        <f t="shared" si="212"/>
        <v>58023.1</v>
      </c>
      <c r="I413" s="11">
        <f t="shared" si="212"/>
        <v>0</v>
      </c>
      <c r="J413" s="11">
        <f t="shared" si="212"/>
        <v>114651.59999999999</v>
      </c>
      <c r="K413" s="11">
        <f t="shared" si="212"/>
        <v>48611.2</v>
      </c>
      <c r="L413" s="11">
        <f t="shared" si="212"/>
        <v>66040.4</v>
      </c>
      <c r="M413" s="11">
        <f t="shared" si="212"/>
        <v>0</v>
      </c>
      <c r="N413" s="11">
        <f t="shared" si="212"/>
        <v>45604.9</v>
      </c>
      <c r="O413" s="11">
        <f t="shared" si="212"/>
        <v>111.2</v>
      </c>
      <c r="P413" s="11">
        <f t="shared" si="212"/>
        <v>45493.700000000004</v>
      </c>
      <c r="Q413" s="11">
        <f t="shared" si="212"/>
        <v>0</v>
      </c>
    </row>
    <row r="414" spans="1:17" s="12" customFormat="1" ht="37.5">
      <c r="A414" s="43" t="s">
        <v>18</v>
      </c>
      <c r="B414" s="16" t="s">
        <v>131</v>
      </c>
      <c r="C414" s="16" t="s">
        <v>127</v>
      </c>
      <c r="D414" s="33" t="s">
        <v>289</v>
      </c>
      <c r="E414" s="16"/>
      <c r="F414" s="11">
        <f>F415+F418+F423</f>
        <v>74302.3</v>
      </c>
      <c r="G414" s="11">
        <f aca="true" t="shared" si="213" ref="G414:N414">G415+G418+G423</f>
        <v>63161.2</v>
      </c>
      <c r="H414" s="11">
        <f t="shared" si="213"/>
        <v>11141.1</v>
      </c>
      <c r="I414" s="11">
        <f t="shared" si="213"/>
        <v>0</v>
      </c>
      <c r="J414" s="11">
        <f t="shared" si="213"/>
        <v>79193.9</v>
      </c>
      <c r="K414" s="11">
        <f t="shared" si="213"/>
        <v>48611.2</v>
      </c>
      <c r="L414" s="11">
        <f t="shared" si="213"/>
        <v>30582.7</v>
      </c>
      <c r="M414" s="11">
        <f t="shared" si="213"/>
        <v>0</v>
      </c>
      <c r="N414" s="11">
        <f t="shared" si="213"/>
        <v>147.2</v>
      </c>
      <c r="O414" s="11">
        <f>O415+O418+O423</f>
        <v>111.2</v>
      </c>
      <c r="P414" s="11">
        <f>P415+P418+P423</f>
        <v>36</v>
      </c>
      <c r="Q414" s="11">
        <f>Q415+Q418+Q423</f>
        <v>0</v>
      </c>
    </row>
    <row r="415" spans="1:17" s="12" customFormat="1" ht="81.75" customHeight="1">
      <c r="A415" s="43" t="s">
        <v>296</v>
      </c>
      <c r="B415" s="16" t="s">
        <v>131</v>
      </c>
      <c r="C415" s="16" t="s">
        <v>127</v>
      </c>
      <c r="D415" s="33" t="s">
        <v>49</v>
      </c>
      <c r="E415" s="16"/>
      <c r="F415" s="11">
        <f>F416</f>
        <v>31.2</v>
      </c>
      <c r="G415" s="11">
        <f aca="true" t="shared" si="214" ref="G415:Q415">G416</f>
        <v>31.2</v>
      </c>
      <c r="H415" s="11">
        <f t="shared" si="214"/>
        <v>0</v>
      </c>
      <c r="I415" s="11">
        <f t="shared" si="214"/>
        <v>0</v>
      </c>
      <c r="J415" s="11">
        <f t="shared" si="214"/>
        <v>31.2</v>
      </c>
      <c r="K415" s="11">
        <f t="shared" si="214"/>
        <v>31.2</v>
      </c>
      <c r="L415" s="11">
        <f t="shared" si="214"/>
        <v>0</v>
      </c>
      <c r="M415" s="11">
        <f t="shared" si="214"/>
        <v>0</v>
      </c>
      <c r="N415" s="11">
        <f t="shared" si="214"/>
        <v>31.2</v>
      </c>
      <c r="O415" s="11">
        <f t="shared" si="214"/>
        <v>31.2</v>
      </c>
      <c r="P415" s="11">
        <f t="shared" si="214"/>
        <v>0</v>
      </c>
      <c r="Q415" s="11">
        <f t="shared" si="214"/>
        <v>0</v>
      </c>
    </row>
    <row r="416" spans="1:17" s="12" customFormat="1" ht="78" customHeight="1">
      <c r="A416" s="64" t="s">
        <v>99</v>
      </c>
      <c r="B416" s="16" t="s">
        <v>131</v>
      </c>
      <c r="C416" s="16" t="s">
        <v>127</v>
      </c>
      <c r="D416" s="33" t="s">
        <v>50</v>
      </c>
      <c r="E416" s="16"/>
      <c r="F416" s="11">
        <f>F417</f>
        <v>31.2</v>
      </c>
      <c r="G416" s="11">
        <f aca="true" t="shared" si="215" ref="G416:Q416">G417</f>
        <v>31.2</v>
      </c>
      <c r="H416" s="11">
        <f t="shared" si="215"/>
        <v>0</v>
      </c>
      <c r="I416" s="11">
        <f t="shared" si="215"/>
        <v>0</v>
      </c>
      <c r="J416" s="11">
        <f t="shared" si="215"/>
        <v>31.2</v>
      </c>
      <c r="K416" s="11">
        <f t="shared" si="215"/>
        <v>31.2</v>
      </c>
      <c r="L416" s="11">
        <f t="shared" si="215"/>
        <v>0</v>
      </c>
      <c r="M416" s="11">
        <f t="shared" si="215"/>
        <v>0</v>
      </c>
      <c r="N416" s="11">
        <f t="shared" si="215"/>
        <v>31.2</v>
      </c>
      <c r="O416" s="11">
        <f t="shared" si="215"/>
        <v>31.2</v>
      </c>
      <c r="P416" s="11">
        <f t="shared" si="215"/>
        <v>0</v>
      </c>
      <c r="Q416" s="11">
        <f t="shared" si="215"/>
        <v>0</v>
      </c>
    </row>
    <row r="417" spans="1:17" s="12" customFormat="1" ht="37.5">
      <c r="A417" s="64" t="s">
        <v>223</v>
      </c>
      <c r="B417" s="16" t="s">
        <v>131</v>
      </c>
      <c r="C417" s="16" t="s">
        <v>127</v>
      </c>
      <c r="D417" s="33" t="s">
        <v>50</v>
      </c>
      <c r="E417" s="16" t="s">
        <v>222</v>
      </c>
      <c r="F417" s="11">
        <f>G417+H417+I417</f>
        <v>31.2</v>
      </c>
      <c r="G417" s="11">
        <v>31.2</v>
      </c>
      <c r="H417" s="11"/>
      <c r="I417" s="11"/>
      <c r="J417" s="11">
        <f>K417+L417+M417</f>
        <v>31.2</v>
      </c>
      <c r="K417" s="11">
        <v>31.2</v>
      </c>
      <c r="L417" s="11"/>
      <c r="M417" s="11"/>
      <c r="N417" s="11">
        <f>O417+P417+Q417</f>
        <v>31.2</v>
      </c>
      <c r="O417" s="49">
        <v>31.2</v>
      </c>
      <c r="P417" s="49"/>
      <c r="Q417" s="49"/>
    </row>
    <row r="418" spans="1:17" s="12" customFormat="1" ht="56.25">
      <c r="A418" s="64" t="s">
        <v>365</v>
      </c>
      <c r="B418" s="16" t="s">
        <v>131</v>
      </c>
      <c r="C418" s="16" t="s">
        <v>127</v>
      </c>
      <c r="D418" s="33" t="s">
        <v>293</v>
      </c>
      <c r="E418" s="16"/>
      <c r="F418" s="11">
        <f>F421+F419</f>
        <v>116</v>
      </c>
      <c r="G418" s="11">
        <f aca="true" t="shared" si="216" ref="G418:Q418">G421+G419</f>
        <v>80</v>
      </c>
      <c r="H418" s="11">
        <f t="shared" si="216"/>
        <v>36</v>
      </c>
      <c r="I418" s="11">
        <f t="shared" si="216"/>
        <v>0</v>
      </c>
      <c r="J418" s="11">
        <f t="shared" si="216"/>
        <v>116</v>
      </c>
      <c r="K418" s="11">
        <f t="shared" si="216"/>
        <v>80</v>
      </c>
      <c r="L418" s="11">
        <f t="shared" si="216"/>
        <v>36</v>
      </c>
      <c r="M418" s="11">
        <f t="shared" si="216"/>
        <v>0</v>
      </c>
      <c r="N418" s="11">
        <f t="shared" si="216"/>
        <v>116</v>
      </c>
      <c r="O418" s="11">
        <f t="shared" si="216"/>
        <v>80</v>
      </c>
      <c r="P418" s="11">
        <f t="shared" si="216"/>
        <v>36</v>
      </c>
      <c r="Q418" s="11">
        <f t="shared" si="216"/>
        <v>0</v>
      </c>
    </row>
    <row r="419" spans="1:17" s="12" customFormat="1" ht="37.5">
      <c r="A419" s="64" t="s">
        <v>464</v>
      </c>
      <c r="B419" s="16" t="s">
        <v>131</v>
      </c>
      <c r="C419" s="16" t="s">
        <v>127</v>
      </c>
      <c r="D419" s="33" t="s">
        <v>462</v>
      </c>
      <c r="E419" s="16"/>
      <c r="F419" s="11">
        <f>F420</f>
        <v>36</v>
      </c>
      <c r="G419" s="11">
        <f aca="true" t="shared" si="217" ref="G419:Q419">G420</f>
        <v>0</v>
      </c>
      <c r="H419" s="11">
        <f t="shared" si="217"/>
        <v>36</v>
      </c>
      <c r="I419" s="11">
        <f t="shared" si="217"/>
        <v>0</v>
      </c>
      <c r="J419" s="11">
        <f t="shared" si="217"/>
        <v>36</v>
      </c>
      <c r="K419" s="11">
        <f t="shared" si="217"/>
        <v>0</v>
      </c>
      <c r="L419" s="11">
        <f t="shared" si="217"/>
        <v>36</v>
      </c>
      <c r="M419" s="11">
        <f t="shared" si="217"/>
        <v>0</v>
      </c>
      <c r="N419" s="11">
        <f t="shared" si="217"/>
        <v>36</v>
      </c>
      <c r="O419" s="11">
        <f t="shared" si="217"/>
        <v>0</v>
      </c>
      <c r="P419" s="11">
        <f t="shared" si="217"/>
        <v>36</v>
      </c>
      <c r="Q419" s="11">
        <f t="shared" si="217"/>
        <v>0</v>
      </c>
    </row>
    <row r="420" spans="1:17" s="12" customFormat="1" ht="37.5">
      <c r="A420" s="64" t="s">
        <v>223</v>
      </c>
      <c r="B420" s="16" t="s">
        <v>131</v>
      </c>
      <c r="C420" s="16" t="s">
        <v>127</v>
      </c>
      <c r="D420" s="33" t="s">
        <v>462</v>
      </c>
      <c r="E420" s="16" t="s">
        <v>222</v>
      </c>
      <c r="F420" s="11">
        <f>G420+H420+I420</f>
        <v>36</v>
      </c>
      <c r="G420" s="11"/>
      <c r="H420" s="11">
        <v>36</v>
      </c>
      <c r="I420" s="11"/>
      <c r="J420" s="11">
        <f>K420+L420+M420</f>
        <v>36</v>
      </c>
      <c r="K420" s="11"/>
      <c r="L420" s="11">
        <v>36</v>
      </c>
      <c r="M420" s="11"/>
      <c r="N420" s="11">
        <f>O420+P420+Q420</f>
        <v>36</v>
      </c>
      <c r="O420" s="11"/>
      <c r="P420" s="11">
        <v>36</v>
      </c>
      <c r="Q420" s="11"/>
    </row>
    <row r="421" spans="1:17" s="12" customFormat="1" ht="77.25" customHeight="1">
      <c r="A421" s="64" t="s">
        <v>99</v>
      </c>
      <c r="B421" s="16" t="s">
        <v>131</v>
      </c>
      <c r="C421" s="16" t="s">
        <v>127</v>
      </c>
      <c r="D421" s="33" t="s">
        <v>52</v>
      </c>
      <c r="E421" s="16"/>
      <c r="F421" s="11">
        <f>F422</f>
        <v>80</v>
      </c>
      <c r="G421" s="11">
        <f aca="true" t="shared" si="218" ref="G421:Q421">G422</f>
        <v>80</v>
      </c>
      <c r="H421" s="11">
        <f t="shared" si="218"/>
        <v>0</v>
      </c>
      <c r="I421" s="11">
        <f t="shared" si="218"/>
        <v>0</v>
      </c>
      <c r="J421" s="11">
        <f t="shared" si="218"/>
        <v>80</v>
      </c>
      <c r="K421" s="11">
        <f t="shared" si="218"/>
        <v>80</v>
      </c>
      <c r="L421" s="11">
        <f t="shared" si="218"/>
        <v>0</v>
      </c>
      <c r="M421" s="11">
        <f t="shared" si="218"/>
        <v>0</v>
      </c>
      <c r="N421" s="11">
        <f t="shared" si="218"/>
        <v>80</v>
      </c>
      <c r="O421" s="11">
        <f t="shared" si="218"/>
        <v>80</v>
      </c>
      <c r="P421" s="11">
        <f t="shared" si="218"/>
        <v>0</v>
      </c>
      <c r="Q421" s="11">
        <f t="shared" si="218"/>
        <v>0</v>
      </c>
    </row>
    <row r="422" spans="1:17" s="12" customFormat="1" ht="37.5">
      <c r="A422" s="64" t="s">
        <v>223</v>
      </c>
      <c r="B422" s="16" t="s">
        <v>131</v>
      </c>
      <c r="C422" s="16" t="s">
        <v>127</v>
      </c>
      <c r="D422" s="33" t="s">
        <v>52</v>
      </c>
      <c r="E422" s="16" t="s">
        <v>222</v>
      </c>
      <c r="F422" s="11">
        <f>G422+H422+I422</f>
        <v>80</v>
      </c>
      <c r="G422" s="11">
        <v>80</v>
      </c>
      <c r="H422" s="11"/>
      <c r="I422" s="11"/>
      <c r="J422" s="11">
        <f>K422+L422+M422</f>
        <v>80</v>
      </c>
      <c r="K422" s="11">
        <v>80</v>
      </c>
      <c r="L422" s="11"/>
      <c r="M422" s="11"/>
      <c r="N422" s="11">
        <f>O422+P422+Q422</f>
        <v>80</v>
      </c>
      <c r="O422" s="11">
        <v>80</v>
      </c>
      <c r="P422" s="11"/>
      <c r="Q422" s="11"/>
    </row>
    <row r="423" spans="1:17" s="12" customFormat="1" ht="56.25">
      <c r="A423" s="64" t="s">
        <v>445</v>
      </c>
      <c r="B423" s="16" t="s">
        <v>131</v>
      </c>
      <c r="C423" s="16" t="s">
        <v>127</v>
      </c>
      <c r="D423" s="33" t="s">
        <v>443</v>
      </c>
      <c r="E423" s="16"/>
      <c r="F423" s="11">
        <f aca="true" t="shared" si="219" ref="F423:N423">F426+F424</f>
        <v>74155.1</v>
      </c>
      <c r="G423" s="11">
        <f t="shared" si="219"/>
        <v>63050</v>
      </c>
      <c r="H423" s="11">
        <f t="shared" si="219"/>
        <v>11105.1</v>
      </c>
      <c r="I423" s="11">
        <f t="shared" si="219"/>
        <v>0</v>
      </c>
      <c r="J423" s="11">
        <f t="shared" si="219"/>
        <v>79046.7</v>
      </c>
      <c r="K423" s="11">
        <f t="shared" si="219"/>
        <v>48500</v>
      </c>
      <c r="L423" s="11">
        <f t="shared" si="219"/>
        <v>30546.7</v>
      </c>
      <c r="M423" s="11">
        <f t="shared" si="219"/>
        <v>0</v>
      </c>
      <c r="N423" s="11">
        <f t="shared" si="219"/>
        <v>0</v>
      </c>
      <c r="O423" s="11">
        <f>O426+O424</f>
        <v>0</v>
      </c>
      <c r="P423" s="11">
        <f>P426+P424</f>
        <v>0</v>
      </c>
      <c r="Q423" s="11">
        <f>Q426+Q424</f>
        <v>0</v>
      </c>
    </row>
    <row r="424" spans="1:17" s="12" customFormat="1" ht="56.25">
      <c r="A424" s="125" t="s">
        <v>642</v>
      </c>
      <c r="B424" s="16" t="s">
        <v>131</v>
      </c>
      <c r="C424" s="16" t="s">
        <v>127</v>
      </c>
      <c r="D424" s="33" t="s">
        <v>585</v>
      </c>
      <c r="E424" s="16"/>
      <c r="F424" s="11">
        <f>F425</f>
        <v>3150</v>
      </c>
      <c r="G424" s="11">
        <f>G425</f>
        <v>0</v>
      </c>
      <c r="H424" s="11">
        <f>H425</f>
        <v>3150</v>
      </c>
      <c r="I424" s="11">
        <f>I425</f>
        <v>0</v>
      </c>
      <c r="J424" s="11">
        <f>K424+L424+M424</f>
        <v>0</v>
      </c>
      <c r="K424" s="11"/>
      <c r="L424" s="11"/>
      <c r="M424" s="11"/>
      <c r="N424" s="11"/>
      <c r="O424" s="11"/>
      <c r="P424" s="11"/>
      <c r="Q424" s="11"/>
    </row>
    <row r="425" spans="1:17" s="12" customFormat="1" ht="37.5">
      <c r="A425" s="64" t="s">
        <v>93</v>
      </c>
      <c r="B425" s="16" t="s">
        <v>131</v>
      </c>
      <c r="C425" s="16" t="s">
        <v>127</v>
      </c>
      <c r="D425" s="33" t="s">
        <v>585</v>
      </c>
      <c r="E425" s="16" t="s">
        <v>179</v>
      </c>
      <c r="F425" s="11">
        <f>G425+H425+I425</f>
        <v>3150</v>
      </c>
      <c r="G425" s="11"/>
      <c r="H425" s="11">
        <v>3150</v>
      </c>
      <c r="I425" s="11"/>
      <c r="J425" s="11">
        <f>K425+L425+M425</f>
        <v>0</v>
      </c>
      <c r="K425" s="11"/>
      <c r="L425" s="11"/>
      <c r="M425" s="11"/>
      <c r="N425" s="11"/>
      <c r="O425" s="11"/>
      <c r="P425" s="11"/>
      <c r="Q425" s="11"/>
    </row>
    <row r="426" spans="1:17" s="12" customFormat="1" ht="37.5">
      <c r="A426" s="64" t="s">
        <v>543</v>
      </c>
      <c r="B426" s="16" t="s">
        <v>131</v>
      </c>
      <c r="C426" s="16" t="s">
        <v>127</v>
      </c>
      <c r="D426" s="16" t="s">
        <v>565</v>
      </c>
      <c r="E426" s="16"/>
      <c r="F426" s="11">
        <f>F427</f>
        <v>71005.1</v>
      </c>
      <c r="G426" s="11">
        <f>G427</f>
        <v>63050</v>
      </c>
      <c r="H426" s="11">
        <f>H427</f>
        <v>7955.1</v>
      </c>
      <c r="I426" s="11">
        <f>I427</f>
        <v>0</v>
      </c>
      <c r="J426" s="11">
        <f>K426+L426+M426</f>
        <v>79046.7</v>
      </c>
      <c r="K426" s="11">
        <f>K427</f>
        <v>48500</v>
      </c>
      <c r="L426" s="11">
        <f>L427</f>
        <v>30546.7</v>
      </c>
      <c r="M426" s="11"/>
      <c r="N426" s="11"/>
      <c r="O426" s="11"/>
      <c r="P426" s="11"/>
      <c r="Q426" s="11"/>
    </row>
    <row r="427" spans="1:17" s="12" customFormat="1" ht="18.75">
      <c r="A427" s="64" t="s">
        <v>157</v>
      </c>
      <c r="B427" s="16" t="s">
        <v>131</v>
      </c>
      <c r="C427" s="16" t="s">
        <v>127</v>
      </c>
      <c r="D427" s="16" t="s">
        <v>565</v>
      </c>
      <c r="E427" s="16" t="s">
        <v>186</v>
      </c>
      <c r="F427" s="11">
        <f>G427+H427+I427</f>
        <v>71005.1</v>
      </c>
      <c r="G427" s="11">
        <v>63050</v>
      </c>
      <c r="H427" s="11">
        <v>7955.1</v>
      </c>
      <c r="I427" s="11"/>
      <c r="J427" s="11">
        <f>K427+L427+M427</f>
        <v>79046.7</v>
      </c>
      <c r="K427" s="11">
        <v>48500</v>
      </c>
      <c r="L427" s="11">
        <v>30546.7</v>
      </c>
      <c r="M427" s="11"/>
      <c r="N427" s="11"/>
      <c r="O427" s="49"/>
      <c r="P427" s="49"/>
      <c r="Q427" s="49"/>
    </row>
    <row r="428" spans="1:17" s="12" customFormat="1" ht="18.75">
      <c r="A428" s="70" t="s">
        <v>29</v>
      </c>
      <c r="B428" s="16" t="s">
        <v>131</v>
      </c>
      <c r="C428" s="16" t="s">
        <v>127</v>
      </c>
      <c r="D428" s="16" t="s">
        <v>77</v>
      </c>
      <c r="E428" s="16"/>
      <c r="F428" s="11">
        <f>F429+F436</f>
        <v>46882</v>
      </c>
      <c r="G428" s="11">
        <f aca="true" t="shared" si="220" ref="G428:Q428">G429+G436</f>
        <v>0</v>
      </c>
      <c r="H428" s="11">
        <f t="shared" si="220"/>
        <v>46882</v>
      </c>
      <c r="I428" s="11">
        <f t="shared" si="220"/>
        <v>0</v>
      </c>
      <c r="J428" s="11">
        <f t="shared" si="220"/>
        <v>35457.7</v>
      </c>
      <c r="K428" s="11">
        <f t="shared" si="220"/>
        <v>0</v>
      </c>
      <c r="L428" s="11">
        <f t="shared" si="220"/>
        <v>35457.7</v>
      </c>
      <c r="M428" s="11">
        <f t="shared" si="220"/>
        <v>0</v>
      </c>
      <c r="N428" s="11">
        <f t="shared" si="220"/>
        <v>45457.700000000004</v>
      </c>
      <c r="O428" s="11">
        <f t="shared" si="220"/>
        <v>0</v>
      </c>
      <c r="P428" s="11">
        <f t="shared" si="220"/>
        <v>45457.700000000004</v>
      </c>
      <c r="Q428" s="11">
        <f t="shared" si="220"/>
        <v>0</v>
      </c>
    </row>
    <row r="429" spans="1:17" s="12" customFormat="1" ht="118.5" customHeight="1">
      <c r="A429" s="64" t="s">
        <v>524</v>
      </c>
      <c r="B429" s="16" t="s">
        <v>131</v>
      </c>
      <c r="C429" s="16" t="s">
        <v>127</v>
      </c>
      <c r="D429" s="16" t="s">
        <v>112</v>
      </c>
      <c r="E429" s="16"/>
      <c r="F429" s="11">
        <f>F430+F434</f>
        <v>43618.2</v>
      </c>
      <c r="G429" s="11">
        <f aca="true" t="shared" si="221" ref="G429:N429">G430+G434</f>
        <v>0</v>
      </c>
      <c r="H429" s="11">
        <f t="shared" si="221"/>
        <v>43618.2</v>
      </c>
      <c r="I429" s="11">
        <f t="shared" si="221"/>
        <v>0</v>
      </c>
      <c r="J429" s="11">
        <f t="shared" si="221"/>
        <v>32666.3</v>
      </c>
      <c r="K429" s="11">
        <f t="shared" si="221"/>
        <v>0</v>
      </c>
      <c r="L429" s="11">
        <f t="shared" si="221"/>
        <v>32666.3</v>
      </c>
      <c r="M429" s="11">
        <f t="shared" si="221"/>
        <v>0</v>
      </c>
      <c r="N429" s="11">
        <f t="shared" si="221"/>
        <v>42666.3</v>
      </c>
      <c r="O429" s="11">
        <f>O430+O434</f>
        <v>0</v>
      </c>
      <c r="P429" s="11">
        <f>P430+P434</f>
        <v>42666.3</v>
      </c>
      <c r="Q429" s="11">
        <f>Q430+Q434</f>
        <v>0</v>
      </c>
    </row>
    <row r="430" spans="1:17" s="12" customFormat="1" ht="18.75">
      <c r="A430" s="64" t="s">
        <v>408</v>
      </c>
      <c r="B430" s="16" t="s">
        <v>131</v>
      </c>
      <c r="C430" s="16" t="s">
        <v>127</v>
      </c>
      <c r="D430" s="16" t="s">
        <v>409</v>
      </c>
      <c r="E430" s="16"/>
      <c r="F430" s="11">
        <f>F431+F432+F433</f>
        <v>24168.899999999998</v>
      </c>
      <c r="G430" s="11">
        <f aca="true" t="shared" si="222" ref="G430:N430">G431+G432+G433</f>
        <v>0</v>
      </c>
      <c r="H430" s="11">
        <f t="shared" si="222"/>
        <v>24168.899999999998</v>
      </c>
      <c r="I430" s="11">
        <f t="shared" si="222"/>
        <v>0</v>
      </c>
      <c r="J430" s="11">
        <f t="shared" si="222"/>
        <v>17608.8</v>
      </c>
      <c r="K430" s="11">
        <f t="shared" si="222"/>
        <v>0</v>
      </c>
      <c r="L430" s="11">
        <f t="shared" si="222"/>
        <v>17608.8</v>
      </c>
      <c r="M430" s="11">
        <f t="shared" si="222"/>
        <v>0</v>
      </c>
      <c r="N430" s="11">
        <f t="shared" si="222"/>
        <v>27608.8</v>
      </c>
      <c r="O430" s="11">
        <f>O431+O432+O433</f>
        <v>0</v>
      </c>
      <c r="P430" s="11">
        <f>P431+P432+P433</f>
        <v>27608.8</v>
      </c>
      <c r="Q430" s="11">
        <f>Q431+Q432+Q433</f>
        <v>0</v>
      </c>
    </row>
    <row r="431" spans="1:17" s="12" customFormat="1" ht="18.75">
      <c r="A431" s="64" t="s">
        <v>181</v>
      </c>
      <c r="B431" s="16" t="s">
        <v>131</v>
      </c>
      <c r="C431" s="16" t="s">
        <v>127</v>
      </c>
      <c r="D431" s="16" t="s">
        <v>409</v>
      </c>
      <c r="E431" s="16" t="s">
        <v>154</v>
      </c>
      <c r="F431" s="11">
        <f>G431+H431+I431</f>
        <v>22496.1</v>
      </c>
      <c r="G431" s="11"/>
      <c r="H431" s="11">
        <v>22496.1</v>
      </c>
      <c r="I431" s="11"/>
      <c r="J431" s="11">
        <f>K431+L431+M431</f>
        <v>15936</v>
      </c>
      <c r="K431" s="11"/>
      <c r="L431" s="11">
        <v>15936</v>
      </c>
      <c r="M431" s="11"/>
      <c r="N431" s="11">
        <f>O431+P431+Q431</f>
        <v>25936</v>
      </c>
      <c r="O431" s="49"/>
      <c r="P431" s="11">
        <v>25936</v>
      </c>
      <c r="Q431" s="49"/>
    </row>
    <row r="432" spans="1:17" s="12" customFormat="1" ht="37.5">
      <c r="A432" s="64" t="s">
        <v>93</v>
      </c>
      <c r="B432" s="16" t="s">
        <v>131</v>
      </c>
      <c r="C432" s="16" t="s">
        <v>127</v>
      </c>
      <c r="D432" s="16" t="s">
        <v>409</v>
      </c>
      <c r="E432" s="16" t="s">
        <v>179</v>
      </c>
      <c r="F432" s="11">
        <f>G432+H432+I432</f>
        <v>1659.7</v>
      </c>
      <c r="G432" s="11"/>
      <c r="H432" s="11">
        <v>1659.7</v>
      </c>
      <c r="I432" s="11"/>
      <c r="J432" s="11">
        <f>K432+L432+M432</f>
        <v>1659.7</v>
      </c>
      <c r="K432" s="11"/>
      <c r="L432" s="11">
        <v>1659.7</v>
      </c>
      <c r="M432" s="11"/>
      <c r="N432" s="11">
        <f>O432+P432+Q432</f>
        <v>1659.7</v>
      </c>
      <c r="O432" s="49"/>
      <c r="P432" s="11">
        <v>1659.7</v>
      </c>
      <c r="Q432" s="49"/>
    </row>
    <row r="433" spans="1:17" s="12" customFormat="1" ht="18.75">
      <c r="A433" s="64" t="s">
        <v>177</v>
      </c>
      <c r="B433" s="16" t="s">
        <v>131</v>
      </c>
      <c r="C433" s="16" t="s">
        <v>127</v>
      </c>
      <c r="D433" s="16" t="s">
        <v>409</v>
      </c>
      <c r="E433" s="16" t="s">
        <v>178</v>
      </c>
      <c r="F433" s="11">
        <f>G433+H433+I433</f>
        <v>13.1</v>
      </c>
      <c r="G433" s="11"/>
      <c r="H433" s="11">
        <v>13.1</v>
      </c>
      <c r="I433" s="11"/>
      <c r="J433" s="11">
        <f>K433+L433+M433</f>
        <v>13.1</v>
      </c>
      <c r="K433" s="11"/>
      <c r="L433" s="11">
        <v>13.1</v>
      </c>
      <c r="M433" s="11"/>
      <c r="N433" s="11">
        <f>O433+P433+Q433</f>
        <v>13.1</v>
      </c>
      <c r="O433" s="49"/>
      <c r="P433" s="11">
        <v>13.1</v>
      </c>
      <c r="Q433" s="49"/>
    </row>
    <row r="434" spans="1:17" s="12" customFormat="1" ht="56.25">
      <c r="A434" s="64" t="s">
        <v>476</v>
      </c>
      <c r="B434" s="16" t="s">
        <v>131</v>
      </c>
      <c r="C434" s="16" t="s">
        <v>127</v>
      </c>
      <c r="D434" s="16" t="s">
        <v>479</v>
      </c>
      <c r="E434" s="16"/>
      <c r="F434" s="11">
        <f>F435</f>
        <v>19449.3</v>
      </c>
      <c r="G434" s="11">
        <f aca="true" t="shared" si="223" ref="G434:Q434">G435</f>
        <v>0</v>
      </c>
      <c r="H434" s="11">
        <f t="shared" si="223"/>
        <v>19449.3</v>
      </c>
      <c r="I434" s="11">
        <f t="shared" si="223"/>
        <v>0</v>
      </c>
      <c r="J434" s="11">
        <f t="shared" si="223"/>
        <v>15057.5</v>
      </c>
      <c r="K434" s="11">
        <f t="shared" si="223"/>
        <v>0</v>
      </c>
      <c r="L434" s="11">
        <f t="shared" si="223"/>
        <v>15057.5</v>
      </c>
      <c r="M434" s="11">
        <f t="shared" si="223"/>
        <v>0</v>
      </c>
      <c r="N434" s="11">
        <f t="shared" si="223"/>
        <v>15057.5</v>
      </c>
      <c r="O434" s="11">
        <f t="shared" si="223"/>
        <v>0</v>
      </c>
      <c r="P434" s="11">
        <f t="shared" si="223"/>
        <v>15057.5</v>
      </c>
      <c r="Q434" s="11">
        <f t="shared" si="223"/>
        <v>0</v>
      </c>
    </row>
    <row r="435" spans="1:17" s="12" customFormat="1" ht="18.75">
      <c r="A435" s="64" t="s">
        <v>181</v>
      </c>
      <c r="B435" s="16" t="s">
        <v>131</v>
      </c>
      <c r="C435" s="16" t="s">
        <v>127</v>
      </c>
      <c r="D435" s="16" t="s">
        <v>479</v>
      </c>
      <c r="E435" s="16" t="s">
        <v>154</v>
      </c>
      <c r="F435" s="11">
        <f>G435+H435+I435</f>
        <v>19449.3</v>
      </c>
      <c r="G435" s="11"/>
      <c r="H435" s="11">
        <v>19449.3</v>
      </c>
      <c r="I435" s="11"/>
      <c r="J435" s="11">
        <f>K435+L435+M435</f>
        <v>15057.5</v>
      </c>
      <c r="K435" s="11"/>
      <c r="L435" s="11">
        <v>15057.5</v>
      </c>
      <c r="M435" s="11"/>
      <c r="N435" s="11">
        <f>O435+P435+Q435</f>
        <v>15057.5</v>
      </c>
      <c r="O435" s="49"/>
      <c r="P435" s="49">
        <v>15057.5</v>
      </c>
      <c r="Q435" s="49"/>
    </row>
    <row r="436" spans="1:17" s="12" customFormat="1" ht="56.25">
      <c r="A436" s="64" t="s">
        <v>342</v>
      </c>
      <c r="B436" s="16" t="s">
        <v>131</v>
      </c>
      <c r="C436" s="16" t="s">
        <v>127</v>
      </c>
      <c r="D436" s="16" t="s">
        <v>113</v>
      </c>
      <c r="E436" s="16"/>
      <c r="F436" s="11">
        <f aca="true" t="shared" si="224" ref="F436:Q436">F437+F441</f>
        <v>3263.8</v>
      </c>
      <c r="G436" s="11">
        <f t="shared" si="224"/>
        <v>0</v>
      </c>
      <c r="H436" s="11">
        <f t="shared" si="224"/>
        <v>3263.8</v>
      </c>
      <c r="I436" s="11">
        <f t="shared" si="224"/>
        <v>0</v>
      </c>
      <c r="J436" s="11">
        <f t="shared" si="224"/>
        <v>2791.4</v>
      </c>
      <c r="K436" s="11">
        <f t="shared" si="224"/>
        <v>0</v>
      </c>
      <c r="L436" s="11">
        <f t="shared" si="224"/>
        <v>2791.4</v>
      </c>
      <c r="M436" s="11">
        <f t="shared" si="224"/>
        <v>0</v>
      </c>
      <c r="N436" s="11">
        <f t="shared" si="224"/>
        <v>2791.4</v>
      </c>
      <c r="O436" s="11">
        <f t="shared" si="224"/>
        <v>0</v>
      </c>
      <c r="P436" s="11">
        <f t="shared" si="224"/>
        <v>2791.4</v>
      </c>
      <c r="Q436" s="11">
        <f t="shared" si="224"/>
        <v>0</v>
      </c>
    </row>
    <row r="437" spans="1:17" s="12" customFormat="1" ht="24.75" customHeight="1">
      <c r="A437" s="64" t="s">
        <v>191</v>
      </c>
      <c r="B437" s="16" t="s">
        <v>131</v>
      </c>
      <c r="C437" s="16" t="s">
        <v>127</v>
      </c>
      <c r="D437" s="16" t="s">
        <v>114</v>
      </c>
      <c r="E437" s="16"/>
      <c r="F437" s="11">
        <f>F438+F439+F440</f>
        <v>2573.8</v>
      </c>
      <c r="G437" s="11">
        <f aca="true" t="shared" si="225" ref="G437:Q437">G438+G439+G440</f>
        <v>0</v>
      </c>
      <c r="H437" s="11">
        <f t="shared" si="225"/>
        <v>2573.8</v>
      </c>
      <c r="I437" s="11">
        <f t="shared" si="225"/>
        <v>0</v>
      </c>
      <c r="J437" s="11">
        <f t="shared" si="225"/>
        <v>2695.4</v>
      </c>
      <c r="K437" s="11">
        <f t="shared" si="225"/>
        <v>0</v>
      </c>
      <c r="L437" s="11">
        <f t="shared" si="225"/>
        <v>2695.4</v>
      </c>
      <c r="M437" s="11">
        <f t="shared" si="225"/>
        <v>0</v>
      </c>
      <c r="N437" s="11">
        <f t="shared" si="225"/>
        <v>2695.4</v>
      </c>
      <c r="O437" s="11">
        <f t="shared" si="225"/>
        <v>0</v>
      </c>
      <c r="P437" s="11">
        <f t="shared" si="225"/>
        <v>2695.4</v>
      </c>
      <c r="Q437" s="11">
        <f t="shared" si="225"/>
        <v>0</v>
      </c>
    </row>
    <row r="438" spans="1:17" s="12" customFormat="1" ht="37.5">
      <c r="A438" s="64" t="s">
        <v>175</v>
      </c>
      <c r="B438" s="16" t="s">
        <v>131</v>
      </c>
      <c r="C438" s="16" t="s">
        <v>127</v>
      </c>
      <c r="D438" s="16" t="s">
        <v>114</v>
      </c>
      <c r="E438" s="16" t="s">
        <v>176</v>
      </c>
      <c r="F438" s="11">
        <f>G438+H438+I438</f>
        <v>2296.5</v>
      </c>
      <c r="G438" s="11"/>
      <c r="H438" s="11">
        <v>2296.5</v>
      </c>
      <c r="I438" s="11"/>
      <c r="J438" s="11">
        <f>K438+L438+M438</f>
        <v>2418.1</v>
      </c>
      <c r="K438" s="11"/>
      <c r="L438" s="11">
        <v>2418.1</v>
      </c>
      <c r="M438" s="11"/>
      <c r="N438" s="11">
        <f>O438+P438+Q438</f>
        <v>2418.1</v>
      </c>
      <c r="O438" s="49"/>
      <c r="P438" s="11">
        <v>2418.1</v>
      </c>
      <c r="Q438" s="49"/>
    </row>
    <row r="439" spans="1:17" s="12" customFormat="1" ht="37.5">
      <c r="A439" s="64" t="s">
        <v>93</v>
      </c>
      <c r="B439" s="16" t="s">
        <v>131</v>
      </c>
      <c r="C439" s="16" t="s">
        <v>127</v>
      </c>
      <c r="D439" s="16" t="s">
        <v>114</v>
      </c>
      <c r="E439" s="16" t="s">
        <v>179</v>
      </c>
      <c r="F439" s="11">
        <f>G439+H439+I439</f>
        <v>273.4</v>
      </c>
      <c r="G439" s="11"/>
      <c r="H439" s="11">
        <v>273.4</v>
      </c>
      <c r="I439" s="11"/>
      <c r="J439" s="11">
        <f>K439+L439+M439</f>
        <v>273.4</v>
      </c>
      <c r="K439" s="11"/>
      <c r="L439" s="11">
        <v>273.4</v>
      </c>
      <c r="M439" s="11"/>
      <c r="N439" s="11">
        <f>O439+P439+Q439</f>
        <v>273.4</v>
      </c>
      <c r="O439" s="49"/>
      <c r="P439" s="11">
        <v>273.4</v>
      </c>
      <c r="Q439" s="49"/>
    </row>
    <row r="440" spans="1:17" s="12" customFormat="1" ht="18.75">
      <c r="A440" s="64" t="s">
        <v>177</v>
      </c>
      <c r="B440" s="16" t="s">
        <v>131</v>
      </c>
      <c r="C440" s="16" t="s">
        <v>127</v>
      </c>
      <c r="D440" s="16" t="s">
        <v>114</v>
      </c>
      <c r="E440" s="16" t="s">
        <v>178</v>
      </c>
      <c r="F440" s="11">
        <f>G440+H440+I440</f>
        <v>3.9</v>
      </c>
      <c r="G440" s="11"/>
      <c r="H440" s="11">
        <v>3.9</v>
      </c>
      <c r="I440" s="11"/>
      <c r="J440" s="11">
        <f>K440+L440+M440</f>
        <v>3.9</v>
      </c>
      <c r="K440" s="11"/>
      <c r="L440" s="11">
        <v>3.9</v>
      </c>
      <c r="M440" s="11"/>
      <c r="N440" s="11">
        <f>O440+P440+Q440</f>
        <v>3.9</v>
      </c>
      <c r="O440" s="49"/>
      <c r="P440" s="11">
        <v>3.9</v>
      </c>
      <c r="Q440" s="49"/>
    </row>
    <row r="441" spans="1:17" s="12" customFormat="1" ht="56.25">
      <c r="A441" s="64" t="s">
        <v>476</v>
      </c>
      <c r="B441" s="16" t="s">
        <v>131</v>
      </c>
      <c r="C441" s="16" t="s">
        <v>127</v>
      </c>
      <c r="D441" s="16" t="s">
        <v>487</v>
      </c>
      <c r="E441" s="16"/>
      <c r="F441" s="11">
        <f>F442</f>
        <v>690</v>
      </c>
      <c r="G441" s="11">
        <f aca="true" t="shared" si="226" ref="G441:Q441">G442</f>
        <v>0</v>
      </c>
      <c r="H441" s="11">
        <f t="shared" si="226"/>
        <v>690</v>
      </c>
      <c r="I441" s="11">
        <f t="shared" si="226"/>
        <v>0</v>
      </c>
      <c r="J441" s="11">
        <f t="shared" si="226"/>
        <v>96</v>
      </c>
      <c r="K441" s="11">
        <f t="shared" si="226"/>
        <v>0</v>
      </c>
      <c r="L441" s="11">
        <f t="shared" si="226"/>
        <v>96</v>
      </c>
      <c r="M441" s="11">
        <f t="shared" si="226"/>
        <v>0</v>
      </c>
      <c r="N441" s="11">
        <f t="shared" si="226"/>
        <v>96</v>
      </c>
      <c r="O441" s="11">
        <f t="shared" si="226"/>
        <v>0</v>
      </c>
      <c r="P441" s="11">
        <f t="shared" si="226"/>
        <v>96</v>
      </c>
      <c r="Q441" s="11">
        <f t="shared" si="226"/>
        <v>0</v>
      </c>
    </row>
    <row r="442" spans="1:17" s="12" customFormat="1" ht="37.5">
      <c r="A442" s="64" t="s">
        <v>175</v>
      </c>
      <c r="B442" s="16" t="s">
        <v>131</v>
      </c>
      <c r="C442" s="16" t="s">
        <v>127</v>
      </c>
      <c r="D442" s="16" t="s">
        <v>487</v>
      </c>
      <c r="E442" s="16" t="s">
        <v>176</v>
      </c>
      <c r="F442" s="11">
        <f>G442+H442+I442</f>
        <v>690</v>
      </c>
      <c r="G442" s="11"/>
      <c r="H442" s="11">
        <v>690</v>
      </c>
      <c r="I442" s="11"/>
      <c r="J442" s="11">
        <f>K442+L442+M442</f>
        <v>96</v>
      </c>
      <c r="K442" s="11"/>
      <c r="L442" s="11">
        <v>96</v>
      </c>
      <c r="M442" s="11"/>
      <c r="N442" s="11">
        <f>O442+P442+Q442</f>
        <v>96</v>
      </c>
      <c r="O442" s="49"/>
      <c r="P442" s="11">
        <v>96</v>
      </c>
      <c r="Q442" s="49"/>
    </row>
    <row r="443" spans="1:17" s="12" customFormat="1" ht="56.25">
      <c r="A443" s="64" t="s">
        <v>568</v>
      </c>
      <c r="B443" s="16" t="s">
        <v>131</v>
      </c>
      <c r="C443" s="16" t="s">
        <v>127</v>
      </c>
      <c r="D443" s="16" t="s">
        <v>251</v>
      </c>
      <c r="E443" s="16"/>
      <c r="F443" s="11">
        <f>F452+F448+F444</f>
        <v>20.5</v>
      </c>
      <c r="G443" s="11">
        <f>G452+G448+G444</f>
        <v>0</v>
      </c>
      <c r="H443" s="11">
        <f>H452+H448+H444</f>
        <v>20.5</v>
      </c>
      <c r="I443" s="11">
        <f>I452+I448+I444</f>
        <v>0</v>
      </c>
      <c r="J443" s="11">
        <f aca="true" t="shared" si="227" ref="J443:Q443">J452+J448</f>
        <v>15.5</v>
      </c>
      <c r="K443" s="11">
        <f t="shared" si="227"/>
        <v>0</v>
      </c>
      <c r="L443" s="11">
        <f t="shared" si="227"/>
        <v>15.5</v>
      </c>
      <c r="M443" s="11">
        <f t="shared" si="227"/>
        <v>0</v>
      </c>
      <c r="N443" s="11">
        <f t="shared" si="227"/>
        <v>15.5</v>
      </c>
      <c r="O443" s="11">
        <f t="shared" si="227"/>
        <v>0</v>
      </c>
      <c r="P443" s="11">
        <f t="shared" si="227"/>
        <v>15.5</v>
      </c>
      <c r="Q443" s="11">
        <f t="shared" si="227"/>
        <v>0</v>
      </c>
    </row>
    <row r="444" spans="1:17" s="12" customFormat="1" ht="37.5">
      <c r="A444" s="64" t="s">
        <v>198</v>
      </c>
      <c r="B444" s="16" t="s">
        <v>131</v>
      </c>
      <c r="C444" s="16" t="s">
        <v>127</v>
      </c>
      <c r="D444" s="16" t="s">
        <v>62</v>
      </c>
      <c r="E444" s="16"/>
      <c r="F444" s="11">
        <f aca="true" t="shared" si="228" ref="F444:H446">F445</f>
        <v>5</v>
      </c>
      <c r="G444" s="11">
        <f t="shared" si="228"/>
        <v>0</v>
      </c>
      <c r="H444" s="11">
        <f t="shared" si="228"/>
        <v>5</v>
      </c>
      <c r="I444" s="11"/>
      <c r="J444" s="11"/>
      <c r="K444" s="11"/>
      <c r="L444" s="11"/>
      <c r="M444" s="11"/>
      <c r="N444" s="11"/>
      <c r="O444" s="11"/>
      <c r="P444" s="11"/>
      <c r="Q444" s="11"/>
    </row>
    <row r="445" spans="1:17" s="12" customFormat="1" ht="56.25">
      <c r="A445" s="64" t="s">
        <v>421</v>
      </c>
      <c r="B445" s="16" t="s">
        <v>131</v>
      </c>
      <c r="C445" s="16" t="s">
        <v>127</v>
      </c>
      <c r="D445" s="16" t="s">
        <v>420</v>
      </c>
      <c r="E445" s="16"/>
      <c r="F445" s="11">
        <f t="shared" si="228"/>
        <v>5</v>
      </c>
      <c r="G445" s="11">
        <f t="shared" si="228"/>
        <v>0</v>
      </c>
      <c r="H445" s="11">
        <f t="shared" si="228"/>
        <v>5</v>
      </c>
      <c r="I445" s="11"/>
      <c r="J445" s="11"/>
      <c r="K445" s="11"/>
      <c r="L445" s="11"/>
      <c r="M445" s="11"/>
      <c r="N445" s="11"/>
      <c r="O445" s="11"/>
      <c r="P445" s="11"/>
      <c r="Q445" s="11"/>
    </row>
    <row r="446" spans="1:17" s="12" customFormat="1" ht="18.75">
      <c r="A446" s="19" t="s">
        <v>341</v>
      </c>
      <c r="B446" s="16" t="s">
        <v>131</v>
      </c>
      <c r="C446" s="16" t="s">
        <v>127</v>
      </c>
      <c r="D446" s="16" t="s">
        <v>682</v>
      </c>
      <c r="E446" s="16"/>
      <c r="F446" s="11">
        <f t="shared" si="228"/>
        <v>5</v>
      </c>
      <c r="G446" s="11">
        <f t="shared" si="228"/>
        <v>0</v>
      </c>
      <c r="H446" s="11">
        <f t="shared" si="228"/>
        <v>5</v>
      </c>
      <c r="I446" s="11"/>
      <c r="J446" s="11"/>
      <c r="K446" s="11"/>
      <c r="L446" s="11"/>
      <c r="M446" s="11"/>
      <c r="N446" s="11"/>
      <c r="O446" s="11"/>
      <c r="P446" s="11"/>
      <c r="Q446" s="11"/>
    </row>
    <row r="447" spans="1:17" s="12" customFormat="1" ht="18.75">
      <c r="A447" s="22" t="s">
        <v>193</v>
      </c>
      <c r="B447" s="16" t="s">
        <v>131</v>
      </c>
      <c r="C447" s="16" t="s">
        <v>127</v>
      </c>
      <c r="D447" s="16" t="s">
        <v>682</v>
      </c>
      <c r="E447" s="16" t="s">
        <v>192</v>
      </c>
      <c r="F447" s="11">
        <f>G447+H447+I447</f>
        <v>5</v>
      </c>
      <c r="G447" s="11"/>
      <c r="H447" s="11">
        <v>5</v>
      </c>
      <c r="I447" s="11"/>
      <c r="J447" s="11"/>
      <c r="K447" s="11"/>
      <c r="L447" s="11"/>
      <c r="M447" s="11"/>
      <c r="N447" s="11"/>
      <c r="O447" s="11"/>
      <c r="P447" s="11"/>
      <c r="Q447" s="11"/>
    </row>
    <row r="448" spans="1:17" s="12" customFormat="1" ht="37.5">
      <c r="A448" s="64" t="s">
        <v>427</v>
      </c>
      <c r="B448" s="16" t="s">
        <v>131</v>
      </c>
      <c r="C448" s="16" t="s">
        <v>127</v>
      </c>
      <c r="D448" s="16" t="s">
        <v>64</v>
      </c>
      <c r="E448" s="16"/>
      <c r="F448" s="11">
        <f>F449</f>
        <v>2.5</v>
      </c>
      <c r="G448" s="11">
        <f aca="true" t="shared" si="229" ref="G448:Q448">G449</f>
        <v>0</v>
      </c>
      <c r="H448" s="11">
        <f t="shared" si="229"/>
        <v>2.5</v>
      </c>
      <c r="I448" s="11">
        <f t="shared" si="229"/>
        <v>0</v>
      </c>
      <c r="J448" s="11">
        <f t="shared" si="229"/>
        <v>2.5</v>
      </c>
      <c r="K448" s="11">
        <f t="shared" si="229"/>
        <v>0</v>
      </c>
      <c r="L448" s="11">
        <f t="shared" si="229"/>
        <v>2.5</v>
      </c>
      <c r="M448" s="11">
        <f t="shared" si="229"/>
        <v>0</v>
      </c>
      <c r="N448" s="11">
        <f t="shared" si="229"/>
        <v>2.5</v>
      </c>
      <c r="O448" s="11">
        <f t="shared" si="229"/>
        <v>0</v>
      </c>
      <c r="P448" s="11">
        <f t="shared" si="229"/>
        <v>2.5</v>
      </c>
      <c r="Q448" s="11">
        <f t="shared" si="229"/>
        <v>0</v>
      </c>
    </row>
    <row r="449" spans="1:17" s="12" customFormat="1" ht="75">
      <c r="A449" s="64" t="s">
        <v>65</v>
      </c>
      <c r="B449" s="16" t="s">
        <v>131</v>
      </c>
      <c r="C449" s="16" t="s">
        <v>127</v>
      </c>
      <c r="D449" s="16" t="s">
        <v>577</v>
      </c>
      <c r="E449" s="16"/>
      <c r="F449" s="11">
        <f>F450</f>
        <v>2.5</v>
      </c>
      <c r="G449" s="11">
        <f aca="true" t="shared" si="230" ref="G449:Q449">G450</f>
        <v>0</v>
      </c>
      <c r="H449" s="11">
        <f t="shared" si="230"/>
        <v>2.5</v>
      </c>
      <c r="I449" s="11">
        <f t="shared" si="230"/>
        <v>0</v>
      </c>
      <c r="J449" s="11">
        <f t="shared" si="230"/>
        <v>2.5</v>
      </c>
      <c r="K449" s="11">
        <f t="shared" si="230"/>
        <v>0</v>
      </c>
      <c r="L449" s="11">
        <f t="shared" si="230"/>
        <v>2.5</v>
      </c>
      <c r="M449" s="11">
        <f t="shared" si="230"/>
        <v>0</v>
      </c>
      <c r="N449" s="11">
        <f t="shared" si="230"/>
        <v>2.5</v>
      </c>
      <c r="O449" s="11">
        <f t="shared" si="230"/>
        <v>0</v>
      </c>
      <c r="P449" s="11">
        <f t="shared" si="230"/>
        <v>2.5</v>
      </c>
      <c r="Q449" s="11">
        <f t="shared" si="230"/>
        <v>0</v>
      </c>
    </row>
    <row r="450" spans="1:17" s="12" customFormat="1" ht="18.75">
      <c r="A450" s="64" t="s">
        <v>214</v>
      </c>
      <c r="B450" s="16" t="s">
        <v>131</v>
      </c>
      <c r="C450" s="16" t="s">
        <v>127</v>
      </c>
      <c r="D450" s="16" t="s">
        <v>578</v>
      </c>
      <c r="E450" s="16"/>
      <c r="F450" s="11">
        <f>F451</f>
        <v>2.5</v>
      </c>
      <c r="G450" s="11">
        <f aca="true" t="shared" si="231" ref="G450:Q450">G451</f>
        <v>0</v>
      </c>
      <c r="H450" s="11">
        <f t="shared" si="231"/>
        <v>2.5</v>
      </c>
      <c r="I450" s="11">
        <f t="shared" si="231"/>
        <v>0</v>
      </c>
      <c r="J450" s="11">
        <f t="shared" si="231"/>
        <v>2.5</v>
      </c>
      <c r="K450" s="11">
        <f t="shared" si="231"/>
        <v>0</v>
      </c>
      <c r="L450" s="11">
        <f t="shared" si="231"/>
        <v>2.5</v>
      </c>
      <c r="M450" s="11">
        <f t="shared" si="231"/>
        <v>0</v>
      </c>
      <c r="N450" s="11">
        <f t="shared" si="231"/>
        <v>2.5</v>
      </c>
      <c r="O450" s="11">
        <f t="shared" si="231"/>
        <v>0</v>
      </c>
      <c r="P450" s="11">
        <f t="shared" si="231"/>
        <v>2.5</v>
      </c>
      <c r="Q450" s="11">
        <f t="shared" si="231"/>
        <v>0</v>
      </c>
    </row>
    <row r="451" spans="1:17" s="12" customFormat="1" ht="18.75">
      <c r="A451" s="64" t="s">
        <v>193</v>
      </c>
      <c r="B451" s="16" t="s">
        <v>131</v>
      </c>
      <c r="C451" s="16" t="s">
        <v>127</v>
      </c>
      <c r="D451" s="16" t="s">
        <v>578</v>
      </c>
      <c r="E451" s="16" t="s">
        <v>192</v>
      </c>
      <c r="F451" s="11">
        <f>G451+H451+I451</f>
        <v>2.5</v>
      </c>
      <c r="G451" s="11"/>
      <c r="H451" s="11">
        <v>2.5</v>
      </c>
      <c r="I451" s="11"/>
      <c r="J451" s="11">
        <f>K451+L451+M451</f>
        <v>2.5</v>
      </c>
      <c r="K451" s="11"/>
      <c r="L451" s="11">
        <v>2.5</v>
      </c>
      <c r="M451" s="11"/>
      <c r="N451" s="11">
        <f>O451+P451+Q451</f>
        <v>2.5</v>
      </c>
      <c r="O451" s="11"/>
      <c r="P451" s="11">
        <v>2.5</v>
      </c>
      <c r="Q451" s="11"/>
    </row>
    <row r="452" spans="1:17" s="12" customFormat="1" ht="56.25">
      <c r="A452" s="64" t="s">
        <v>373</v>
      </c>
      <c r="B452" s="16" t="s">
        <v>131</v>
      </c>
      <c r="C452" s="16" t="s">
        <v>127</v>
      </c>
      <c r="D452" s="16" t="s">
        <v>66</v>
      </c>
      <c r="E452" s="16"/>
      <c r="F452" s="11">
        <f>F453+F456</f>
        <v>13</v>
      </c>
      <c r="G452" s="11">
        <f>G453+G456</f>
        <v>0</v>
      </c>
      <c r="H452" s="11">
        <f>H453+H456</f>
        <v>13</v>
      </c>
      <c r="I452" s="11">
        <f>I453+I456</f>
        <v>0</v>
      </c>
      <c r="J452" s="11">
        <f aca="true" t="shared" si="232" ref="J452:P452">J453</f>
        <v>13</v>
      </c>
      <c r="K452" s="11">
        <f t="shared" si="232"/>
        <v>0</v>
      </c>
      <c r="L452" s="11">
        <f t="shared" si="232"/>
        <v>13</v>
      </c>
      <c r="M452" s="11">
        <f t="shared" si="232"/>
        <v>0</v>
      </c>
      <c r="N452" s="11">
        <f t="shared" si="232"/>
        <v>13</v>
      </c>
      <c r="O452" s="11">
        <f t="shared" si="232"/>
        <v>0</v>
      </c>
      <c r="P452" s="11">
        <f t="shared" si="232"/>
        <v>13</v>
      </c>
      <c r="Q452" s="11">
        <f>Q453</f>
        <v>0</v>
      </c>
    </row>
    <row r="453" spans="1:17" s="12" customFormat="1" ht="56.25">
      <c r="A453" s="64" t="s">
        <v>340</v>
      </c>
      <c r="B453" s="16" t="s">
        <v>131</v>
      </c>
      <c r="C453" s="16" t="s">
        <v>127</v>
      </c>
      <c r="D453" s="16" t="s">
        <v>338</v>
      </c>
      <c r="E453" s="16"/>
      <c r="F453" s="11">
        <f>F454</f>
        <v>5</v>
      </c>
      <c r="G453" s="11">
        <f aca="true" t="shared" si="233" ref="G453:P454">G454</f>
        <v>0</v>
      </c>
      <c r="H453" s="11">
        <f t="shared" si="233"/>
        <v>5</v>
      </c>
      <c r="I453" s="11">
        <f t="shared" si="233"/>
        <v>0</v>
      </c>
      <c r="J453" s="11">
        <f t="shared" si="233"/>
        <v>13</v>
      </c>
      <c r="K453" s="11">
        <f t="shared" si="233"/>
        <v>0</v>
      </c>
      <c r="L453" s="11">
        <f t="shared" si="233"/>
        <v>13</v>
      </c>
      <c r="M453" s="11">
        <f t="shared" si="233"/>
        <v>0</v>
      </c>
      <c r="N453" s="11">
        <f t="shared" si="233"/>
        <v>13</v>
      </c>
      <c r="O453" s="11">
        <f t="shared" si="233"/>
        <v>0</v>
      </c>
      <c r="P453" s="11">
        <f t="shared" si="233"/>
        <v>13</v>
      </c>
      <c r="Q453" s="11">
        <f>Q454</f>
        <v>0</v>
      </c>
    </row>
    <row r="454" spans="1:17" s="12" customFormat="1" ht="37.5">
      <c r="A454" s="64" t="s">
        <v>105</v>
      </c>
      <c r="B454" s="16" t="s">
        <v>131</v>
      </c>
      <c r="C454" s="16" t="s">
        <v>127</v>
      </c>
      <c r="D454" s="16" t="s">
        <v>339</v>
      </c>
      <c r="E454" s="16"/>
      <c r="F454" s="11">
        <f>F455</f>
        <v>5</v>
      </c>
      <c r="G454" s="11">
        <f t="shared" si="233"/>
        <v>0</v>
      </c>
      <c r="H454" s="11">
        <f t="shared" si="233"/>
        <v>5</v>
      </c>
      <c r="I454" s="11">
        <f t="shared" si="233"/>
        <v>0</v>
      </c>
      <c r="J454" s="11">
        <f t="shared" si="233"/>
        <v>13</v>
      </c>
      <c r="K454" s="11">
        <f t="shared" si="233"/>
        <v>0</v>
      </c>
      <c r="L454" s="11">
        <f t="shared" si="233"/>
        <v>13</v>
      </c>
      <c r="M454" s="11">
        <f t="shared" si="233"/>
        <v>0</v>
      </c>
      <c r="N454" s="11">
        <f t="shared" si="233"/>
        <v>13</v>
      </c>
      <c r="O454" s="11">
        <f t="shared" si="233"/>
        <v>0</v>
      </c>
      <c r="P454" s="11">
        <f t="shared" si="233"/>
        <v>13</v>
      </c>
      <c r="Q454" s="11">
        <f>Q455</f>
        <v>0</v>
      </c>
    </row>
    <row r="455" spans="1:17" s="12" customFormat="1" ht="18.75">
      <c r="A455" s="64" t="s">
        <v>193</v>
      </c>
      <c r="B455" s="16" t="s">
        <v>131</v>
      </c>
      <c r="C455" s="16" t="s">
        <v>127</v>
      </c>
      <c r="D455" s="16" t="s">
        <v>339</v>
      </c>
      <c r="E455" s="16" t="s">
        <v>192</v>
      </c>
      <c r="F455" s="11">
        <f>G455+H455+I455</f>
        <v>5</v>
      </c>
      <c r="G455" s="11"/>
      <c r="H455" s="11">
        <v>5</v>
      </c>
      <c r="I455" s="11"/>
      <c r="J455" s="11">
        <f>K455+L455+M455</f>
        <v>13</v>
      </c>
      <c r="K455" s="11"/>
      <c r="L455" s="11">
        <v>13</v>
      </c>
      <c r="M455" s="11"/>
      <c r="N455" s="11">
        <f>O455+P455+Q455</f>
        <v>13</v>
      </c>
      <c r="O455" s="49"/>
      <c r="P455" s="49">
        <v>13</v>
      </c>
      <c r="Q455" s="49"/>
    </row>
    <row r="456" spans="1:17" s="12" customFormat="1" ht="56.25">
      <c r="A456" s="64" t="s">
        <v>329</v>
      </c>
      <c r="B456" s="16" t="s">
        <v>131</v>
      </c>
      <c r="C456" s="16" t="s">
        <v>127</v>
      </c>
      <c r="D456" s="16" t="s">
        <v>567</v>
      </c>
      <c r="E456" s="16"/>
      <c r="F456" s="11">
        <f>F457</f>
        <v>8</v>
      </c>
      <c r="G456" s="11"/>
      <c r="H456" s="11">
        <f>H457</f>
        <v>8</v>
      </c>
      <c r="I456" s="11"/>
      <c r="J456" s="11"/>
      <c r="K456" s="11"/>
      <c r="L456" s="11"/>
      <c r="M456" s="11"/>
      <c r="N456" s="11"/>
      <c r="O456" s="49"/>
      <c r="P456" s="49"/>
      <c r="Q456" s="49"/>
    </row>
    <row r="457" spans="1:17" s="12" customFormat="1" ht="37.5">
      <c r="A457" s="64" t="s">
        <v>105</v>
      </c>
      <c r="B457" s="16" t="s">
        <v>131</v>
      </c>
      <c r="C457" s="16" t="s">
        <v>127</v>
      </c>
      <c r="D457" s="16" t="s">
        <v>566</v>
      </c>
      <c r="E457" s="16"/>
      <c r="F457" s="11">
        <f>F458</f>
        <v>8</v>
      </c>
      <c r="G457" s="11"/>
      <c r="H457" s="11">
        <f>H458</f>
        <v>8</v>
      </c>
      <c r="I457" s="11"/>
      <c r="J457" s="11"/>
      <c r="K457" s="11"/>
      <c r="L457" s="11"/>
      <c r="M457" s="11"/>
      <c r="N457" s="11"/>
      <c r="O457" s="49"/>
      <c r="P457" s="49"/>
      <c r="Q457" s="49"/>
    </row>
    <row r="458" spans="1:17" s="12" customFormat="1" ht="18.75">
      <c r="A458" s="64" t="s">
        <v>193</v>
      </c>
      <c r="B458" s="16" t="s">
        <v>131</v>
      </c>
      <c r="C458" s="16" t="s">
        <v>127</v>
      </c>
      <c r="D458" s="16" t="s">
        <v>566</v>
      </c>
      <c r="E458" s="16" t="s">
        <v>192</v>
      </c>
      <c r="F458" s="11">
        <f>G458+H458+I458</f>
        <v>8</v>
      </c>
      <c r="G458" s="11"/>
      <c r="H458" s="11">
        <v>8</v>
      </c>
      <c r="I458" s="11"/>
      <c r="J458" s="11"/>
      <c r="K458" s="11"/>
      <c r="L458" s="11"/>
      <c r="M458" s="11"/>
      <c r="N458" s="11"/>
      <c r="O458" s="49"/>
      <c r="P458" s="49"/>
      <c r="Q458" s="49"/>
    </row>
    <row r="459" spans="1:17" s="12" customFormat="1" ht="18.75">
      <c r="A459" s="65" t="s">
        <v>415</v>
      </c>
      <c r="B459" s="13" t="s">
        <v>135</v>
      </c>
      <c r="C459" s="13" t="s">
        <v>416</v>
      </c>
      <c r="D459" s="13"/>
      <c r="E459" s="13"/>
      <c r="F459" s="14">
        <f aca="true" t="shared" si="234" ref="F459:Q459">F460+F508</f>
        <v>43024.299999999996</v>
      </c>
      <c r="G459" s="14">
        <f t="shared" si="234"/>
        <v>7858.6</v>
      </c>
      <c r="H459" s="14">
        <f t="shared" si="234"/>
        <v>35065.7</v>
      </c>
      <c r="I459" s="14">
        <f t="shared" si="234"/>
        <v>100</v>
      </c>
      <c r="J459" s="14">
        <f t="shared" si="234"/>
        <v>35549.5</v>
      </c>
      <c r="K459" s="14">
        <f t="shared" si="234"/>
        <v>2521.6</v>
      </c>
      <c r="L459" s="14">
        <f t="shared" si="234"/>
        <v>32527.899999999998</v>
      </c>
      <c r="M459" s="14">
        <f t="shared" si="234"/>
        <v>500</v>
      </c>
      <c r="N459" s="14">
        <f t="shared" si="234"/>
        <v>39499.5</v>
      </c>
      <c r="O459" s="14">
        <f t="shared" si="234"/>
        <v>2521.6</v>
      </c>
      <c r="P459" s="14">
        <f t="shared" si="234"/>
        <v>36477.9</v>
      </c>
      <c r="Q459" s="14">
        <f t="shared" si="234"/>
        <v>500</v>
      </c>
    </row>
    <row r="460" spans="1:17" s="12" customFormat="1" ht="18.75">
      <c r="A460" s="65" t="s">
        <v>136</v>
      </c>
      <c r="B460" s="13" t="s">
        <v>135</v>
      </c>
      <c r="C460" s="13" t="s">
        <v>122</v>
      </c>
      <c r="D460" s="13"/>
      <c r="E460" s="13"/>
      <c r="F460" s="14">
        <f>F461</f>
        <v>38969.7</v>
      </c>
      <c r="G460" s="14">
        <f aca="true" t="shared" si="235" ref="G460:Q460">G461</f>
        <v>7858.6</v>
      </c>
      <c r="H460" s="14">
        <f t="shared" si="235"/>
        <v>31011.1</v>
      </c>
      <c r="I460" s="14">
        <f t="shared" si="235"/>
        <v>100</v>
      </c>
      <c r="J460" s="14">
        <f t="shared" si="235"/>
        <v>32311</v>
      </c>
      <c r="K460" s="14">
        <f t="shared" si="235"/>
        <v>2521.6</v>
      </c>
      <c r="L460" s="14">
        <f t="shared" si="235"/>
        <v>29289.399999999998</v>
      </c>
      <c r="M460" s="14">
        <f t="shared" si="235"/>
        <v>500</v>
      </c>
      <c r="N460" s="14">
        <f t="shared" si="235"/>
        <v>36261</v>
      </c>
      <c r="O460" s="14">
        <f t="shared" si="235"/>
        <v>2521.6</v>
      </c>
      <c r="P460" s="14">
        <f t="shared" si="235"/>
        <v>33239.4</v>
      </c>
      <c r="Q460" s="14">
        <f t="shared" si="235"/>
        <v>500</v>
      </c>
    </row>
    <row r="461" spans="1:17" s="12" customFormat="1" ht="37.5">
      <c r="A461" s="64" t="s">
        <v>520</v>
      </c>
      <c r="B461" s="16" t="s">
        <v>135</v>
      </c>
      <c r="C461" s="16" t="s">
        <v>122</v>
      </c>
      <c r="D461" s="16" t="s">
        <v>268</v>
      </c>
      <c r="E461" s="16"/>
      <c r="F461" s="11">
        <f aca="true" t="shared" si="236" ref="F461:Q461">F462+F475+F486+F502</f>
        <v>38969.7</v>
      </c>
      <c r="G461" s="11">
        <f t="shared" si="236"/>
        <v>7858.6</v>
      </c>
      <c r="H461" s="11">
        <f t="shared" si="236"/>
        <v>31011.1</v>
      </c>
      <c r="I461" s="11">
        <f t="shared" si="236"/>
        <v>100</v>
      </c>
      <c r="J461" s="11">
        <f t="shared" si="236"/>
        <v>32311</v>
      </c>
      <c r="K461" s="11">
        <f t="shared" si="236"/>
        <v>2521.6</v>
      </c>
      <c r="L461" s="11">
        <f t="shared" si="236"/>
        <v>29289.399999999998</v>
      </c>
      <c r="M461" s="11">
        <f t="shared" si="236"/>
        <v>500</v>
      </c>
      <c r="N461" s="11">
        <f t="shared" si="236"/>
        <v>36261</v>
      </c>
      <c r="O461" s="11">
        <f t="shared" si="236"/>
        <v>2521.6</v>
      </c>
      <c r="P461" s="11">
        <f t="shared" si="236"/>
        <v>33239.4</v>
      </c>
      <c r="Q461" s="11">
        <f t="shared" si="236"/>
        <v>500</v>
      </c>
    </row>
    <row r="462" spans="1:17" s="12" customFormat="1" ht="75">
      <c r="A462" s="64" t="s">
        <v>422</v>
      </c>
      <c r="B462" s="16" t="s">
        <v>135</v>
      </c>
      <c r="C462" s="16" t="s">
        <v>122</v>
      </c>
      <c r="D462" s="16" t="s">
        <v>269</v>
      </c>
      <c r="E462" s="16"/>
      <c r="F462" s="11">
        <f>F463+F470+F466</f>
        <v>6298</v>
      </c>
      <c r="G462" s="11">
        <f aca="true" t="shared" si="237" ref="G462:Q462">G463+G470+G466</f>
        <v>0</v>
      </c>
      <c r="H462" s="11">
        <f t="shared" si="237"/>
        <v>6198</v>
      </c>
      <c r="I462" s="11">
        <f t="shared" si="237"/>
        <v>100</v>
      </c>
      <c r="J462" s="11">
        <f t="shared" si="237"/>
        <v>7465</v>
      </c>
      <c r="K462" s="11">
        <f t="shared" si="237"/>
        <v>0</v>
      </c>
      <c r="L462" s="11">
        <f t="shared" si="237"/>
        <v>7465</v>
      </c>
      <c r="M462" s="11">
        <f t="shared" si="237"/>
        <v>0</v>
      </c>
      <c r="N462" s="11">
        <f t="shared" si="237"/>
        <v>7500.5</v>
      </c>
      <c r="O462" s="11">
        <f t="shared" si="237"/>
        <v>0</v>
      </c>
      <c r="P462" s="11">
        <f t="shared" si="237"/>
        <v>7500.5</v>
      </c>
      <c r="Q462" s="11">
        <f t="shared" si="237"/>
        <v>0</v>
      </c>
    </row>
    <row r="463" spans="1:17" s="12" customFormat="1" ht="22.5" customHeight="1">
      <c r="A463" s="64" t="s">
        <v>376</v>
      </c>
      <c r="B463" s="16" t="s">
        <v>135</v>
      </c>
      <c r="C463" s="16" t="s">
        <v>122</v>
      </c>
      <c r="D463" s="16" t="s">
        <v>270</v>
      </c>
      <c r="E463" s="16"/>
      <c r="F463" s="11">
        <f>F464+F468</f>
        <v>1785.5</v>
      </c>
      <c r="G463" s="11">
        <f aca="true" t="shared" si="238" ref="G463:N463">G464+G468</f>
        <v>0</v>
      </c>
      <c r="H463" s="11">
        <f t="shared" si="238"/>
        <v>1785.5</v>
      </c>
      <c r="I463" s="11">
        <f t="shared" si="238"/>
        <v>0</v>
      </c>
      <c r="J463" s="11">
        <f t="shared" si="238"/>
        <v>1936.1</v>
      </c>
      <c r="K463" s="11">
        <f t="shared" si="238"/>
        <v>0</v>
      </c>
      <c r="L463" s="11">
        <f t="shared" si="238"/>
        <v>1936.1</v>
      </c>
      <c r="M463" s="11">
        <f t="shared" si="238"/>
        <v>0</v>
      </c>
      <c r="N463" s="11">
        <f t="shared" si="238"/>
        <v>1946.6</v>
      </c>
      <c r="O463" s="11">
        <f>O464+O468</f>
        <v>0</v>
      </c>
      <c r="P463" s="11">
        <f>P464+P468</f>
        <v>1946.6</v>
      </c>
      <c r="Q463" s="11">
        <f>Q464+Q468</f>
        <v>0</v>
      </c>
    </row>
    <row r="464" spans="1:17" s="12" customFormat="1" ht="18.75">
      <c r="A464" s="64" t="s">
        <v>194</v>
      </c>
      <c r="B464" s="16" t="s">
        <v>135</v>
      </c>
      <c r="C464" s="16" t="s">
        <v>122</v>
      </c>
      <c r="D464" s="16" t="s">
        <v>271</v>
      </c>
      <c r="E464" s="16"/>
      <c r="F464" s="11">
        <f>F465</f>
        <v>1268.5</v>
      </c>
      <c r="G464" s="11">
        <f aca="true" t="shared" si="239" ref="G464:Q464">G465</f>
        <v>0</v>
      </c>
      <c r="H464" s="11">
        <f t="shared" si="239"/>
        <v>1268.5</v>
      </c>
      <c r="I464" s="11">
        <f t="shared" si="239"/>
        <v>0</v>
      </c>
      <c r="J464" s="11">
        <f t="shared" si="239"/>
        <v>1482.8</v>
      </c>
      <c r="K464" s="11">
        <f t="shared" si="239"/>
        <v>0</v>
      </c>
      <c r="L464" s="11">
        <f t="shared" si="239"/>
        <v>1482.8</v>
      </c>
      <c r="M464" s="11">
        <f t="shared" si="239"/>
        <v>0</v>
      </c>
      <c r="N464" s="11">
        <f t="shared" si="239"/>
        <v>1379</v>
      </c>
      <c r="O464" s="11">
        <f t="shared" si="239"/>
        <v>0</v>
      </c>
      <c r="P464" s="11">
        <f t="shared" si="239"/>
        <v>1379</v>
      </c>
      <c r="Q464" s="11">
        <f t="shared" si="239"/>
        <v>0</v>
      </c>
    </row>
    <row r="465" spans="1:17" s="12" customFormat="1" ht="18.75">
      <c r="A465" s="64" t="s">
        <v>193</v>
      </c>
      <c r="B465" s="16" t="s">
        <v>135</v>
      </c>
      <c r="C465" s="16" t="s">
        <v>122</v>
      </c>
      <c r="D465" s="16" t="s">
        <v>271</v>
      </c>
      <c r="E465" s="16" t="s">
        <v>192</v>
      </c>
      <c r="F465" s="11">
        <f>G465+H465+I465</f>
        <v>1268.5</v>
      </c>
      <c r="G465" s="11"/>
      <c r="H465" s="11">
        <v>1268.5</v>
      </c>
      <c r="I465" s="11"/>
      <c r="J465" s="11">
        <f>K465+L465+M465</f>
        <v>1482.8</v>
      </c>
      <c r="K465" s="11"/>
      <c r="L465" s="11">
        <v>1482.8</v>
      </c>
      <c r="M465" s="11"/>
      <c r="N465" s="11">
        <f>O465+P465+Q465</f>
        <v>1379</v>
      </c>
      <c r="O465" s="49"/>
      <c r="P465" s="49">
        <v>1379</v>
      </c>
      <c r="Q465" s="49"/>
    </row>
    <row r="466" spans="1:17" s="12" customFormat="1" ht="56.25">
      <c r="A466" s="64" t="s">
        <v>629</v>
      </c>
      <c r="B466" s="16" t="s">
        <v>135</v>
      </c>
      <c r="C466" s="16" t="s">
        <v>122</v>
      </c>
      <c r="D466" s="16" t="s">
        <v>644</v>
      </c>
      <c r="E466" s="16"/>
      <c r="F466" s="11">
        <f>F467</f>
        <v>100</v>
      </c>
      <c r="G466" s="11">
        <f aca="true" t="shared" si="240" ref="G466:Q466">G467</f>
        <v>0</v>
      </c>
      <c r="H466" s="11">
        <f t="shared" si="240"/>
        <v>0</v>
      </c>
      <c r="I466" s="11">
        <f t="shared" si="240"/>
        <v>100</v>
      </c>
      <c r="J466" s="11">
        <f t="shared" si="240"/>
        <v>0</v>
      </c>
      <c r="K466" s="11">
        <f t="shared" si="240"/>
        <v>0</v>
      </c>
      <c r="L466" s="11">
        <f t="shared" si="240"/>
        <v>0</v>
      </c>
      <c r="M466" s="11">
        <f t="shared" si="240"/>
        <v>0</v>
      </c>
      <c r="N466" s="11">
        <f t="shared" si="240"/>
        <v>0</v>
      </c>
      <c r="O466" s="11">
        <f t="shared" si="240"/>
        <v>0</v>
      </c>
      <c r="P466" s="11">
        <f t="shared" si="240"/>
        <v>0</v>
      </c>
      <c r="Q466" s="11">
        <f t="shared" si="240"/>
        <v>0</v>
      </c>
    </row>
    <row r="467" spans="1:17" s="12" customFormat="1" ht="18.75">
      <c r="A467" s="64" t="s">
        <v>193</v>
      </c>
      <c r="B467" s="16" t="s">
        <v>135</v>
      </c>
      <c r="C467" s="16" t="s">
        <v>122</v>
      </c>
      <c r="D467" s="16" t="s">
        <v>644</v>
      </c>
      <c r="E467" s="16" t="s">
        <v>192</v>
      </c>
      <c r="F467" s="11">
        <f>G467+I467</f>
        <v>100</v>
      </c>
      <c r="G467" s="11"/>
      <c r="H467" s="11"/>
      <c r="I467" s="11">
        <v>100</v>
      </c>
      <c r="J467" s="11">
        <f>K467+L467+M467</f>
        <v>0</v>
      </c>
      <c r="K467" s="11"/>
      <c r="L467" s="11"/>
      <c r="M467" s="11"/>
      <c r="N467" s="11">
        <f>O467+P467+Q467</f>
        <v>0</v>
      </c>
      <c r="O467" s="49"/>
      <c r="P467" s="49"/>
      <c r="Q467" s="49"/>
    </row>
    <row r="468" spans="1:17" s="12" customFormat="1" ht="56.25">
      <c r="A468" s="64" t="s">
        <v>476</v>
      </c>
      <c r="B468" s="16" t="s">
        <v>135</v>
      </c>
      <c r="C468" s="16" t="s">
        <v>122</v>
      </c>
      <c r="D468" s="16" t="s">
        <v>480</v>
      </c>
      <c r="E468" s="16"/>
      <c r="F468" s="11">
        <f>F469</f>
        <v>517</v>
      </c>
      <c r="G468" s="11">
        <f aca="true" t="shared" si="241" ref="G468:Q468">G469</f>
        <v>0</v>
      </c>
      <c r="H468" s="11">
        <f t="shared" si="241"/>
        <v>517</v>
      </c>
      <c r="I468" s="11">
        <f t="shared" si="241"/>
        <v>0</v>
      </c>
      <c r="J468" s="11">
        <f t="shared" si="241"/>
        <v>453.3</v>
      </c>
      <c r="K468" s="11">
        <f t="shared" si="241"/>
        <v>0</v>
      </c>
      <c r="L468" s="11">
        <f t="shared" si="241"/>
        <v>453.3</v>
      </c>
      <c r="M468" s="11">
        <f t="shared" si="241"/>
        <v>0</v>
      </c>
      <c r="N468" s="11">
        <f t="shared" si="241"/>
        <v>567.6</v>
      </c>
      <c r="O468" s="11">
        <f t="shared" si="241"/>
        <v>0</v>
      </c>
      <c r="P468" s="11">
        <f t="shared" si="241"/>
        <v>567.6</v>
      </c>
      <c r="Q468" s="11">
        <f t="shared" si="241"/>
        <v>0</v>
      </c>
    </row>
    <row r="469" spans="1:17" s="12" customFormat="1" ht="18.75">
      <c r="A469" s="64" t="s">
        <v>193</v>
      </c>
      <c r="B469" s="16" t="s">
        <v>135</v>
      </c>
      <c r="C469" s="16" t="s">
        <v>122</v>
      </c>
      <c r="D469" s="16" t="s">
        <v>480</v>
      </c>
      <c r="E469" s="16" t="s">
        <v>192</v>
      </c>
      <c r="F469" s="11">
        <f>G469+H469+I469</f>
        <v>517</v>
      </c>
      <c r="G469" s="11"/>
      <c r="H469" s="11">
        <v>517</v>
      </c>
      <c r="I469" s="11"/>
      <c r="J469" s="11">
        <f>K469+L469+M469</f>
        <v>453.3</v>
      </c>
      <c r="K469" s="11"/>
      <c r="L469" s="11">
        <v>453.3</v>
      </c>
      <c r="M469" s="11"/>
      <c r="N469" s="11">
        <f>O469+P469+Q469</f>
        <v>567.6</v>
      </c>
      <c r="O469" s="49"/>
      <c r="P469" s="49">
        <v>567.6</v>
      </c>
      <c r="Q469" s="49"/>
    </row>
    <row r="470" spans="1:17" s="12" customFormat="1" ht="18.75">
      <c r="A470" s="64" t="s">
        <v>377</v>
      </c>
      <c r="B470" s="16" t="s">
        <v>135</v>
      </c>
      <c r="C470" s="16" t="s">
        <v>122</v>
      </c>
      <c r="D470" s="16" t="s">
        <v>59</v>
      </c>
      <c r="E470" s="16"/>
      <c r="F470" s="11">
        <f>F471+F473</f>
        <v>4412.5</v>
      </c>
      <c r="G470" s="11">
        <f aca="true" t="shared" si="242" ref="G470:Q470">G471+G473</f>
        <v>0</v>
      </c>
      <c r="H470" s="11">
        <f t="shared" si="242"/>
        <v>4412.5</v>
      </c>
      <c r="I470" s="11">
        <f t="shared" si="242"/>
        <v>0</v>
      </c>
      <c r="J470" s="11">
        <f t="shared" si="242"/>
        <v>5528.900000000001</v>
      </c>
      <c r="K470" s="11">
        <f t="shared" si="242"/>
        <v>0</v>
      </c>
      <c r="L470" s="11">
        <f t="shared" si="242"/>
        <v>5528.900000000001</v>
      </c>
      <c r="M470" s="11">
        <f t="shared" si="242"/>
        <v>0</v>
      </c>
      <c r="N470" s="11">
        <f t="shared" si="242"/>
        <v>5553.900000000001</v>
      </c>
      <c r="O470" s="11">
        <f t="shared" si="242"/>
        <v>0</v>
      </c>
      <c r="P470" s="11">
        <f t="shared" si="242"/>
        <v>5553.900000000001</v>
      </c>
      <c r="Q470" s="11">
        <f t="shared" si="242"/>
        <v>0</v>
      </c>
    </row>
    <row r="471" spans="1:17" s="12" customFormat="1" ht="18.75">
      <c r="A471" s="64" t="s">
        <v>194</v>
      </c>
      <c r="B471" s="16" t="s">
        <v>135</v>
      </c>
      <c r="C471" s="16" t="s">
        <v>122</v>
      </c>
      <c r="D471" s="16" t="s">
        <v>60</v>
      </c>
      <c r="E471" s="16"/>
      <c r="F471" s="11">
        <f>F472</f>
        <v>3497.9</v>
      </c>
      <c r="G471" s="11">
        <f aca="true" t="shared" si="243" ref="G471:Q471">G472</f>
        <v>0</v>
      </c>
      <c r="H471" s="11">
        <f t="shared" si="243"/>
        <v>3497.9</v>
      </c>
      <c r="I471" s="11">
        <f t="shared" si="243"/>
        <v>0</v>
      </c>
      <c r="J471" s="11">
        <f t="shared" si="243"/>
        <v>4471.1</v>
      </c>
      <c r="K471" s="11">
        <f t="shared" si="243"/>
        <v>0</v>
      </c>
      <c r="L471" s="11">
        <f t="shared" si="243"/>
        <v>4471.1</v>
      </c>
      <c r="M471" s="11">
        <f t="shared" si="243"/>
        <v>0</v>
      </c>
      <c r="N471" s="11">
        <f t="shared" si="243"/>
        <v>4229.6</v>
      </c>
      <c r="O471" s="11">
        <f t="shared" si="243"/>
        <v>0</v>
      </c>
      <c r="P471" s="11">
        <f t="shared" si="243"/>
        <v>4229.6</v>
      </c>
      <c r="Q471" s="11">
        <f t="shared" si="243"/>
        <v>0</v>
      </c>
    </row>
    <row r="472" spans="1:17" s="12" customFormat="1" ht="18.75">
      <c r="A472" s="64" t="s">
        <v>193</v>
      </c>
      <c r="B472" s="16" t="s">
        <v>135</v>
      </c>
      <c r="C472" s="16" t="s">
        <v>122</v>
      </c>
      <c r="D472" s="16" t="s">
        <v>60</v>
      </c>
      <c r="E472" s="16" t="s">
        <v>192</v>
      </c>
      <c r="F472" s="11">
        <f>G472+H472+I472</f>
        <v>3497.9</v>
      </c>
      <c r="G472" s="11"/>
      <c r="H472" s="11">
        <v>3497.9</v>
      </c>
      <c r="I472" s="11"/>
      <c r="J472" s="11">
        <f>K472+L472+M472</f>
        <v>4471.1</v>
      </c>
      <c r="K472" s="11"/>
      <c r="L472" s="11">
        <v>4471.1</v>
      </c>
      <c r="M472" s="11"/>
      <c r="N472" s="11">
        <f>O472+P472+Q472</f>
        <v>4229.6</v>
      </c>
      <c r="O472" s="49"/>
      <c r="P472" s="49">
        <v>4229.6</v>
      </c>
      <c r="Q472" s="49"/>
    </row>
    <row r="473" spans="1:17" s="12" customFormat="1" ht="56.25">
      <c r="A473" s="64" t="s">
        <v>476</v>
      </c>
      <c r="B473" s="16" t="s">
        <v>135</v>
      </c>
      <c r="C473" s="16" t="s">
        <v>122</v>
      </c>
      <c r="D473" s="16" t="s">
        <v>481</v>
      </c>
      <c r="E473" s="16"/>
      <c r="F473" s="11">
        <f>F474</f>
        <v>914.6</v>
      </c>
      <c r="G473" s="11">
        <f aca="true" t="shared" si="244" ref="G473:Q473">G474</f>
        <v>0</v>
      </c>
      <c r="H473" s="11">
        <f t="shared" si="244"/>
        <v>914.6</v>
      </c>
      <c r="I473" s="11">
        <f t="shared" si="244"/>
        <v>0</v>
      </c>
      <c r="J473" s="11">
        <f t="shared" si="244"/>
        <v>1057.8</v>
      </c>
      <c r="K473" s="11">
        <f t="shared" si="244"/>
        <v>0</v>
      </c>
      <c r="L473" s="11">
        <f t="shared" si="244"/>
        <v>1057.8</v>
      </c>
      <c r="M473" s="11">
        <f t="shared" si="244"/>
        <v>0</v>
      </c>
      <c r="N473" s="11">
        <f t="shared" si="244"/>
        <v>1324.3</v>
      </c>
      <c r="O473" s="11">
        <f t="shared" si="244"/>
        <v>0</v>
      </c>
      <c r="P473" s="11">
        <f t="shared" si="244"/>
        <v>1324.3</v>
      </c>
      <c r="Q473" s="11">
        <f t="shared" si="244"/>
        <v>0</v>
      </c>
    </row>
    <row r="474" spans="1:17" s="12" customFormat="1" ht="18.75">
      <c r="A474" s="64" t="s">
        <v>193</v>
      </c>
      <c r="B474" s="16" t="s">
        <v>135</v>
      </c>
      <c r="C474" s="16" t="s">
        <v>122</v>
      </c>
      <c r="D474" s="16" t="s">
        <v>481</v>
      </c>
      <c r="E474" s="16" t="s">
        <v>192</v>
      </c>
      <c r="F474" s="11">
        <f>G474+H474+I474</f>
        <v>914.6</v>
      </c>
      <c r="G474" s="11"/>
      <c r="H474" s="11">
        <v>914.6</v>
      </c>
      <c r="I474" s="11"/>
      <c r="J474" s="11">
        <f>K474+L474+M474</f>
        <v>1057.8</v>
      </c>
      <c r="K474" s="11"/>
      <c r="L474" s="11">
        <v>1057.8</v>
      </c>
      <c r="M474" s="11"/>
      <c r="N474" s="11">
        <f>O474+P474+Q474</f>
        <v>1324.3</v>
      </c>
      <c r="O474" s="49"/>
      <c r="P474" s="49">
        <v>1324.3</v>
      </c>
      <c r="Q474" s="49"/>
    </row>
    <row r="475" spans="1:17" s="12" customFormat="1" ht="37.5">
      <c r="A475" s="64" t="s">
        <v>206</v>
      </c>
      <c r="B475" s="16" t="s">
        <v>135</v>
      </c>
      <c r="C475" s="16" t="s">
        <v>122</v>
      </c>
      <c r="D475" s="16" t="s">
        <v>272</v>
      </c>
      <c r="E475" s="16"/>
      <c r="F475" s="11">
        <f>F476+F483</f>
        <v>13868.6</v>
      </c>
      <c r="G475" s="11">
        <f>G476+G483</f>
        <v>5993.6</v>
      </c>
      <c r="H475" s="11">
        <f>H476+H483</f>
        <v>7875</v>
      </c>
      <c r="I475" s="11">
        <f>I476+I483</f>
        <v>0</v>
      </c>
      <c r="J475" s="11">
        <f aca="true" t="shared" si="245" ref="J475:Q475">J476</f>
        <v>8120</v>
      </c>
      <c r="K475" s="11">
        <f t="shared" si="245"/>
        <v>0</v>
      </c>
      <c r="L475" s="11">
        <f t="shared" si="245"/>
        <v>7620</v>
      </c>
      <c r="M475" s="11">
        <f t="shared" si="245"/>
        <v>500</v>
      </c>
      <c r="N475" s="11">
        <f t="shared" si="245"/>
        <v>8148.6</v>
      </c>
      <c r="O475" s="11">
        <f t="shared" si="245"/>
        <v>0</v>
      </c>
      <c r="P475" s="11">
        <f t="shared" si="245"/>
        <v>7648.6</v>
      </c>
      <c r="Q475" s="11">
        <f t="shared" si="245"/>
        <v>500</v>
      </c>
    </row>
    <row r="476" spans="1:17" s="12" customFormat="1" ht="18.75">
      <c r="A476" s="64" t="s">
        <v>61</v>
      </c>
      <c r="B476" s="16" t="s">
        <v>135</v>
      </c>
      <c r="C476" s="16" t="s">
        <v>122</v>
      </c>
      <c r="D476" s="16" t="s">
        <v>273</v>
      </c>
      <c r="E476" s="16"/>
      <c r="F476" s="11">
        <f>F477+F481+F479</f>
        <v>7814.5</v>
      </c>
      <c r="G476" s="11">
        <f aca="true" t="shared" si="246" ref="G476:Q476">G477+G481+G479</f>
        <v>0</v>
      </c>
      <c r="H476" s="11">
        <f t="shared" si="246"/>
        <v>7814.5</v>
      </c>
      <c r="I476" s="11">
        <f t="shared" si="246"/>
        <v>0</v>
      </c>
      <c r="J476" s="11">
        <f t="shared" si="246"/>
        <v>8120</v>
      </c>
      <c r="K476" s="11">
        <f t="shared" si="246"/>
        <v>0</v>
      </c>
      <c r="L476" s="11">
        <f t="shared" si="246"/>
        <v>7620</v>
      </c>
      <c r="M476" s="11">
        <f t="shared" si="246"/>
        <v>500</v>
      </c>
      <c r="N476" s="11">
        <f t="shared" si="246"/>
        <v>8148.6</v>
      </c>
      <c r="O476" s="11">
        <f t="shared" si="246"/>
        <v>0</v>
      </c>
      <c r="P476" s="11">
        <f t="shared" si="246"/>
        <v>7648.6</v>
      </c>
      <c r="Q476" s="11">
        <f t="shared" si="246"/>
        <v>500</v>
      </c>
    </row>
    <row r="477" spans="1:17" s="12" customFormat="1" ht="18.75">
      <c r="A477" s="64" t="s">
        <v>194</v>
      </c>
      <c r="B477" s="16" t="s">
        <v>135</v>
      </c>
      <c r="C477" s="16" t="s">
        <v>122</v>
      </c>
      <c r="D477" s="16" t="s">
        <v>274</v>
      </c>
      <c r="E477" s="16"/>
      <c r="F477" s="11">
        <f>F478</f>
        <v>6244.1</v>
      </c>
      <c r="G477" s="11">
        <f aca="true" t="shared" si="247" ref="G477:Q477">G478</f>
        <v>0</v>
      </c>
      <c r="H477" s="11">
        <f t="shared" si="247"/>
        <v>6244.1</v>
      </c>
      <c r="I477" s="11">
        <f t="shared" si="247"/>
        <v>0</v>
      </c>
      <c r="J477" s="11">
        <f t="shared" si="247"/>
        <v>6054.6</v>
      </c>
      <c r="K477" s="11">
        <f t="shared" si="247"/>
        <v>0</v>
      </c>
      <c r="L477" s="11">
        <f t="shared" si="247"/>
        <v>6054.6</v>
      </c>
      <c r="M477" s="11">
        <f t="shared" si="247"/>
        <v>0</v>
      </c>
      <c r="N477" s="11">
        <f t="shared" si="247"/>
        <v>5776.7</v>
      </c>
      <c r="O477" s="11">
        <f t="shared" si="247"/>
        <v>0</v>
      </c>
      <c r="P477" s="11">
        <f t="shared" si="247"/>
        <v>5776.7</v>
      </c>
      <c r="Q477" s="11">
        <f t="shared" si="247"/>
        <v>0</v>
      </c>
    </row>
    <row r="478" spans="1:17" s="12" customFormat="1" ht="18.75">
      <c r="A478" s="64" t="s">
        <v>193</v>
      </c>
      <c r="B478" s="16" t="s">
        <v>135</v>
      </c>
      <c r="C478" s="16" t="s">
        <v>122</v>
      </c>
      <c r="D478" s="16" t="s">
        <v>274</v>
      </c>
      <c r="E478" s="16" t="s">
        <v>192</v>
      </c>
      <c r="F478" s="11">
        <f>G478+H478+I478</f>
        <v>6244.1</v>
      </c>
      <c r="G478" s="11"/>
      <c r="H478" s="11">
        <v>6244.1</v>
      </c>
      <c r="I478" s="11"/>
      <c r="J478" s="11">
        <f>K478+L478+M478</f>
        <v>6054.6</v>
      </c>
      <c r="K478" s="11"/>
      <c r="L478" s="11">
        <v>6054.6</v>
      </c>
      <c r="M478" s="11"/>
      <c r="N478" s="11">
        <f>O478+P478+Q478</f>
        <v>5776.7</v>
      </c>
      <c r="O478" s="49"/>
      <c r="P478" s="49">
        <v>5776.7</v>
      </c>
      <c r="Q478" s="49"/>
    </row>
    <row r="479" spans="1:17" s="12" customFormat="1" ht="56.25">
      <c r="A479" s="64" t="s">
        <v>629</v>
      </c>
      <c r="B479" s="16" t="s">
        <v>135</v>
      </c>
      <c r="C479" s="16" t="s">
        <v>122</v>
      </c>
      <c r="D479" s="16" t="s">
        <v>401</v>
      </c>
      <c r="E479" s="16"/>
      <c r="F479" s="11">
        <f>F480</f>
        <v>0</v>
      </c>
      <c r="G479" s="11">
        <f aca="true" t="shared" si="248" ref="G479:Q479">G480</f>
        <v>0</v>
      </c>
      <c r="H479" s="11">
        <f t="shared" si="248"/>
        <v>0</v>
      </c>
      <c r="I479" s="11">
        <f t="shared" si="248"/>
        <v>0</v>
      </c>
      <c r="J479" s="11">
        <f t="shared" si="248"/>
        <v>500</v>
      </c>
      <c r="K479" s="11">
        <f t="shared" si="248"/>
        <v>0</v>
      </c>
      <c r="L479" s="11">
        <f t="shared" si="248"/>
        <v>0</v>
      </c>
      <c r="M479" s="11">
        <f t="shared" si="248"/>
        <v>500</v>
      </c>
      <c r="N479" s="11">
        <f t="shared" si="248"/>
        <v>500</v>
      </c>
      <c r="O479" s="11">
        <f t="shared" si="248"/>
        <v>0</v>
      </c>
      <c r="P479" s="11">
        <f t="shared" si="248"/>
        <v>0</v>
      </c>
      <c r="Q479" s="11">
        <f t="shared" si="248"/>
        <v>500</v>
      </c>
    </row>
    <row r="480" spans="1:17" s="12" customFormat="1" ht="18.75">
      <c r="A480" s="64" t="s">
        <v>193</v>
      </c>
      <c r="B480" s="16" t="s">
        <v>135</v>
      </c>
      <c r="C480" s="16" t="s">
        <v>122</v>
      </c>
      <c r="D480" s="16" t="s">
        <v>401</v>
      </c>
      <c r="E480" s="16" t="s">
        <v>192</v>
      </c>
      <c r="F480" s="11">
        <f>G480+H480+I480</f>
        <v>0</v>
      </c>
      <c r="G480" s="11"/>
      <c r="H480" s="11"/>
      <c r="I480" s="11">
        <v>0</v>
      </c>
      <c r="J480" s="11">
        <f>K480+L480+M480</f>
        <v>500</v>
      </c>
      <c r="K480" s="11"/>
      <c r="L480" s="11"/>
      <c r="M480" s="11">
        <v>500</v>
      </c>
      <c r="N480" s="11">
        <f>O480+P480+Q480</f>
        <v>500</v>
      </c>
      <c r="O480" s="49"/>
      <c r="P480" s="49"/>
      <c r="Q480" s="49">
        <v>500</v>
      </c>
    </row>
    <row r="481" spans="1:17" s="12" customFormat="1" ht="56.25">
      <c r="A481" s="64" t="s">
        <v>476</v>
      </c>
      <c r="B481" s="16" t="s">
        <v>135</v>
      </c>
      <c r="C481" s="16" t="s">
        <v>122</v>
      </c>
      <c r="D481" s="16" t="s">
        <v>482</v>
      </c>
      <c r="E481" s="16"/>
      <c r="F481" s="11">
        <f>F482</f>
        <v>1570.4</v>
      </c>
      <c r="G481" s="11">
        <f aca="true" t="shared" si="249" ref="G481:Q481">G482</f>
        <v>0</v>
      </c>
      <c r="H481" s="11">
        <f t="shared" si="249"/>
        <v>1570.4</v>
      </c>
      <c r="I481" s="11">
        <f t="shared" si="249"/>
        <v>0</v>
      </c>
      <c r="J481" s="11">
        <f t="shared" si="249"/>
        <v>1565.4</v>
      </c>
      <c r="K481" s="11">
        <f t="shared" si="249"/>
        <v>0</v>
      </c>
      <c r="L481" s="11">
        <f t="shared" si="249"/>
        <v>1565.4</v>
      </c>
      <c r="M481" s="11">
        <f t="shared" si="249"/>
        <v>0</v>
      </c>
      <c r="N481" s="11">
        <f t="shared" si="249"/>
        <v>1871.9</v>
      </c>
      <c r="O481" s="11">
        <f t="shared" si="249"/>
        <v>0</v>
      </c>
      <c r="P481" s="11">
        <f t="shared" si="249"/>
        <v>1871.9</v>
      </c>
      <c r="Q481" s="11">
        <f t="shared" si="249"/>
        <v>0</v>
      </c>
    </row>
    <row r="482" spans="1:17" s="12" customFormat="1" ht="18.75">
      <c r="A482" s="64" t="s">
        <v>193</v>
      </c>
      <c r="B482" s="16" t="s">
        <v>135</v>
      </c>
      <c r="C482" s="16" t="s">
        <v>122</v>
      </c>
      <c r="D482" s="16" t="s">
        <v>482</v>
      </c>
      <c r="E482" s="16" t="s">
        <v>192</v>
      </c>
      <c r="F482" s="11">
        <f>G482+H482+I482</f>
        <v>1570.4</v>
      </c>
      <c r="G482" s="11"/>
      <c r="H482" s="11">
        <v>1570.4</v>
      </c>
      <c r="I482" s="11"/>
      <c r="J482" s="11">
        <f>K482+L482+M482</f>
        <v>1565.4</v>
      </c>
      <c r="K482" s="11"/>
      <c r="L482" s="11">
        <v>1565.4</v>
      </c>
      <c r="M482" s="11"/>
      <c r="N482" s="11">
        <f>O482+P482+Q482</f>
        <v>1871.9</v>
      </c>
      <c r="O482" s="49"/>
      <c r="P482" s="49">
        <v>1871.9</v>
      </c>
      <c r="Q482" s="49"/>
    </row>
    <row r="483" spans="1:17" s="12" customFormat="1" ht="37.5">
      <c r="A483" s="9" t="s">
        <v>673</v>
      </c>
      <c r="B483" s="16" t="s">
        <v>135</v>
      </c>
      <c r="C483" s="16" t="s">
        <v>122</v>
      </c>
      <c r="D483" s="80" t="s">
        <v>674</v>
      </c>
      <c r="E483" s="16"/>
      <c r="F483" s="11">
        <f aca="true" t="shared" si="250" ref="F483:H484">F484</f>
        <v>6054.1</v>
      </c>
      <c r="G483" s="11">
        <f t="shared" si="250"/>
        <v>5993.6</v>
      </c>
      <c r="H483" s="11">
        <f t="shared" si="250"/>
        <v>60.5</v>
      </c>
      <c r="I483" s="11"/>
      <c r="J483" s="11"/>
      <c r="K483" s="11"/>
      <c r="L483" s="11"/>
      <c r="M483" s="11"/>
      <c r="N483" s="11"/>
      <c r="O483" s="49"/>
      <c r="P483" s="49"/>
      <c r="Q483" s="49"/>
    </row>
    <row r="484" spans="1:17" s="12" customFormat="1" ht="56.25">
      <c r="A484" s="109" t="s">
        <v>676</v>
      </c>
      <c r="B484" s="16" t="s">
        <v>135</v>
      </c>
      <c r="C484" s="16" t="s">
        <v>122</v>
      </c>
      <c r="D484" s="48" t="s">
        <v>675</v>
      </c>
      <c r="E484" s="16"/>
      <c r="F484" s="11">
        <f t="shared" si="250"/>
        <v>6054.1</v>
      </c>
      <c r="G484" s="11">
        <f t="shared" si="250"/>
        <v>5993.6</v>
      </c>
      <c r="H484" s="11">
        <f t="shared" si="250"/>
        <v>60.5</v>
      </c>
      <c r="I484" s="11"/>
      <c r="J484" s="11"/>
      <c r="K484" s="11"/>
      <c r="L484" s="11"/>
      <c r="M484" s="11"/>
      <c r="N484" s="11"/>
      <c r="O484" s="49"/>
      <c r="P484" s="49"/>
      <c r="Q484" s="49"/>
    </row>
    <row r="485" spans="1:17" s="12" customFormat="1" ht="18.75">
      <c r="A485" s="64" t="s">
        <v>193</v>
      </c>
      <c r="B485" s="16" t="s">
        <v>135</v>
      </c>
      <c r="C485" s="16" t="s">
        <v>122</v>
      </c>
      <c r="D485" s="48" t="s">
        <v>675</v>
      </c>
      <c r="E485" s="16" t="s">
        <v>192</v>
      </c>
      <c r="F485" s="11">
        <f>G485+H485+I485</f>
        <v>6054.1</v>
      </c>
      <c r="G485" s="11">
        <v>5993.6</v>
      </c>
      <c r="H485" s="11">
        <v>60.5</v>
      </c>
      <c r="I485" s="11"/>
      <c r="J485" s="11"/>
      <c r="K485" s="11"/>
      <c r="L485" s="11"/>
      <c r="M485" s="11"/>
      <c r="N485" s="11"/>
      <c r="O485" s="49"/>
      <c r="P485" s="49"/>
      <c r="Q485" s="49"/>
    </row>
    <row r="486" spans="1:17" s="12" customFormat="1" ht="37.5">
      <c r="A486" s="64" t="s">
        <v>195</v>
      </c>
      <c r="B486" s="16" t="s">
        <v>135</v>
      </c>
      <c r="C486" s="16" t="s">
        <v>122</v>
      </c>
      <c r="D486" s="16" t="s">
        <v>275</v>
      </c>
      <c r="E486" s="16"/>
      <c r="F486" s="11">
        <f>F487</f>
        <v>15383.3</v>
      </c>
      <c r="G486" s="11">
        <f aca="true" t="shared" si="251" ref="G486:Q486">G487</f>
        <v>1865</v>
      </c>
      <c r="H486" s="11">
        <f t="shared" si="251"/>
        <v>13518.3</v>
      </c>
      <c r="I486" s="11">
        <f t="shared" si="251"/>
        <v>0</v>
      </c>
      <c r="J486" s="11">
        <f t="shared" si="251"/>
        <v>13297.7</v>
      </c>
      <c r="K486" s="11">
        <f t="shared" si="251"/>
        <v>2521.6</v>
      </c>
      <c r="L486" s="11">
        <f t="shared" si="251"/>
        <v>10776.1</v>
      </c>
      <c r="M486" s="11">
        <f t="shared" si="251"/>
        <v>0</v>
      </c>
      <c r="N486" s="11">
        <f t="shared" si="251"/>
        <v>17169.2</v>
      </c>
      <c r="O486" s="11">
        <f t="shared" si="251"/>
        <v>2521.6</v>
      </c>
      <c r="P486" s="11">
        <f t="shared" si="251"/>
        <v>14647.6</v>
      </c>
      <c r="Q486" s="11">
        <f t="shared" si="251"/>
        <v>0</v>
      </c>
    </row>
    <row r="487" spans="1:17" s="12" customFormat="1" ht="23.25" customHeight="1">
      <c r="A487" s="64" t="s">
        <v>21</v>
      </c>
      <c r="B487" s="16" t="s">
        <v>135</v>
      </c>
      <c r="C487" s="16" t="s">
        <v>122</v>
      </c>
      <c r="D487" s="16" t="s">
        <v>276</v>
      </c>
      <c r="E487" s="16"/>
      <c r="F487" s="11">
        <f>F488+F494+F500+F496+F492+F498</f>
        <v>15383.3</v>
      </c>
      <c r="G487" s="11">
        <f>G488+G494+G500+G496+G492+G498</f>
        <v>1865</v>
      </c>
      <c r="H487" s="11">
        <f>H488+H494+H500+H496+H492+H498</f>
        <v>13518.3</v>
      </c>
      <c r="I487" s="11">
        <f aca="true" t="shared" si="252" ref="I487:Q487">I488+I494+I500+I496+I492</f>
        <v>0</v>
      </c>
      <c r="J487" s="11">
        <f t="shared" si="252"/>
        <v>13297.7</v>
      </c>
      <c r="K487" s="11">
        <f t="shared" si="252"/>
        <v>2521.6</v>
      </c>
      <c r="L487" s="11">
        <f t="shared" si="252"/>
        <v>10776.1</v>
      </c>
      <c r="M487" s="11">
        <f t="shared" si="252"/>
        <v>0</v>
      </c>
      <c r="N487" s="11">
        <f t="shared" si="252"/>
        <v>17169.2</v>
      </c>
      <c r="O487" s="11">
        <f t="shared" si="252"/>
        <v>2521.6</v>
      </c>
      <c r="P487" s="11">
        <f t="shared" si="252"/>
        <v>14647.6</v>
      </c>
      <c r="Q487" s="11">
        <f t="shared" si="252"/>
        <v>0</v>
      </c>
    </row>
    <row r="488" spans="1:17" s="12" customFormat="1" ht="18.75">
      <c r="A488" s="64" t="s">
        <v>137</v>
      </c>
      <c r="B488" s="16" t="s">
        <v>135</v>
      </c>
      <c r="C488" s="16" t="s">
        <v>122</v>
      </c>
      <c r="D488" s="16" t="s">
        <v>277</v>
      </c>
      <c r="E488" s="16"/>
      <c r="F488" s="11">
        <f>F489+F490+F491</f>
        <v>10396.6</v>
      </c>
      <c r="G488" s="11">
        <f aca="true" t="shared" si="253" ref="G488:Q488">G489+G490+G491</f>
        <v>0</v>
      </c>
      <c r="H488" s="11">
        <f t="shared" si="253"/>
        <v>10396.6</v>
      </c>
      <c r="I488" s="11">
        <f t="shared" si="253"/>
        <v>0</v>
      </c>
      <c r="J488" s="11">
        <f t="shared" si="253"/>
        <v>7562.9</v>
      </c>
      <c r="K488" s="11">
        <f t="shared" si="253"/>
        <v>0</v>
      </c>
      <c r="L488" s="11">
        <f t="shared" si="253"/>
        <v>7562.9</v>
      </c>
      <c r="M488" s="11">
        <f t="shared" si="253"/>
        <v>0</v>
      </c>
      <c r="N488" s="11">
        <f t="shared" si="253"/>
        <v>10672.800000000001</v>
      </c>
      <c r="O488" s="11">
        <f t="shared" si="253"/>
        <v>0</v>
      </c>
      <c r="P488" s="11">
        <f t="shared" si="253"/>
        <v>10672.800000000001</v>
      </c>
      <c r="Q488" s="11">
        <f t="shared" si="253"/>
        <v>0</v>
      </c>
    </row>
    <row r="489" spans="1:17" s="12" customFormat="1" ht="18.75">
      <c r="A489" s="64" t="s">
        <v>181</v>
      </c>
      <c r="B489" s="16" t="s">
        <v>135</v>
      </c>
      <c r="C489" s="16" t="s">
        <v>122</v>
      </c>
      <c r="D489" s="16" t="s">
        <v>277</v>
      </c>
      <c r="E489" s="16" t="s">
        <v>154</v>
      </c>
      <c r="F489" s="11">
        <f>G489+H489+I489</f>
        <v>8628</v>
      </c>
      <c r="G489" s="11"/>
      <c r="H489" s="11">
        <v>8628</v>
      </c>
      <c r="I489" s="11"/>
      <c r="J489" s="11">
        <f>K489+L489+M489</f>
        <v>5978.2</v>
      </c>
      <c r="K489" s="11"/>
      <c r="L489" s="11">
        <v>5978.2</v>
      </c>
      <c r="M489" s="11"/>
      <c r="N489" s="11">
        <f>O489+P489+Q489</f>
        <v>9088.1</v>
      </c>
      <c r="O489" s="49"/>
      <c r="P489" s="49">
        <v>9088.1</v>
      </c>
      <c r="Q489" s="49"/>
    </row>
    <row r="490" spans="1:17" s="12" customFormat="1" ht="37.5">
      <c r="A490" s="64" t="s">
        <v>93</v>
      </c>
      <c r="B490" s="16" t="s">
        <v>135</v>
      </c>
      <c r="C490" s="16" t="s">
        <v>122</v>
      </c>
      <c r="D490" s="16" t="s">
        <v>277</v>
      </c>
      <c r="E490" s="16" t="s">
        <v>179</v>
      </c>
      <c r="F490" s="11">
        <f>G490+H490+I490</f>
        <v>1731</v>
      </c>
      <c r="G490" s="11"/>
      <c r="H490" s="11">
        <v>1731</v>
      </c>
      <c r="I490" s="11"/>
      <c r="J490" s="11">
        <f>K490+L490+M490</f>
        <v>1547.1</v>
      </c>
      <c r="K490" s="11"/>
      <c r="L490" s="11">
        <v>1547.1</v>
      </c>
      <c r="M490" s="11"/>
      <c r="N490" s="11">
        <f>O490+P490+Q490</f>
        <v>1547.1</v>
      </c>
      <c r="O490" s="49"/>
      <c r="P490" s="49">
        <v>1547.1</v>
      </c>
      <c r="Q490" s="49"/>
    </row>
    <row r="491" spans="1:17" s="12" customFormat="1" ht="18.75">
      <c r="A491" s="64" t="s">
        <v>177</v>
      </c>
      <c r="B491" s="16" t="s">
        <v>135</v>
      </c>
      <c r="C491" s="16" t="s">
        <v>122</v>
      </c>
      <c r="D491" s="16" t="s">
        <v>277</v>
      </c>
      <c r="E491" s="16" t="s">
        <v>178</v>
      </c>
      <c r="F491" s="11">
        <f>G491+H491+I491</f>
        <v>37.6</v>
      </c>
      <c r="G491" s="11"/>
      <c r="H491" s="11">
        <v>37.6</v>
      </c>
      <c r="I491" s="11"/>
      <c r="J491" s="11">
        <f>K491+L491+M491</f>
        <v>37.6</v>
      </c>
      <c r="K491" s="11"/>
      <c r="L491" s="11">
        <v>37.6</v>
      </c>
      <c r="M491" s="11"/>
      <c r="N491" s="11">
        <f>O491+P491+Q491</f>
        <v>37.6</v>
      </c>
      <c r="O491" s="49"/>
      <c r="P491" s="49">
        <v>37.6</v>
      </c>
      <c r="Q491" s="49"/>
    </row>
    <row r="492" spans="1:17" s="12" customFormat="1" ht="56.25">
      <c r="A492" s="64" t="s">
        <v>642</v>
      </c>
      <c r="B492" s="16" t="s">
        <v>135</v>
      </c>
      <c r="C492" s="16" t="s">
        <v>122</v>
      </c>
      <c r="D492" s="16" t="s">
        <v>643</v>
      </c>
      <c r="E492" s="16"/>
      <c r="F492" s="11">
        <f>F493</f>
        <v>98.8</v>
      </c>
      <c r="G492" s="11">
        <f aca="true" t="shared" si="254" ref="G492:Q492">G493</f>
        <v>0</v>
      </c>
      <c r="H492" s="11">
        <f t="shared" si="254"/>
        <v>98.8</v>
      </c>
      <c r="I492" s="11">
        <f t="shared" si="254"/>
        <v>0</v>
      </c>
      <c r="J492" s="11">
        <f t="shared" si="254"/>
        <v>0</v>
      </c>
      <c r="K492" s="11">
        <f t="shared" si="254"/>
        <v>0</v>
      </c>
      <c r="L492" s="11">
        <f t="shared" si="254"/>
        <v>0</v>
      </c>
      <c r="M492" s="11">
        <f t="shared" si="254"/>
        <v>0</v>
      </c>
      <c r="N492" s="11">
        <f t="shared" si="254"/>
        <v>0</v>
      </c>
      <c r="O492" s="11">
        <f t="shared" si="254"/>
        <v>0</v>
      </c>
      <c r="P492" s="11">
        <f t="shared" si="254"/>
        <v>0</v>
      </c>
      <c r="Q492" s="11">
        <f t="shared" si="254"/>
        <v>0</v>
      </c>
    </row>
    <row r="493" spans="1:17" s="12" customFormat="1" ht="37.5">
      <c r="A493" s="64" t="s">
        <v>93</v>
      </c>
      <c r="B493" s="16" t="s">
        <v>135</v>
      </c>
      <c r="C493" s="16" t="s">
        <v>122</v>
      </c>
      <c r="D493" s="16" t="s">
        <v>643</v>
      </c>
      <c r="E493" s="16" t="s">
        <v>179</v>
      </c>
      <c r="F493" s="11">
        <f>G493+H493+I493</f>
        <v>98.8</v>
      </c>
      <c r="G493" s="11"/>
      <c r="H493" s="11">
        <v>98.8</v>
      </c>
      <c r="I493" s="11"/>
      <c r="J493" s="11">
        <f>K493+L493+M493</f>
        <v>0</v>
      </c>
      <c r="K493" s="11"/>
      <c r="L493" s="11"/>
      <c r="M493" s="11"/>
      <c r="N493" s="11">
        <f>O493+P493+Q493</f>
        <v>0</v>
      </c>
      <c r="O493" s="49"/>
      <c r="P493" s="49"/>
      <c r="Q493" s="49"/>
    </row>
    <row r="494" spans="1:17" s="12" customFormat="1" ht="56.25">
      <c r="A494" s="64" t="s">
        <v>476</v>
      </c>
      <c r="B494" s="16" t="s">
        <v>135</v>
      </c>
      <c r="C494" s="16" t="s">
        <v>122</v>
      </c>
      <c r="D494" s="16" t="s">
        <v>483</v>
      </c>
      <c r="E494" s="16"/>
      <c r="F494" s="11">
        <f>F495</f>
        <v>2803.4</v>
      </c>
      <c r="G494" s="11">
        <f aca="true" t="shared" si="255" ref="G494:Q494">G495</f>
        <v>0</v>
      </c>
      <c r="H494" s="11">
        <f t="shared" si="255"/>
        <v>2803.4</v>
      </c>
      <c r="I494" s="11">
        <f t="shared" si="255"/>
        <v>0</v>
      </c>
      <c r="J494" s="11">
        <f t="shared" si="255"/>
        <v>2970.8</v>
      </c>
      <c r="K494" s="11">
        <f t="shared" si="255"/>
        <v>0</v>
      </c>
      <c r="L494" s="11">
        <f t="shared" si="255"/>
        <v>2970.8</v>
      </c>
      <c r="M494" s="11">
        <f t="shared" si="255"/>
        <v>0</v>
      </c>
      <c r="N494" s="11">
        <f t="shared" si="255"/>
        <v>3732.4</v>
      </c>
      <c r="O494" s="11">
        <f t="shared" si="255"/>
        <v>0</v>
      </c>
      <c r="P494" s="11">
        <f t="shared" si="255"/>
        <v>3732.4</v>
      </c>
      <c r="Q494" s="11">
        <f t="shared" si="255"/>
        <v>0</v>
      </c>
    </row>
    <row r="495" spans="1:17" s="12" customFormat="1" ht="18.75">
      <c r="A495" s="64" t="s">
        <v>181</v>
      </c>
      <c r="B495" s="16" t="s">
        <v>135</v>
      </c>
      <c r="C495" s="16" t="s">
        <v>122</v>
      </c>
      <c r="D495" s="16" t="s">
        <v>483</v>
      </c>
      <c r="E495" s="16" t="s">
        <v>154</v>
      </c>
      <c r="F495" s="11">
        <f>G495+H495+I495</f>
        <v>2803.4</v>
      </c>
      <c r="G495" s="11"/>
      <c r="H495" s="11">
        <v>2803.4</v>
      </c>
      <c r="I495" s="11"/>
      <c r="J495" s="11">
        <f>K495+L495+M495</f>
        <v>2970.8</v>
      </c>
      <c r="K495" s="93"/>
      <c r="L495" s="11">
        <v>2970.8</v>
      </c>
      <c r="M495" s="11"/>
      <c r="N495" s="11">
        <f>O495+P495+Q495</f>
        <v>3732.4</v>
      </c>
      <c r="O495" s="49"/>
      <c r="P495" s="49">
        <v>3732.4</v>
      </c>
      <c r="Q495" s="49"/>
    </row>
    <row r="496" spans="1:17" s="12" customFormat="1" ht="37.5">
      <c r="A496" s="64" t="s">
        <v>527</v>
      </c>
      <c r="B496" s="16" t="s">
        <v>135</v>
      </c>
      <c r="C496" s="16" t="s">
        <v>122</v>
      </c>
      <c r="D496" s="16" t="s">
        <v>540</v>
      </c>
      <c r="E496" s="16"/>
      <c r="F496" s="11">
        <f>F497</f>
        <v>1694.5</v>
      </c>
      <c r="G496" s="11">
        <f aca="true" t="shared" si="256" ref="G496:Q496">G497</f>
        <v>1525</v>
      </c>
      <c r="H496" s="11">
        <f t="shared" si="256"/>
        <v>169.5</v>
      </c>
      <c r="I496" s="11">
        <f t="shared" si="256"/>
        <v>0</v>
      </c>
      <c r="J496" s="11">
        <f t="shared" si="256"/>
        <v>2424</v>
      </c>
      <c r="K496" s="11">
        <f t="shared" si="256"/>
        <v>2181.6</v>
      </c>
      <c r="L496" s="11">
        <f t="shared" si="256"/>
        <v>242.4</v>
      </c>
      <c r="M496" s="11">
        <f t="shared" si="256"/>
        <v>0</v>
      </c>
      <c r="N496" s="11">
        <f t="shared" si="256"/>
        <v>2424</v>
      </c>
      <c r="O496" s="11">
        <f t="shared" si="256"/>
        <v>2181.6</v>
      </c>
      <c r="P496" s="11">
        <f t="shared" si="256"/>
        <v>242.4</v>
      </c>
      <c r="Q496" s="11">
        <f t="shared" si="256"/>
        <v>0</v>
      </c>
    </row>
    <row r="497" spans="1:17" s="12" customFormat="1" ht="37.5">
      <c r="A497" s="64" t="s">
        <v>93</v>
      </c>
      <c r="B497" s="16" t="s">
        <v>135</v>
      </c>
      <c r="C497" s="16" t="s">
        <v>122</v>
      </c>
      <c r="D497" s="16" t="s">
        <v>541</v>
      </c>
      <c r="E497" s="16" t="s">
        <v>179</v>
      </c>
      <c r="F497" s="11">
        <f>G497+H497+I497</f>
        <v>1694.5</v>
      </c>
      <c r="G497" s="11">
        <v>1525</v>
      </c>
      <c r="H497" s="11">
        <v>169.5</v>
      </c>
      <c r="I497" s="11"/>
      <c r="J497" s="11">
        <f>K497+L497+M497</f>
        <v>2424</v>
      </c>
      <c r="K497" s="77">
        <v>2181.6</v>
      </c>
      <c r="L497" s="11">
        <v>242.4</v>
      </c>
      <c r="M497" s="11"/>
      <c r="N497" s="11">
        <f>O497+P497+Q497</f>
        <v>2424</v>
      </c>
      <c r="O497" s="57">
        <v>2181.6</v>
      </c>
      <c r="P497" s="57">
        <v>242.4</v>
      </c>
      <c r="Q497" s="57"/>
    </row>
    <row r="498" spans="1:17" s="12" customFormat="1" ht="60.75" customHeight="1">
      <c r="A498" s="64" t="s">
        <v>696</v>
      </c>
      <c r="B498" s="16" t="s">
        <v>135</v>
      </c>
      <c r="C498" s="16" t="s">
        <v>122</v>
      </c>
      <c r="D498" s="16" t="s">
        <v>697</v>
      </c>
      <c r="E498" s="16"/>
      <c r="F498" s="11">
        <f>G498+H498+I498</f>
        <v>50</v>
      </c>
      <c r="G498" s="11"/>
      <c r="H498" s="11">
        <f>H499</f>
        <v>50</v>
      </c>
      <c r="I498" s="11"/>
      <c r="J498" s="11"/>
      <c r="K498" s="77"/>
      <c r="L498" s="11"/>
      <c r="M498" s="11"/>
      <c r="N498" s="11"/>
      <c r="O498" s="57"/>
      <c r="P498" s="57"/>
      <c r="Q498" s="57"/>
    </row>
    <row r="499" spans="1:17" s="12" customFormat="1" ht="18.75">
      <c r="A499" s="64" t="s">
        <v>181</v>
      </c>
      <c r="B499" s="16" t="s">
        <v>135</v>
      </c>
      <c r="C499" s="16" t="s">
        <v>122</v>
      </c>
      <c r="D499" s="16" t="s">
        <v>697</v>
      </c>
      <c r="E499" s="16" t="s">
        <v>154</v>
      </c>
      <c r="F499" s="11">
        <f>G499+H499+I499</f>
        <v>50</v>
      </c>
      <c r="G499" s="11"/>
      <c r="H499" s="11">
        <v>50</v>
      </c>
      <c r="I499" s="11"/>
      <c r="J499" s="11"/>
      <c r="K499" s="77"/>
      <c r="L499" s="11"/>
      <c r="M499" s="11"/>
      <c r="N499" s="11"/>
      <c r="O499" s="57"/>
      <c r="P499" s="57"/>
      <c r="Q499" s="57"/>
    </row>
    <row r="500" spans="1:17" s="12" customFormat="1" ht="18.75">
      <c r="A500" s="64" t="s">
        <v>447</v>
      </c>
      <c r="B500" s="16" t="s">
        <v>135</v>
      </c>
      <c r="C500" s="16" t="s">
        <v>122</v>
      </c>
      <c r="D500" s="16" t="s">
        <v>446</v>
      </c>
      <c r="E500" s="16"/>
      <c r="F500" s="11">
        <f>F501</f>
        <v>340</v>
      </c>
      <c r="G500" s="11">
        <f aca="true" t="shared" si="257" ref="G500:Q500">G501</f>
        <v>340</v>
      </c>
      <c r="H500" s="11">
        <f t="shared" si="257"/>
        <v>0</v>
      </c>
      <c r="I500" s="11">
        <f t="shared" si="257"/>
        <v>0</v>
      </c>
      <c r="J500" s="11">
        <f t="shared" si="257"/>
        <v>340</v>
      </c>
      <c r="K500" s="11">
        <f t="shared" si="257"/>
        <v>340</v>
      </c>
      <c r="L500" s="11">
        <f t="shared" si="257"/>
        <v>0</v>
      </c>
      <c r="M500" s="11">
        <f t="shared" si="257"/>
        <v>0</v>
      </c>
      <c r="N500" s="11">
        <f t="shared" si="257"/>
        <v>340</v>
      </c>
      <c r="O500" s="11">
        <f t="shared" si="257"/>
        <v>340</v>
      </c>
      <c r="P500" s="11">
        <f t="shared" si="257"/>
        <v>0</v>
      </c>
      <c r="Q500" s="11">
        <f t="shared" si="257"/>
        <v>0</v>
      </c>
    </row>
    <row r="501" spans="1:17" s="12" customFormat="1" ht="37.5">
      <c r="A501" s="64" t="s">
        <v>93</v>
      </c>
      <c r="B501" s="16" t="s">
        <v>135</v>
      </c>
      <c r="C501" s="16" t="s">
        <v>122</v>
      </c>
      <c r="D501" s="16" t="s">
        <v>446</v>
      </c>
      <c r="E501" s="16" t="s">
        <v>179</v>
      </c>
      <c r="F501" s="11">
        <f>G501+H501+I501</f>
        <v>340</v>
      </c>
      <c r="G501" s="11">
        <v>340</v>
      </c>
      <c r="H501" s="11"/>
      <c r="I501" s="11"/>
      <c r="J501" s="11">
        <f>K501+L501+M501</f>
        <v>340</v>
      </c>
      <c r="K501" s="11">
        <v>340</v>
      </c>
      <c r="L501" s="11"/>
      <c r="M501" s="11"/>
      <c r="N501" s="11">
        <f>O501+P501+Q501</f>
        <v>340</v>
      </c>
      <c r="O501" s="49">
        <v>340</v>
      </c>
      <c r="P501" s="49"/>
      <c r="Q501" s="49"/>
    </row>
    <row r="502" spans="1:17" s="12" customFormat="1" ht="37.5">
      <c r="A502" s="64" t="s">
        <v>430</v>
      </c>
      <c r="B502" s="16" t="s">
        <v>135</v>
      </c>
      <c r="C502" s="16" t="s">
        <v>122</v>
      </c>
      <c r="D502" s="16" t="s">
        <v>278</v>
      </c>
      <c r="E502" s="16"/>
      <c r="F502" s="11">
        <f>F503</f>
        <v>3419.8</v>
      </c>
      <c r="G502" s="11">
        <f aca="true" t="shared" si="258" ref="G502:Q502">G503</f>
        <v>0</v>
      </c>
      <c r="H502" s="11">
        <f t="shared" si="258"/>
        <v>3419.8</v>
      </c>
      <c r="I502" s="11">
        <f t="shared" si="258"/>
        <v>0</v>
      </c>
      <c r="J502" s="11">
        <f t="shared" si="258"/>
        <v>3428.2999999999997</v>
      </c>
      <c r="K502" s="11">
        <f t="shared" si="258"/>
        <v>0</v>
      </c>
      <c r="L502" s="11">
        <f t="shared" si="258"/>
        <v>3428.2999999999997</v>
      </c>
      <c r="M502" s="11">
        <f t="shared" si="258"/>
        <v>0</v>
      </c>
      <c r="N502" s="11">
        <f t="shared" si="258"/>
        <v>3442.7000000000003</v>
      </c>
      <c r="O502" s="11">
        <f t="shared" si="258"/>
        <v>0</v>
      </c>
      <c r="P502" s="11">
        <f t="shared" si="258"/>
        <v>3442.7000000000003</v>
      </c>
      <c r="Q502" s="11">
        <f t="shared" si="258"/>
        <v>0</v>
      </c>
    </row>
    <row r="503" spans="1:17" s="12" customFormat="1" ht="37.5">
      <c r="A503" s="64" t="s">
        <v>386</v>
      </c>
      <c r="B503" s="16" t="s">
        <v>135</v>
      </c>
      <c r="C503" s="16" t="s">
        <v>122</v>
      </c>
      <c r="D503" s="16" t="s">
        <v>279</v>
      </c>
      <c r="E503" s="16"/>
      <c r="F503" s="11">
        <f>F504+F506</f>
        <v>3419.8</v>
      </c>
      <c r="G503" s="11">
        <f aca="true" t="shared" si="259" ref="G503:Q503">G504+G506</f>
        <v>0</v>
      </c>
      <c r="H503" s="11">
        <f t="shared" si="259"/>
        <v>3419.8</v>
      </c>
      <c r="I503" s="11">
        <f t="shared" si="259"/>
        <v>0</v>
      </c>
      <c r="J503" s="11">
        <f t="shared" si="259"/>
        <v>3428.2999999999997</v>
      </c>
      <c r="K503" s="11">
        <f t="shared" si="259"/>
        <v>0</v>
      </c>
      <c r="L503" s="11">
        <f t="shared" si="259"/>
        <v>3428.2999999999997</v>
      </c>
      <c r="M503" s="11">
        <f t="shared" si="259"/>
        <v>0</v>
      </c>
      <c r="N503" s="11">
        <f t="shared" si="259"/>
        <v>3442.7000000000003</v>
      </c>
      <c r="O503" s="11">
        <f t="shared" si="259"/>
        <v>0</v>
      </c>
      <c r="P503" s="11">
        <f t="shared" si="259"/>
        <v>3442.7000000000003</v>
      </c>
      <c r="Q503" s="11">
        <f t="shared" si="259"/>
        <v>0</v>
      </c>
    </row>
    <row r="504" spans="1:17" s="12" customFormat="1" ht="18.75">
      <c r="A504" s="64" t="s">
        <v>385</v>
      </c>
      <c r="B504" s="16" t="s">
        <v>135</v>
      </c>
      <c r="C504" s="16" t="s">
        <v>122</v>
      </c>
      <c r="D504" s="16" t="s">
        <v>384</v>
      </c>
      <c r="E504" s="16"/>
      <c r="F504" s="11">
        <f>F505</f>
        <v>2809.3</v>
      </c>
      <c r="G504" s="11">
        <f aca="true" t="shared" si="260" ref="G504:Q504">G505</f>
        <v>0</v>
      </c>
      <c r="H504" s="11">
        <f t="shared" si="260"/>
        <v>2809.3</v>
      </c>
      <c r="I504" s="11">
        <f t="shared" si="260"/>
        <v>0</v>
      </c>
      <c r="J504" s="11">
        <f t="shared" si="260"/>
        <v>2788.7</v>
      </c>
      <c r="K504" s="11">
        <f t="shared" si="260"/>
        <v>0</v>
      </c>
      <c r="L504" s="11">
        <f t="shared" si="260"/>
        <v>2788.7</v>
      </c>
      <c r="M504" s="11">
        <f t="shared" si="260"/>
        <v>0</v>
      </c>
      <c r="N504" s="11">
        <f t="shared" si="260"/>
        <v>2650.8</v>
      </c>
      <c r="O504" s="11">
        <f t="shared" si="260"/>
        <v>0</v>
      </c>
      <c r="P504" s="11">
        <f t="shared" si="260"/>
        <v>2650.8</v>
      </c>
      <c r="Q504" s="11">
        <f t="shared" si="260"/>
        <v>0</v>
      </c>
    </row>
    <row r="505" spans="1:17" s="12" customFormat="1" ht="18.75">
      <c r="A505" s="64" t="s">
        <v>193</v>
      </c>
      <c r="B505" s="16" t="s">
        <v>135</v>
      </c>
      <c r="C505" s="16" t="s">
        <v>122</v>
      </c>
      <c r="D505" s="16" t="s">
        <v>384</v>
      </c>
      <c r="E505" s="16" t="s">
        <v>192</v>
      </c>
      <c r="F505" s="11">
        <f>G505+H505+I505</f>
        <v>2809.3</v>
      </c>
      <c r="G505" s="11"/>
      <c r="H505" s="11">
        <v>2809.3</v>
      </c>
      <c r="I505" s="11"/>
      <c r="J505" s="11">
        <f>K505+L505+M505</f>
        <v>2788.7</v>
      </c>
      <c r="K505" s="11"/>
      <c r="L505" s="11">
        <v>2788.7</v>
      </c>
      <c r="M505" s="11"/>
      <c r="N505" s="11">
        <f>O505+P505+Q505</f>
        <v>2650.8</v>
      </c>
      <c r="O505" s="49"/>
      <c r="P505" s="49">
        <v>2650.8</v>
      </c>
      <c r="Q505" s="49"/>
    </row>
    <row r="506" spans="1:17" s="12" customFormat="1" ht="56.25">
      <c r="A506" s="64" t="s">
        <v>476</v>
      </c>
      <c r="B506" s="16" t="s">
        <v>135</v>
      </c>
      <c r="C506" s="16" t="s">
        <v>122</v>
      </c>
      <c r="D506" s="16" t="s">
        <v>484</v>
      </c>
      <c r="E506" s="16"/>
      <c r="F506" s="11">
        <f>F507</f>
        <v>610.5</v>
      </c>
      <c r="G506" s="11">
        <f aca="true" t="shared" si="261" ref="G506:Q506">G507</f>
        <v>0</v>
      </c>
      <c r="H506" s="11">
        <f t="shared" si="261"/>
        <v>610.5</v>
      </c>
      <c r="I506" s="11">
        <f t="shared" si="261"/>
        <v>0</v>
      </c>
      <c r="J506" s="11">
        <f t="shared" si="261"/>
        <v>639.6</v>
      </c>
      <c r="K506" s="11">
        <f t="shared" si="261"/>
        <v>0</v>
      </c>
      <c r="L506" s="11">
        <f t="shared" si="261"/>
        <v>639.6</v>
      </c>
      <c r="M506" s="11">
        <f t="shared" si="261"/>
        <v>0</v>
      </c>
      <c r="N506" s="11">
        <f t="shared" si="261"/>
        <v>791.9</v>
      </c>
      <c r="O506" s="11">
        <f t="shared" si="261"/>
        <v>0</v>
      </c>
      <c r="P506" s="11">
        <f t="shared" si="261"/>
        <v>791.9</v>
      </c>
      <c r="Q506" s="11">
        <f t="shared" si="261"/>
        <v>0</v>
      </c>
    </row>
    <row r="507" spans="1:17" s="12" customFormat="1" ht="18.75">
      <c r="A507" s="64" t="s">
        <v>193</v>
      </c>
      <c r="B507" s="16" t="s">
        <v>135</v>
      </c>
      <c r="C507" s="16" t="s">
        <v>122</v>
      </c>
      <c r="D507" s="16" t="s">
        <v>484</v>
      </c>
      <c r="E507" s="16" t="s">
        <v>192</v>
      </c>
      <c r="F507" s="11">
        <f>G507+H507+I507</f>
        <v>610.5</v>
      </c>
      <c r="G507" s="11"/>
      <c r="H507" s="11">
        <v>610.5</v>
      </c>
      <c r="I507" s="11"/>
      <c r="J507" s="11">
        <f>K507+L507+M507</f>
        <v>639.6</v>
      </c>
      <c r="K507" s="11"/>
      <c r="L507" s="11">
        <v>639.6</v>
      </c>
      <c r="M507" s="11"/>
      <c r="N507" s="11">
        <f>O507+P507+Q507</f>
        <v>791.9</v>
      </c>
      <c r="O507" s="49"/>
      <c r="P507" s="49">
        <v>791.9</v>
      </c>
      <c r="Q507" s="49"/>
    </row>
    <row r="508" spans="1:17" s="12" customFormat="1" ht="18.75">
      <c r="A508" s="65" t="s">
        <v>163</v>
      </c>
      <c r="B508" s="13" t="s">
        <v>135</v>
      </c>
      <c r="C508" s="13" t="s">
        <v>123</v>
      </c>
      <c r="D508" s="13"/>
      <c r="E508" s="13"/>
      <c r="F508" s="14">
        <f>F510+F523</f>
        <v>4054.5999999999995</v>
      </c>
      <c r="G508" s="14">
        <f aca="true" t="shared" si="262" ref="G508:Q508">G510+G523</f>
        <v>0</v>
      </c>
      <c r="H508" s="14">
        <f t="shared" si="262"/>
        <v>4054.5999999999995</v>
      </c>
      <c r="I508" s="14">
        <f t="shared" si="262"/>
        <v>0</v>
      </c>
      <c r="J508" s="14">
        <f t="shared" si="262"/>
        <v>3238.5</v>
      </c>
      <c r="K508" s="14">
        <f t="shared" si="262"/>
        <v>0</v>
      </c>
      <c r="L508" s="14">
        <f t="shared" si="262"/>
        <v>3238.5</v>
      </c>
      <c r="M508" s="14">
        <f t="shared" si="262"/>
        <v>0</v>
      </c>
      <c r="N508" s="14">
        <f t="shared" si="262"/>
        <v>3238.5</v>
      </c>
      <c r="O508" s="14">
        <f t="shared" si="262"/>
        <v>0</v>
      </c>
      <c r="P508" s="14">
        <f t="shared" si="262"/>
        <v>3238.5</v>
      </c>
      <c r="Q508" s="14">
        <f t="shared" si="262"/>
        <v>0</v>
      </c>
    </row>
    <row r="509" spans="1:17" s="12" customFormat="1" ht="37.5">
      <c r="A509" s="64" t="s">
        <v>520</v>
      </c>
      <c r="B509" s="16" t="s">
        <v>135</v>
      </c>
      <c r="C509" s="16" t="s">
        <v>123</v>
      </c>
      <c r="D509" s="16" t="s">
        <v>268</v>
      </c>
      <c r="E509" s="16"/>
      <c r="F509" s="11">
        <f>F510</f>
        <v>4050.5999999999995</v>
      </c>
      <c r="G509" s="11">
        <f aca="true" t="shared" si="263" ref="G509:Q509">G510</f>
        <v>0</v>
      </c>
      <c r="H509" s="11">
        <f t="shared" si="263"/>
        <v>4050.5999999999995</v>
      </c>
      <c r="I509" s="11">
        <f t="shared" si="263"/>
        <v>0</v>
      </c>
      <c r="J509" s="11">
        <f t="shared" si="263"/>
        <v>3231.5</v>
      </c>
      <c r="K509" s="11">
        <f t="shared" si="263"/>
        <v>0</v>
      </c>
      <c r="L509" s="11">
        <f t="shared" si="263"/>
        <v>3231.5</v>
      </c>
      <c r="M509" s="11">
        <f t="shared" si="263"/>
        <v>0</v>
      </c>
      <c r="N509" s="11">
        <f t="shared" si="263"/>
        <v>3231.5</v>
      </c>
      <c r="O509" s="11">
        <f t="shared" si="263"/>
        <v>0</v>
      </c>
      <c r="P509" s="11">
        <f t="shared" si="263"/>
        <v>3231.5</v>
      </c>
      <c r="Q509" s="11">
        <f t="shared" si="263"/>
        <v>0</v>
      </c>
    </row>
    <row r="510" spans="1:17" s="12" customFormat="1" ht="37.5">
      <c r="A510" s="64" t="s">
        <v>227</v>
      </c>
      <c r="B510" s="16" t="s">
        <v>135</v>
      </c>
      <c r="C510" s="16" t="s">
        <v>123</v>
      </c>
      <c r="D510" s="16" t="s">
        <v>381</v>
      </c>
      <c r="E510" s="16"/>
      <c r="F510" s="11">
        <f>F511+F518</f>
        <v>4050.5999999999995</v>
      </c>
      <c r="G510" s="11">
        <f aca="true" t="shared" si="264" ref="G510:Q510">G511+G518</f>
        <v>0</v>
      </c>
      <c r="H510" s="11">
        <f t="shared" si="264"/>
        <v>4050.5999999999995</v>
      </c>
      <c r="I510" s="11">
        <f t="shared" si="264"/>
        <v>0</v>
      </c>
      <c r="J510" s="11">
        <f t="shared" si="264"/>
        <v>3231.5</v>
      </c>
      <c r="K510" s="11">
        <f t="shared" si="264"/>
        <v>0</v>
      </c>
      <c r="L510" s="11">
        <f t="shared" si="264"/>
        <v>3231.5</v>
      </c>
      <c r="M510" s="11">
        <f t="shared" si="264"/>
        <v>0</v>
      </c>
      <c r="N510" s="11">
        <f t="shared" si="264"/>
        <v>3231.5</v>
      </c>
      <c r="O510" s="11">
        <f t="shared" si="264"/>
        <v>0</v>
      </c>
      <c r="P510" s="11">
        <f t="shared" si="264"/>
        <v>3231.5</v>
      </c>
      <c r="Q510" s="11">
        <f t="shared" si="264"/>
        <v>0</v>
      </c>
    </row>
    <row r="511" spans="1:17" s="12" customFormat="1" ht="56.25">
      <c r="A511" s="64" t="s">
        <v>343</v>
      </c>
      <c r="B511" s="16" t="s">
        <v>135</v>
      </c>
      <c r="C511" s="16" t="s">
        <v>123</v>
      </c>
      <c r="D511" s="16" t="s">
        <v>382</v>
      </c>
      <c r="E511" s="16"/>
      <c r="F511" s="11">
        <f>F512+F516</f>
        <v>1140.7</v>
      </c>
      <c r="G511" s="11">
        <f aca="true" t="shared" si="265" ref="G511:Q511">G512+G516</f>
        <v>0</v>
      </c>
      <c r="H511" s="11">
        <f t="shared" si="265"/>
        <v>1140.7</v>
      </c>
      <c r="I511" s="11">
        <f t="shared" si="265"/>
        <v>0</v>
      </c>
      <c r="J511" s="11">
        <f t="shared" si="265"/>
        <v>964.5</v>
      </c>
      <c r="K511" s="11">
        <f t="shared" si="265"/>
        <v>0</v>
      </c>
      <c r="L511" s="11">
        <f t="shared" si="265"/>
        <v>964.5</v>
      </c>
      <c r="M511" s="11">
        <f t="shared" si="265"/>
        <v>0</v>
      </c>
      <c r="N511" s="11">
        <f t="shared" si="265"/>
        <v>964.5</v>
      </c>
      <c r="O511" s="11">
        <f t="shared" si="265"/>
        <v>0</v>
      </c>
      <c r="P511" s="11">
        <f t="shared" si="265"/>
        <v>964.5</v>
      </c>
      <c r="Q511" s="11">
        <f t="shared" si="265"/>
        <v>0</v>
      </c>
    </row>
    <row r="512" spans="1:17" s="12" customFormat="1" ht="21.75" customHeight="1">
      <c r="A512" s="64" t="s">
        <v>191</v>
      </c>
      <c r="B512" s="16" t="s">
        <v>135</v>
      </c>
      <c r="C512" s="16" t="s">
        <v>123</v>
      </c>
      <c r="D512" s="16" t="s">
        <v>383</v>
      </c>
      <c r="E512" s="16"/>
      <c r="F512" s="11">
        <f>F513+F514+F515</f>
        <v>886.2</v>
      </c>
      <c r="G512" s="11">
        <f aca="true" t="shared" si="266" ref="G512:Q512">G513+G514+G515</f>
        <v>0</v>
      </c>
      <c r="H512" s="11">
        <f t="shared" si="266"/>
        <v>886.2</v>
      </c>
      <c r="I512" s="11">
        <f t="shared" si="266"/>
        <v>0</v>
      </c>
      <c r="J512" s="11">
        <f t="shared" si="266"/>
        <v>933.5</v>
      </c>
      <c r="K512" s="11">
        <f t="shared" si="266"/>
        <v>0</v>
      </c>
      <c r="L512" s="11">
        <f t="shared" si="266"/>
        <v>933.5</v>
      </c>
      <c r="M512" s="11">
        <f t="shared" si="266"/>
        <v>0</v>
      </c>
      <c r="N512" s="11">
        <f t="shared" si="266"/>
        <v>933.5</v>
      </c>
      <c r="O512" s="11">
        <f t="shared" si="266"/>
        <v>0</v>
      </c>
      <c r="P512" s="11">
        <f t="shared" si="266"/>
        <v>933.5</v>
      </c>
      <c r="Q512" s="11">
        <f t="shared" si="266"/>
        <v>0</v>
      </c>
    </row>
    <row r="513" spans="1:17" s="12" customFormat="1" ht="37.5">
      <c r="A513" s="64" t="s">
        <v>175</v>
      </c>
      <c r="B513" s="16" t="s">
        <v>135</v>
      </c>
      <c r="C513" s="16" t="s">
        <v>123</v>
      </c>
      <c r="D513" s="16" t="s">
        <v>383</v>
      </c>
      <c r="E513" s="16" t="s">
        <v>176</v>
      </c>
      <c r="F513" s="11">
        <f>G513+H513+I513</f>
        <v>829.5</v>
      </c>
      <c r="G513" s="11"/>
      <c r="H513" s="11">
        <v>829.5</v>
      </c>
      <c r="I513" s="11"/>
      <c r="J513" s="11">
        <f>K513+L513+M513</f>
        <v>876.8</v>
      </c>
      <c r="K513" s="11"/>
      <c r="L513" s="11">
        <v>876.8</v>
      </c>
      <c r="M513" s="11"/>
      <c r="N513" s="11">
        <f>O513+P513+Q513</f>
        <v>876.8</v>
      </c>
      <c r="O513" s="49"/>
      <c r="P513" s="11">
        <v>876.8</v>
      </c>
      <c r="Q513" s="49"/>
    </row>
    <row r="514" spans="1:17" s="12" customFormat="1" ht="37.5">
      <c r="A514" s="64" t="s">
        <v>93</v>
      </c>
      <c r="B514" s="16" t="s">
        <v>135</v>
      </c>
      <c r="C514" s="16" t="s">
        <v>123</v>
      </c>
      <c r="D514" s="16" t="s">
        <v>383</v>
      </c>
      <c r="E514" s="16" t="s">
        <v>179</v>
      </c>
      <c r="F514" s="11">
        <f>G514+H514+I514</f>
        <v>55.7</v>
      </c>
      <c r="G514" s="11"/>
      <c r="H514" s="11">
        <v>55.7</v>
      </c>
      <c r="I514" s="11"/>
      <c r="J514" s="11">
        <f>K514+L514+M514</f>
        <v>55.7</v>
      </c>
      <c r="K514" s="11"/>
      <c r="L514" s="11">
        <v>55.7</v>
      </c>
      <c r="M514" s="11"/>
      <c r="N514" s="11">
        <f>O514+P514+Q514</f>
        <v>55.7</v>
      </c>
      <c r="O514" s="49"/>
      <c r="P514" s="11">
        <v>55.7</v>
      </c>
      <c r="Q514" s="49"/>
    </row>
    <row r="515" spans="1:17" s="12" customFormat="1" ht="18.75">
      <c r="A515" s="64" t="s">
        <v>177</v>
      </c>
      <c r="B515" s="16" t="s">
        <v>135</v>
      </c>
      <c r="C515" s="16" t="s">
        <v>123</v>
      </c>
      <c r="D515" s="16" t="s">
        <v>383</v>
      </c>
      <c r="E515" s="16" t="s">
        <v>178</v>
      </c>
      <c r="F515" s="11">
        <f>G515+H515+I515</f>
        <v>1</v>
      </c>
      <c r="G515" s="11"/>
      <c r="H515" s="11">
        <v>1</v>
      </c>
      <c r="I515" s="11"/>
      <c r="J515" s="11">
        <f>K515+L515+M515</f>
        <v>1</v>
      </c>
      <c r="K515" s="11"/>
      <c r="L515" s="11">
        <v>1</v>
      </c>
      <c r="M515" s="11"/>
      <c r="N515" s="11">
        <f>O515+P515+Q515</f>
        <v>1</v>
      </c>
      <c r="O515" s="49"/>
      <c r="P515" s="11">
        <v>1</v>
      </c>
      <c r="Q515" s="49"/>
    </row>
    <row r="516" spans="1:17" s="12" customFormat="1" ht="56.25">
      <c r="A516" s="64" t="s">
        <v>476</v>
      </c>
      <c r="B516" s="16" t="s">
        <v>135</v>
      </c>
      <c r="C516" s="16" t="s">
        <v>123</v>
      </c>
      <c r="D516" s="16" t="s">
        <v>488</v>
      </c>
      <c r="E516" s="16"/>
      <c r="F516" s="11">
        <f>F517</f>
        <v>254.5</v>
      </c>
      <c r="G516" s="11">
        <f aca="true" t="shared" si="267" ref="G516:Q516">G517</f>
        <v>0</v>
      </c>
      <c r="H516" s="11">
        <f t="shared" si="267"/>
        <v>254.5</v>
      </c>
      <c r="I516" s="11">
        <f t="shared" si="267"/>
        <v>0</v>
      </c>
      <c r="J516" s="11">
        <f t="shared" si="267"/>
        <v>31</v>
      </c>
      <c r="K516" s="11">
        <f t="shared" si="267"/>
        <v>0</v>
      </c>
      <c r="L516" s="11">
        <f t="shared" si="267"/>
        <v>31</v>
      </c>
      <c r="M516" s="11">
        <f t="shared" si="267"/>
        <v>0</v>
      </c>
      <c r="N516" s="11">
        <f t="shared" si="267"/>
        <v>31</v>
      </c>
      <c r="O516" s="11">
        <f t="shared" si="267"/>
        <v>0</v>
      </c>
      <c r="P516" s="11">
        <f t="shared" si="267"/>
        <v>31</v>
      </c>
      <c r="Q516" s="11">
        <f t="shared" si="267"/>
        <v>0</v>
      </c>
    </row>
    <row r="517" spans="1:17" s="12" customFormat="1" ht="37.5">
      <c r="A517" s="64" t="s">
        <v>175</v>
      </c>
      <c r="B517" s="16" t="s">
        <v>135</v>
      </c>
      <c r="C517" s="16" t="s">
        <v>123</v>
      </c>
      <c r="D517" s="16" t="s">
        <v>488</v>
      </c>
      <c r="E517" s="16" t="s">
        <v>176</v>
      </c>
      <c r="F517" s="11">
        <f>G517+H517+I517</f>
        <v>254.5</v>
      </c>
      <c r="G517" s="11"/>
      <c r="H517" s="11">
        <v>254.5</v>
      </c>
      <c r="I517" s="11"/>
      <c r="J517" s="11">
        <f>K517+L517+M517</f>
        <v>31</v>
      </c>
      <c r="K517" s="11"/>
      <c r="L517" s="11">
        <v>31</v>
      </c>
      <c r="M517" s="11"/>
      <c r="N517" s="11">
        <f>O517+P517+Q517</f>
        <v>31</v>
      </c>
      <c r="O517" s="49"/>
      <c r="P517" s="49">
        <v>31</v>
      </c>
      <c r="Q517" s="49"/>
    </row>
    <row r="518" spans="1:17" s="12" customFormat="1" ht="40.5" customHeight="1">
      <c r="A518" s="64" t="s">
        <v>411</v>
      </c>
      <c r="B518" s="16" t="s">
        <v>135</v>
      </c>
      <c r="C518" s="16" t="s">
        <v>123</v>
      </c>
      <c r="D518" s="16" t="s">
        <v>410</v>
      </c>
      <c r="E518" s="16"/>
      <c r="F518" s="11">
        <f>F519+F521</f>
        <v>2909.8999999999996</v>
      </c>
      <c r="G518" s="11">
        <f aca="true" t="shared" si="268" ref="G518:Q518">G519+G521</f>
        <v>0</v>
      </c>
      <c r="H518" s="11">
        <f t="shared" si="268"/>
        <v>2909.8999999999996</v>
      </c>
      <c r="I518" s="11">
        <f t="shared" si="268"/>
        <v>0</v>
      </c>
      <c r="J518" s="11">
        <f t="shared" si="268"/>
        <v>2267</v>
      </c>
      <c r="K518" s="11">
        <f t="shared" si="268"/>
        <v>0</v>
      </c>
      <c r="L518" s="11">
        <f t="shared" si="268"/>
        <v>2267</v>
      </c>
      <c r="M518" s="11">
        <f t="shared" si="268"/>
        <v>0</v>
      </c>
      <c r="N518" s="11">
        <f t="shared" si="268"/>
        <v>2267</v>
      </c>
      <c r="O518" s="11">
        <f t="shared" si="268"/>
        <v>0</v>
      </c>
      <c r="P518" s="11">
        <f t="shared" si="268"/>
        <v>2267</v>
      </c>
      <c r="Q518" s="11">
        <f t="shared" si="268"/>
        <v>0</v>
      </c>
    </row>
    <row r="519" spans="1:17" s="12" customFormat="1" ht="18.75">
      <c r="A519" s="64" t="s">
        <v>408</v>
      </c>
      <c r="B519" s="16" t="s">
        <v>135</v>
      </c>
      <c r="C519" s="16" t="s">
        <v>123</v>
      </c>
      <c r="D519" s="16" t="s">
        <v>412</v>
      </c>
      <c r="E519" s="16"/>
      <c r="F519" s="11">
        <f>F520</f>
        <v>1729.6</v>
      </c>
      <c r="G519" s="11">
        <f aca="true" t="shared" si="269" ref="G519:Q519">G520</f>
        <v>0</v>
      </c>
      <c r="H519" s="11">
        <f t="shared" si="269"/>
        <v>1729.6</v>
      </c>
      <c r="I519" s="11">
        <f t="shared" si="269"/>
        <v>0</v>
      </c>
      <c r="J519" s="11">
        <f t="shared" si="269"/>
        <v>1306.2</v>
      </c>
      <c r="K519" s="11">
        <f t="shared" si="269"/>
        <v>0</v>
      </c>
      <c r="L519" s="11">
        <f t="shared" si="269"/>
        <v>1306.2</v>
      </c>
      <c r="M519" s="11">
        <f t="shared" si="269"/>
        <v>0</v>
      </c>
      <c r="N519" s="11">
        <f t="shared" si="269"/>
        <v>1306.2</v>
      </c>
      <c r="O519" s="11">
        <f t="shared" si="269"/>
        <v>0</v>
      </c>
      <c r="P519" s="11">
        <f t="shared" si="269"/>
        <v>1306.2</v>
      </c>
      <c r="Q519" s="11">
        <f t="shared" si="269"/>
        <v>0</v>
      </c>
    </row>
    <row r="520" spans="1:17" s="12" customFormat="1" ht="18.75">
      <c r="A520" s="64" t="s">
        <v>181</v>
      </c>
      <c r="B520" s="16" t="s">
        <v>135</v>
      </c>
      <c r="C520" s="16" t="s">
        <v>123</v>
      </c>
      <c r="D520" s="16" t="s">
        <v>412</v>
      </c>
      <c r="E520" s="16" t="s">
        <v>154</v>
      </c>
      <c r="F520" s="11">
        <f>G520+H520+I520</f>
        <v>1729.6</v>
      </c>
      <c r="G520" s="11"/>
      <c r="H520" s="11">
        <v>1729.6</v>
      </c>
      <c r="I520" s="11"/>
      <c r="J520" s="11">
        <f>K520+L520+M520</f>
        <v>1306.2</v>
      </c>
      <c r="K520" s="11"/>
      <c r="L520" s="11">
        <v>1306.2</v>
      </c>
      <c r="M520" s="11"/>
      <c r="N520" s="11">
        <f>O520+P520+Q520</f>
        <v>1306.2</v>
      </c>
      <c r="O520" s="49"/>
      <c r="P520" s="49">
        <v>1306.2</v>
      </c>
      <c r="Q520" s="49"/>
    </row>
    <row r="521" spans="1:17" s="12" customFormat="1" ht="56.25">
      <c r="A521" s="64" t="s">
        <v>476</v>
      </c>
      <c r="B521" s="16" t="s">
        <v>135</v>
      </c>
      <c r="C521" s="16" t="s">
        <v>123</v>
      </c>
      <c r="D521" s="16" t="s">
        <v>485</v>
      </c>
      <c r="E521" s="16"/>
      <c r="F521" s="11">
        <f>F522</f>
        <v>1180.3</v>
      </c>
      <c r="G521" s="11">
        <f aca="true" t="shared" si="270" ref="G521:Q521">G522</f>
        <v>0</v>
      </c>
      <c r="H521" s="11">
        <f t="shared" si="270"/>
        <v>1180.3</v>
      </c>
      <c r="I521" s="11">
        <f t="shared" si="270"/>
        <v>0</v>
      </c>
      <c r="J521" s="11">
        <f t="shared" si="270"/>
        <v>960.8</v>
      </c>
      <c r="K521" s="11">
        <f t="shared" si="270"/>
        <v>0</v>
      </c>
      <c r="L521" s="11">
        <f t="shared" si="270"/>
        <v>960.8</v>
      </c>
      <c r="M521" s="11">
        <f t="shared" si="270"/>
        <v>0</v>
      </c>
      <c r="N521" s="11">
        <f t="shared" si="270"/>
        <v>960.8</v>
      </c>
      <c r="O521" s="11">
        <f t="shared" si="270"/>
        <v>0</v>
      </c>
      <c r="P521" s="11">
        <f>P522</f>
        <v>960.8</v>
      </c>
      <c r="Q521" s="11">
        <f t="shared" si="270"/>
        <v>0</v>
      </c>
    </row>
    <row r="522" spans="1:17" s="12" customFormat="1" ht="18.75">
      <c r="A522" s="64" t="s">
        <v>181</v>
      </c>
      <c r="B522" s="16" t="s">
        <v>135</v>
      </c>
      <c r="C522" s="16" t="s">
        <v>123</v>
      </c>
      <c r="D522" s="16" t="s">
        <v>485</v>
      </c>
      <c r="E522" s="16" t="s">
        <v>154</v>
      </c>
      <c r="F522" s="11">
        <f>G522+H522+I522</f>
        <v>1180.3</v>
      </c>
      <c r="G522" s="11"/>
      <c r="H522" s="11">
        <v>1180.3</v>
      </c>
      <c r="I522" s="11"/>
      <c r="J522" s="11">
        <f>K522+L522+M522</f>
        <v>960.8</v>
      </c>
      <c r="K522" s="11"/>
      <c r="L522" s="11">
        <v>960.8</v>
      </c>
      <c r="M522" s="11"/>
      <c r="N522" s="11">
        <f>O522+P522+Q522</f>
        <v>960.8</v>
      </c>
      <c r="O522" s="49"/>
      <c r="P522" s="49">
        <v>960.8</v>
      </c>
      <c r="Q522" s="49"/>
    </row>
    <row r="523" spans="1:17" s="12" customFormat="1" ht="56.25">
      <c r="A523" s="64" t="s">
        <v>568</v>
      </c>
      <c r="B523" s="16" t="s">
        <v>135</v>
      </c>
      <c r="C523" s="16" t="s">
        <v>123</v>
      </c>
      <c r="D523" s="16" t="s">
        <v>251</v>
      </c>
      <c r="E523" s="16"/>
      <c r="F523" s="11">
        <f>F524</f>
        <v>4</v>
      </c>
      <c r="G523" s="11">
        <f aca="true" t="shared" si="271" ref="G523:Q523">G524</f>
        <v>0</v>
      </c>
      <c r="H523" s="11">
        <f t="shared" si="271"/>
        <v>4</v>
      </c>
      <c r="I523" s="11">
        <f t="shared" si="271"/>
        <v>0</v>
      </c>
      <c r="J523" s="11">
        <f t="shared" si="271"/>
        <v>7</v>
      </c>
      <c r="K523" s="11">
        <f t="shared" si="271"/>
        <v>0</v>
      </c>
      <c r="L523" s="11">
        <f t="shared" si="271"/>
        <v>7</v>
      </c>
      <c r="M523" s="11">
        <f t="shared" si="271"/>
        <v>0</v>
      </c>
      <c r="N523" s="11">
        <f t="shared" si="271"/>
        <v>7</v>
      </c>
      <c r="O523" s="11">
        <f t="shared" si="271"/>
        <v>0</v>
      </c>
      <c r="P523" s="11">
        <f t="shared" si="271"/>
        <v>7</v>
      </c>
      <c r="Q523" s="11">
        <f t="shared" si="271"/>
        <v>0</v>
      </c>
    </row>
    <row r="524" spans="1:17" s="12" customFormat="1" ht="56.25">
      <c r="A524" s="64" t="s">
        <v>373</v>
      </c>
      <c r="B524" s="16" t="s">
        <v>135</v>
      </c>
      <c r="C524" s="16" t="s">
        <v>123</v>
      </c>
      <c r="D524" s="16" t="s">
        <v>66</v>
      </c>
      <c r="E524" s="16"/>
      <c r="F524" s="11">
        <f>F525</f>
        <v>4</v>
      </c>
      <c r="G524" s="11">
        <f aca="true" t="shared" si="272" ref="G524:Q526">G525</f>
        <v>0</v>
      </c>
      <c r="H524" s="11">
        <f t="shared" si="272"/>
        <v>4</v>
      </c>
      <c r="I524" s="11">
        <f t="shared" si="272"/>
        <v>0</v>
      </c>
      <c r="J524" s="11">
        <f t="shared" si="272"/>
        <v>7</v>
      </c>
      <c r="K524" s="11">
        <f t="shared" si="272"/>
        <v>0</v>
      </c>
      <c r="L524" s="11">
        <f t="shared" si="272"/>
        <v>7</v>
      </c>
      <c r="M524" s="11">
        <f t="shared" si="272"/>
        <v>0</v>
      </c>
      <c r="N524" s="11">
        <f t="shared" si="272"/>
        <v>7</v>
      </c>
      <c r="O524" s="11">
        <f t="shared" si="272"/>
        <v>0</v>
      </c>
      <c r="P524" s="11">
        <f t="shared" si="272"/>
        <v>7</v>
      </c>
      <c r="Q524" s="11">
        <f t="shared" si="272"/>
        <v>0</v>
      </c>
    </row>
    <row r="525" spans="1:17" s="12" customFormat="1" ht="56.25">
      <c r="A525" s="64" t="s">
        <v>329</v>
      </c>
      <c r="B525" s="16" t="s">
        <v>135</v>
      </c>
      <c r="C525" s="16" t="s">
        <v>123</v>
      </c>
      <c r="D525" s="16" t="s">
        <v>567</v>
      </c>
      <c r="E525" s="16"/>
      <c r="F525" s="11">
        <f>F526</f>
        <v>4</v>
      </c>
      <c r="G525" s="11">
        <f t="shared" si="272"/>
        <v>0</v>
      </c>
      <c r="H525" s="11">
        <f t="shared" si="272"/>
        <v>4</v>
      </c>
      <c r="I525" s="11">
        <f t="shared" si="272"/>
        <v>0</v>
      </c>
      <c r="J525" s="11">
        <f t="shared" si="272"/>
        <v>7</v>
      </c>
      <c r="K525" s="11">
        <f t="shared" si="272"/>
        <v>0</v>
      </c>
      <c r="L525" s="11">
        <f t="shared" si="272"/>
        <v>7</v>
      </c>
      <c r="M525" s="11">
        <f t="shared" si="272"/>
        <v>0</v>
      </c>
      <c r="N525" s="11">
        <f t="shared" si="272"/>
        <v>7</v>
      </c>
      <c r="O525" s="11">
        <f t="shared" si="272"/>
        <v>0</v>
      </c>
      <c r="P525" s="11">
        <f t="shared" si="272"/>
        <v>7</v>
      </c>
      <c r="Q525" s="11">
        <f t="shared" si="272"/>
        <v>0</v>
      </c>
    </row>
    <row r="526" spans="1:17" s="12" customFormat="1" ht="37.5">
      <c r="A526" s="64" t="s">
        <v>387</v>
      </c>
      <c r="B526" s="16" t="s">
        <v>135</v>
      </c>
      <c r="C526" s="16" t="s">
        <v>123</v>
      </c>
      <c r="D526" s="16" t="s">
        <v>566</v>
      </c>
      <c r="E526" s="16"/>
      <c r="F526" s="11">
        <f>F527</f>
        <v>4</v>
      </c>
      <c r="G526" s="11">
        <f t="shared" si="272"/>
        <v>0</v>
      </c>
      <c r="H526" s="11">
        <f t="shared" si="272"/>
        <v>4</v>
      </c>
      <c r="I526" s="11">
        <f t="shared" si="272"/>
        <v>0</v>
      </c>
      <c r="J526" s="11">
        <f t="shared" si="272"/>
        <v>7</v>
      </c>
      <c r="K526" s="11">
        <f t="shared" si="272"/>
        <v>0</v>
      </c>
      <c r="L526" s="11">
        <f t="shared" si="272"/>
        <v>7</v>
      </c>
      <c r="M526" s="11">
        <f t="shared" si="272"/>
        <v>0</v>
      </c>
      <c r="N526" s="11">
        <f t="shared" si="272"/>
        <v>7</v>
      </c>
      <c r="O526" s="11">
        <f t="shared" si="272"/>
        <v>0</v>
      </c>
      <c r="P526" s="11">
        <f t="shared" si="272"/>
        <v>7</v>
      </c>
      <c r="Q526" s="11">
        <f t="shared" si="272"/>
        <v>0</v>
      </c>
    </row>
    <row r="527" spans="1:17" s="12" customFormat="1" ht="37.5">
      <c r="A527" s="64" t="s">
        <v>93</v>
      </c>
      <c r="B527" s="16" t="s">
        <v>135</v>
      </c>
      <c r="C527" s="16" t="s">
        <v>123</v>
      </c>
      <c r="D527" s="16" t="s">
        <v>566</v>
      </c>
      <c r="E527" s="16" t="s">
        <v>179</v>
      </c>
      <c r="F527" s="11">
        <f>G527+H527+I527</f>
        <v>4</v>
      </c>
      <c r="G527" s="11"/>
      <c r="H527" s="11">
        <v>4</v>
      </c>
      <c r="I527" s="11"/>
      <c r="J527" s="11">
        <f>K527+L527+M527</f>
        <v>7</v>
      </c>
      <c r="K527" s="11"/>
      <c r="L527" s="11">
        <v>7</v>
      </c>
      <c r="M527" s="11"/>
      <c r="N527" s="11">
        <f>O527+P527+Q527</f>
        <v>7</v>
      </c>
      <c r="O527" s="49"/>
      <c r="P527" s="49">
        <v>7</v>
      </c>
      <c r="Q527" s="49"/>
    </row>
    <row r="528" spans="1:17" s="12" customFormat="1" ht="18.75">
      <c r="A528" s="65" t="s">
        <v>153</v>
      </c>
      <c r="B528" s="13" t="s">
        <v>127</v>
      </c>
      <c r="C528" s="13" t="s">
        <v>416</v>
      </c>
      <c r="D528" s="13"/>
      <c r="E528" s="13"/>
      <c r="F528" s="14">
        <f>F529+F535</f>
        <v>528</v>
      </c>
      <c r="G528" s="14">
        <f aca="true" t="shared" si="273" ref="G528:Q528">G529+G535</f>
        <v>294</v>
      </c>
      <c r="H528" s="14">
        <f t="shared" si="273"/>
        <v>234</v>
      </c>
      <c r="I528" s="14">
        <f t="shared" si="273"/>
        <v>0</v>
      </c>
      <c r="J528" s="14">
        <f t="shared" si="273"/>
        <v>696</v>
      </c>
      <c r="K528" s="14">
        <f t="shared" si="273"/>
        <v>294</v>
      </c>
      <c r="L528" s="14">
        <f t="shared" si="273"/>
        <v>402</v>
      </c>
      <c r="M528" s="14">
        <f t="shared" si="273"/>
        <v>0</v>
      </c>
      <c r="N528" s="14">
        <f t="shared" si="273"/>
        <v>696</v>
      </c>
      <c r="O528" s="14">
        <f t="shared" si="273"/>
        <v>294</v>
      </c>
      <c r="P528" s="14">
        <f t="shared" si="273"/>
        <v>402</v>
      </c>
      <c r="Q528" s="14">
        <f t="shared" si="273"/>
        <v>0</v>
      </c>
    </row>
    <row r="529" spans="1:17" s="12" customFormat="1" ht="18.75">
      <c r="A529" s="65" t="s">
        <v>189</v>
      </c>
      <c r="B529" s="13" t="s">
        <v>127</v>
      </c>
      <c r="C529" s="13" t="s">
        <v>131</v>
      </c>
      <c r="D529" s="13"/>
      <c r="E529" s="13"/>
      <c r="F529" s="14">
        <f>F530</f>
        <v>294</v>
      </c>
      <c r="G529" s="14">
        <f aca="true" t="shared" si="274" ref="G529:Q529">G530</f>
        <v>294</v>
      </c>
      <c r="H529" s="14">
        <f t="shared" si="274"/>
        <v>0</v>
      </c>
      <c r="I529" s="14">
        <f t="shared" si="274"/>
        <v>0</v>
      </c>
      <c r="J529" s="14">
        <f t="shared" si="274"/>
        <v>294</v>
      </c>
      <c r="K529" s="14">
        <f t="shared" si="274"/>
        <v>294</v>
      </c>
      <c r="L529" s="14">
        <f t="shared" si="274"/>
        <v>0</v>
      </c>
      <c r="M529" s="14">
        <f t="shared" si="274"/>
        <v>0</v>
      </c>
      <c r="N529" s="14">
        <f t="shared" si="274"/>
        <v>294</v>
      </c>
      <c r="O529" s="14">
        <f t="shared" si="274"/>
        <v>294</v>
      </c>
      <c r="P529" s="14">
        <f t="shared" si="274"/>
        <v>0</v>
      </c>
      <c r="Q529" s="14">
        <f t="shared" si="274"/>
        <v>0</v>
      </c>
    </row>
    <row r="530" spans="1:17" s="12" customFormat="1" ht="56.25">
      <c r="A530" s="64" t="s">
        <v>490</v>
      </c>
      <c r="B530" s="16" t="s">
        <v>127</v>
      </c>
      <c r="C530" s="16" t="s">
        <v>131</v>
      </c>
      <c r="D530" s="16" t="s">
        <v>257</v>
      </c>
      <c r="E530" s="16"/>
      <c r="F530" s="11">
        <f>F531</f>
        <v>294</v>
      </c>
      <c r="G530" s="11">
        <f aca="true" t="shared" si="275" ref="G530:Q533">G531</f>
        <v>294</v>
      </c>
      <c r="H530" s="11">
        <f t="shared" si="275"/>
        <v>0</v>
      </c>
      <c r="I530" s="11">
        <f t="shared" si="275"/>
        <v>0</v>
      </c>
      <c r="J530" s="11">
        <f t="shared" si="275"/>
        <v>294</v>
      </c>
      <c r="K530" s="11">
        <f t="shared" si="275"/>
        <v>294</v>
      </c>
      <c r="L530" s="11">
        <f t="shared" si="275"/>
        <v>0</v>
      </c>
      <c r="M530" s="11">
        <f t="shared" si="275"/>
        <v>0</v>
      </c>
      <c r="N530" s="11">
        <f>N531</f>
        <v>294</v>
      </c>
      <c r="O530" s="11">
        <f>O531</f>
        <v>294</v>
      </c>
      <c r="P530" s="11">
        <f t="shared" si="275"/>
        <v>0</v>
      </c>
      <c r="Q530" s="11">
        <f t="shared" si="275"/>
        <v>0</v>
      </c>
    </row>
    <row r="531" spans="1:17" s="12" customFormat="1" ht="56.25">
      <c r="A531" s="64" t="s">
        <v>493</v>
      </c>
      <c r="B531" s="16" t="s">
        <v>127</v>
      </c>
      <c r="C531" s="16" t="s">
        <v>131</v>
      </c>
      <c r="D531" s="16" t="s">
        <v>12</v>
      </c>
      <c r="E531" s="16"/>
      <c r="F531" s="11">
        <f>F532</f>
        <v>294</v>
      </c>
      <c r="G531" s="11">
        <f t="shared" si="275"/>
        <v>294</v>
      </c>
      <c r="H531" s="11">
        <f t="shared" si="275"/>
        <v>0</v>
      </c>
      <c r="I531" s="11">
        <f t="shared" si="275"/>
        <v>0</v>
      </c>
      <c r="J531" s="11">
        <f t="shared" si="275"/>
        <v>294</v>
      </c>
      <c r="K531" s="11">
        <f t="shared" si="275"/>
        <v>294</v>
      </c>
      <c r="L531" s="11">
        <f t="shared" si="275"/>
        <v>0</v>
      </c>
      <c r="M531" s="11">
        <f t="shared" si="275"/>
        <v>0</v>
      </c>
      <c r="N531" s="11">
        <f>N532</f>
        <v>294</v>
      </c>
      <c r="O531" s="11">
        <f>O532</f>
        <v>294</v>
      </c>
      <c r="P531" s="11">
        <f t="shared" si="275"/>
        <v>0</v>
      </c>
      <c r="Q531" s="11">
        <f t="shared" si="275"/>
        <v>0</v>
      </c>
    </row>
    <row r="532" spans="1:17" s="12" customFormat="1" ht="37.5">
      <c r="A532" s="64" t="s">
        <v>393</v>
      </c>
      <c r="B532" s="16" t="s">
        <v>127</v>
      </c>
      <c r="C532" s="16" t="s">
        <v>131</v>
      </c>
      <c r="D532" s="16" t="s">
        <v>394</v>
      </c>
      <c r="E532" s="16"/>
      <c r="F532" s="11">
        <f>F533</f>
        <v>294</v>
      </c>
      <c r="G532" s="11">
        <f t="shared" si="275"/>
        <v>294</v>
      </c>
      <c r="H532" s="11">
        <f t="shared" si="275"/>
        <v>0</v>
      </c>
      <c r="I532" s="11">
        <f t="shared" si="275"/>
        <v>0</v>
      </c>
      <c r="J532" s="11">
        <f t="shared" si="275"/>
        <v>294</v>
      </c>
      <c r="K532" s="11">
        <f t="shared" si="275"/>
        <v>294</v>
      </c>
      <c r="L532" s="11">
        <f t="shared" si="275"/>
        <v>0</v>
      </c>
      <c r="M532" s="11">
        <f t="shared" si="275"/>
        <v>0</v>
      </c>
      <c r="N532" s="11">
        <f t="shared" si="275"/>
        <v>294</v>
      </c>
      <c r="O532" s="11">
        <f t="shared" si="275"/>
        <v>294</v>
      </c>
      <c r="P532" s="11">
        <f t="shared" si="275"/>
        <v>0</v>
      </c>
      <c r="Q532" s="11">
        <f t="shared" si="275"/>
        <v>0</v>
      </c>
    </row>
    <row r="533" spans="1:17" s="12" customFormat="1" ht="114.75" customHeight="1">
      <c r="A533" s="71" t="s">
        <v>437</v>
      </c>
      <c r="B533" s="16" t="s">
        <v>127</v>
      </c>
      <c r="C533" s="16" t="s">
        <v>131</v>
      </c>
      <c r="D533" s="16" t="s">
        <v>395</v>
      </c>
      <c r="E533" s="16"/>
      <c r="F533" s="11">
        <f>F534</f>
        <v>294</v>
      </c>
      <c r="G533" s="11">
        <f t="shared" si="275"/>
        <v>294</v>
      </c>
      <c r="H533" s="11">
        <f t="shared" si="275"/>
        <v>0</v>
      </c>
      <c r="I533" s="11">
        <f t="shared" si="275"/>
        <v>0</v>
      </c>
      <c r="J533" s="11">
        <f t="shared" si="275"/>
        <v>294</v>
      </c>
      <c r="K533" s="11">
        <f t="shared" si="275"/>
        <v>294</v>
      </c>
      <c r="L533" s="11">
        <f t="shared" si="275"/>
        <v>0</v>
      </c>
      <c r="M533" s="11">
        <f t="shared" si="275"/>
        <v>0</v>
      </c>
      <c r="N533" s="11">
        <f t="shared" si="275"/>
        <v>294</v>
      </c>
      <c r="O533" s="11">
        <f t="shared" si="275"/>
        <v>294</v>
      </c>
      <c r="P533" s="11">
        <f t="shared" si="275"/>
        <v>0</v>
      </c>
      <c r="Q533" s="11">
        <f t="shared" si="275"/>
        <v>0</v>
      </c>
    </row>
    <row r="534" spans="1:17" s="12" customFormat="1" ht="37.5">
      <c r="A534" s="64" t="s">
        <v>93</v>
      </c>
      <c r="B534" s="16" t="s">
        <v>127</v>
      </c>
      <c r="C534" s="16" t="s">
        <v>131</v>
      </c>
      <c r="D534" s="16" t="s">
        <v>395</v>
      </c>
      <c r="E534" s="16" t="s">
        <v>179</v>
      </c>
      <c r="F534" s="11">
        <f>G534+H534+I534</f>
        <v>294</v>
      </c>
      <c r="G534" s="11">
        <v>294</v>
      </c>
      <c r="H534" s="11"/>
      <c r="I534" s="11"/>
      <c r="J534" s="11">
        <f>K534+L534+M534</f>
        <v>294</v>
      </c>
      <c r="K534" s="11">
        <v>294</v>
      </c>
      <c r="L534" s="11"/>
      <c r="M534" s="11"/>
      <c r="N534" s="11">
        <f>O534+P534+Q534</f>
        <v>294</v>
      </c>
      <c r="O534" s="49">
        <v>294</v>
      </c>
      <c r="P534" s="49"/>
      <c r="Q534" s="49"/>
    </row>
    <row r="535" spans="1:17" s="12" customFormat="1" ht="18.75">
      <c r="A535" s="65" t="s">
        <v>232</v>
      </c>
      <c r="B535" s="13" t="s">
        <v>127</v>
      </c>
      <c r="C535" s="13" t="s">
        <v>127</v>
      </c>
      <c r="D535" s="13"/>
      <c r="E535" s="13"/>
      <c r="F535" s="14">
        <f>F536</f>
        <v>234</v>
      </c>
      <c r="G535" s="14">
        <f aca="true" t="shared" si="276" ref="G535:Q535">G536</f>
        <v>0</v>
      </c>
      <c r="H535" s="14">
        <f t="shared" si="276"/>
        <v>234</v>
      </c>
      <c r="I535" s="14">
        <f t="shared" si="276"/>
        <v>0</v>
      </c>
      <c r="J535" s="14">
        <f t="shared" si="276"/>
        <v>402</v>
      </c>
      <c r="K535" s="14">
        <f t="shared" si="276"/>
        <v>0</v>
      </c>
      <c r="L535" s="14">
        <f t="shared" si="276"/>
        <v>402</v>
      </c>
      <c r="M535" s="14">
        <f t="shared" si="276"/>
        <v>0</v>
      </c>
      <c r="N535" s="14">
        <f t="shared" si="276"/>
        <v>402</v>
      </c>
      <c r="O535" s="14">
        <f t="shared" si="276"/>
        <v>0</v>
      </c>
      <c r="P535" s="14">
        <f t="shared" si="276"/>
        <v>402</v>
      </c>
      <c r="Q535" s="14">
        <f t="shared" si="276"/>
        <v>0</v>
      </c>
    </row>
    <row r="536" spans="1:17" s="12" customFormat="1" ht="57" customHeight="1">
      <c r="A536" s="64" t="s">
        <v>532</v>
      </c>
      <c r="B536" s="16" t="s">
        <v>127</v>
      </c>
      <c r="C536" s="16" t="s">
        <v>127</v>
      </c>
      <c r="D536" s="16" t="s">
        <v>280</v>
      </c>
      <c r="E536" s="16"/>
      <c r="F536" s="11">
        <f>F537</f>
        <v>234</v>
      </c>
      <c r="G536" s="11">
        <f aca="true" t="shared" si="277" ref="G536:Q536">G537</f>
        <v>0</v>
      </c>
      <c r="H536" s="11">
        <f t="shared" si="277"/>
        <v>234</v>
      </c>
      <c r="I536" s="11">
        <f t="shared" si="277"/>
        <v>0</v>
      </c>
      <c r="J536" s="11">
        <f t="shared" si="277"/>
        <v>402</v>
      </c>
      <c r="K536" s="11">
        <f t="shared" si="277"/>
        <v>0</v>
      </c>
      <c r="L536" s="11">
        <f t="shared" si="277"/>
        <v>402</v>
      </c>
      <c r="M536" s="11">
        <f t="shared" si="277"/>
        <v>0</v>
      </c>
      <c r="N536" s="11">
        <f t="shared" si="277"/>
        <v>402</v>
      </c>
      <c r="O536" s="11">
        <f t="shared" si="277"/>
        <v>0</v>
      </c>
      <c r="P536" s="11">
        <f t="shared" si="277"/>
        <v>402</v>
      </c>
      <c r="Q536" s="11">
        <f t="shared" si="277"/>
        <v>0</v>
      </c>
    </row>
    <row r="537" spans="1:17" s="12" customFormat="1" ht="37.5">
      <c r="A537" s="64" t="s">
        <v>604</v>
      </c>
      <c r="B537" s="16" t="s">
        <v>127</v>
      </c>
      <c r="C537" s="16" t="s">
        <v>127</v>
      </c>
      <c r="D537" s="16" t="s">
        <v>315</v>
      </c>
      <c r="E537" s="16"/>
      <c r="F537" s="11">
        <f>F538</f>
        <v>234</v>
      </c>
      <c r="G537" s="11">
        <f aca="true" t="shared" si="278" ref="G537:P537">G538</f>
        <v>0</v>
      </c>
      <c r="H537" s="11">
        <f t="shared" si="278"/>
        <v>234</v>
      </c>
      <c r="I537" s="11">
        <f t="shared" si="278"/>
        <v>0</v>
      </c>
      <c r="J537" s="11">
        <f t="shared" si="278"/>
        <v>402</v>
      </c>
      <c r="K537" s="11">
        <f t="shared" si="278"/>
        <v>0</v>
      </c>
      <c r="L537" s="11">
        <f t="shared" si="278"/>
        <v>402</v>
      </c>
      <c r="M537" s="11">
        <f t="shared" si="278"/>
        <v>0</v>
      </c>
      <c r="N537" s="11">
        <f>N538</f>
        <v>402</v>
      </c>
      <c r="O537" s="11">
        <f t="shared" si="278"/>
        <v>0</v>
      </c>
      <c r="P537" s="11">
        <f t="shared" si="278"/>
        <v>402</v>
      </c>
      <c r="Q537" s="11">
        <f>Q538</f>
        <v>0</v>
      </c>
    </row>
    <row r="538" spans="1:17" s="12" customFormat="1" ht="18.75">
      <c r="A538" s="64" t="s">
        <v>231</v>
      </c>
      <c r="B538" s="16" t="s">
        <v>127</v>
      </c>
      <c r="C538" s="16" t="s">
        <v>127</v>
      </c>
      <c r="D538" s="33" t="s">
        <v>316</v>
      </c>
      <c r="E538" s="16"/>
      <c r="F538" s="11">
        <f>F539+F541+F542+F540</f>
        <v>234</v>
      </c>
      <c r="G538" s="11">
        <f aca="true" t="shared" si="279" ref="G538:Q538">G539+G541+G542+G540</f>
        <v>0</v>
      </c>
      <c r="H538" s="11">
        <f t="shared" si="279"/>
        <v>234</v>
      </c>
      <c r="I538" s="11">
        <f t="shared" si="279"/>
        <v>0</v>
      </c>
      <c r="J538" s="11">
        <f t="shared" si="279"/>
        <v>402</v>
      </c>
      <c r="K538" s="11">
        <f t="shared" si="279"/>
        <v>0</v>
      </c>
      <c r="L538" s="11">
        <f t="shared" si="279"/>
        <v>402</v>
      </c>
      <c r="M538" s="11">
        <f t="shared" si="279"/>
        <v>0</v>
      </c>
      <c r="N538" s="11">
        <f t="shared" si="279"/>
        <v>402</v>
      </c>
      <c r="O538" s="11">
        <f t="shared" si="279"/>
        <v>0</v>
      </c>
      <c r="P538" s="11">
        <f t="shared" si="279"/>
        <v>402</v>
      </c>
      <c r="Q538" s="11">
        <f t="shared" si="279"/>
        <v>0</v>
      </c>
    </row>
    <row r="539" spans="1:17" s="12" customFormat="1" ht="37.5">
      <c r="A539" s="64" t="s">
        <v>93</v>
      </c>
      <c r="B539" s="16" t="s">
        <v>127</v>
      </c>
      <c r="C539" s="16" t="s">
        <v>127</v>
      </c>
      <c r="D539" s="33" t="s">
        <v>316</v>
      </c>
      <c r="E539" s="16" t="s">
        <v>179</v>
      </c>
      <c r="F539" s="11">
        <f>G539+H539+I539</f>
        <v>0</v>
      </c>
      <c r="G539" s="11"/>
      <c r="H539" s="11">
        <v>0</v>
      </c>
      <c r="I539" s="11"/>
      <c r="J539" s="11">
        <f>K539+L539+M539</f>
        <v>120</v>
      </c>
      <c r="K539" s="11"/>
      <c r="L539" s="11">
        <v>120</v>
      </c>
      <c r="M539" s="11"/>
      <c r="N539" s="11">
        <f>O539+P539+Q539</f>
        <v>120</v>
      </c>
      <c r="O539" s="49"/>
      <c r="P539" s="49">
        <v>120</v>
      </c>
      <c r="Q539" s="49"/>
    </row>
    <row r="540" spans="1:17" s="12" customFormat="1" ht="37.5">
      <c r="A540" s="64" t="s">
        <v>223</v>
      </c>
      <c r="B540" s="16" t="s">
        <v>127</v>
      </c>
      <c r="C540" s="16" t="s">
        <v>127</v>
      </c>
      <c r="D540" s="33" t="s">
        <v>316</v>
      </c>
      <c r="E540" s="16" t="s">
        <v>222</v>
      </c>
      <c r="F540" s="11">
        <f>G540+H540+I540</f>
        <v>108</v>
      </c>
      <c r="G540" s="11"/>
      <c r="H540" s="11">
        <v>108</v>
      </c>
      <c r="I540" s="11"/>
      <c r="J540" s="11">
        <f>K540+L540+M540</f>
        <v>108</v>
      </c>
      <c r="K540" s="11"/>
      <c r="L540" s="11">
        <v>108</v>
      </c>
      <c r="M540" s="11"/>
      <c r="N540" s="11">
        <f>O540+P540+Q540</f>
        <v>108</v>
      </c>
      <c r="O540" s="49"/>
      <c r="P540" s="49">
        <v>108</v>
      </c>
      <c r="Q540" s="49"/>
    </row>
    <row r="541" spans="1:17" s="12" customFormat="1" ht="18.75">
      <c r="A541" s="64" t="s">
        <v>321</v>
      </c>
      <c r="B541" s="16" t="s">
        <v>127</v>
      </c>
      <c r="C541" s="16" t="s">
        <v>127</v>
      </c>
      <c r="D541" s="33" t="s">
        <v>316</v>
      </c>
      <c r="E541" s="16" t="s">
        <v>320</v>
      </c>
      <c r="F541" s="11">
        <f>G541+H541+I541</f>
        <v>96</v>
      </c>
      <c r="G541" s="11"/>
      <c r="H541" s="11">
        <v>96</v>
      </c>
      <c r="I541" s="11"/>
      <c r="J541" s="11">
        <f>K541+L541+M541</f>
        <v>144</v>
      </c>
      <c r="K541" s="11"/>
      <c r="L541" s="11">
        <v>144</v>
      </c>
      <c r="M541" s="11"/>
      <c r="N541" s="11">
        <f>O541+P541+Q541</f>
        <v>144</v>
      </c>
      <c r="O541" s="49"/>
      <c r="P541" s="49">
        <v>144</v>
      </c>
      <c r="Q541" s="49"/>
    </row>
    <row r="542" spans="1:17" s="12" customFormat="1" ht="18.75">
      <c r="A542" s="64" t="s">
        <v>187</v>
      </c>
      <c r="B542" s="16" t="s">
        <v>127</v>
      </c>
      <c r="C542" s="16" t="s">
        <v>127</v>
      </c>
      <c r="D542" s="33" t="s">
        <v>316</v>
      </c>
      <c r="E542" s="16" t="s">
        <v>183</v>
      </c>
      <c r="F542" s="11">
        <f>G542+H542+I542</f>
        <v>30</v>
      </c>
      <c r="G542" s="11"/>
      <c r="H542" s="11">
        <v>30</v>
      </c>
      <c r="I542" s="11"/>
      <c r="J542" s="11">
        <f>K542+L542+M542</f>
        <v>30</v>
      </c>
      <c r="K542" s="11"/>
      <c r="L542" s="11">
        <v>30</v>
      </c>
      <c r="M542" s="11"/>
      <c r="N542" s="11">
        <f>O542+P542+Q542</f>
        <v>30</v>
      </c>
      <c r="O542" s="49"/>
      <c r="P542" s="49">
        <v>30</v>
      </c>
      <c r="Q542" s="49"/>
    </row>
    <row r="543" spans="1:17" s="12" customFormat="1" ht="18.75">
      <c r="A543" s="65" t="s">
        <v>139</v>
      </c>
      <c r="B543" s="13" t="s">
        <v>128</v>
      </c>
      <c r="C543" s="13" t="s">
        <v>416</v>
      </c>
      <c r="D543" s="13"/>
      <c r="E543" s="13"/>
      <c r="F543" s="14">
        <f aca="true" t="shared" si="280" ref="F543:Q543">F544+F551+F579+F586</f>
        <v>31152.4</v>
      </c>
      <c r="G543" s="14">
        <f t="shared" si="280"/>
        <v>27936.299999999996</v>
      </c>
      <c r="H543" s="14">
        <f t="shared" si="280"/>
        <v>3216.1000000000004</v>
      </c>
      <c r="I543" s="14">
        <f t="shared" si="280"/>
        <v>0</v>
      </c>
      <c r="J543" s="14">
        <f t="shared" si="280"/>
        <v>28020.699999999997</v>
      </c>
      <c r="K543" s="14">
        <f t="shared" si="280"/>
        <v>24847.799999999996</v>
      </c>
      <c r="L543" s="14">
        <f t="shared" si="280"/>
        <v>3172.9</v>
      </c>
      <c r="M543" s="14">
        <f t="shared" si="280"/>
        <v>0</v>
      </c>
      <c r="N543" s="14">
        <f t="shared" si="280"/>
        <v>28020.799999999996</v>
      </c>
      <c r="O543" s="14">
        <f t="shared" si="280"/>
        <v>24841.699999999997</v>
      </c>
      <c r="P543" s="14">
        <f t="shared" si="280"/>
        <v>3179.1</v>
      </c>
      <c r="Q543" s="14">
        <f t="shared" si="280"/>
        <v>0</v>
      </c>
    </row>
    <row r="544" spans="1:17" s="12" customFormat="1" ht="18.75">
      <c r="A544" s="65" t="s">
        <v>143</v>
      </c>
      <c r="B544" s="13" t="s">
        <v>128</v>
      </c>
      <c r="C544" s="13" t="s">
        <v>122</v>
      </c>
      <c r="D544" s="13"/>
      <c r="E544" s="13"/>
      <c r="F544" s="14">
        <f>F546</f>
        <v>1665</v>
      </c>
      <c r="G544" s="14">
        <f aca="true" t="shared" si="281" ref="G544:Q544">G546</f>
        <v>0</v>
      </c>
      <c r="H544" s="14">
        <f t="shared" si="281"/>
        <v>1665</v>
      </c>
      <c r="I544" s="14">
        <f t="shared" si="281"/>
        <v>0</v>
      </c>
      <c r="J544" s="14">
        <f t="shared" si="281"/>
        <v>1665</v>
      </c>
      <c r="K544" s="14">
        <f t="shared" si="281"/>
        <v>0</v>
      </c>
      <c r="L544" s="14">
        <f t="shared" si="281"/>
        <v>1665</v>
      </c>
      <c r="M544" s="14">
        <f t="shared" si="281"/>
        <v>0</v>
      </c>
      <c r="N544" s="14">
        <f t="shared" si="281"/>
        <v>1665</v>
      </c>
      <c r="O544" s="14">
        <f t="shared" si="281"/>
        <v>0</v>
      </c>
      <c r="P544" s="14">
        <f t="shared" si="281"/>
        <v>1665</v>
      </c>
      <c r="Q544" s="14">
        <f t="shared" si="281"/>
        <v>0</v>
      </c>
    </row>
    <row r="545" spans="1:17" s="12" customFormat="1" ht="37.5">
      <c r="A545" s="64" t="s">
        <v>552</v>
      </c>
      <c r="B545" s="16" t="s">
        <v>128</v>
      </c>
      <c r="C545" s="16" t="s">
        <v>122</v>
      </c>
      <c r="D545" s="16" t="s">
        <v>9</v>
      </c>
      <c r="E545" s="16"/>
      <c r="F545" s="11">
        <f>F546</f>
        <v>1665</v>
      </c>
      <c r="G545" s="11">
        <f aca="true" t="shared" si="282" ref="G545:Q547">G546</f>
        <v>0</v>
      </c>
      <c r="H545" s="11">
        <f t="shared" si="282"/>
        <v>1665</v>
      </c>
      <c r="I545" s="11">
        <f t="shared" si="282"/>
        <v>0</v>
      </c>
      <c r="J545" s="11">
        <f t="shared" si="282"/>
        <v>1665</v>
      </c>
      <c r="K545" s="11">
        <f t="shared" si="282"/>
        <v>0</v>
      </c>
      <c r="L545" s="11">
        <f t="shared" si="282"/>
        <v>1665</v>
      </c>
      <c r="M545" s="11">
        <f t="shared" si="282"/>
        <v>0</v>
      </c>
      <c r="N545" s="11">
        <f t="shared" si="282"/>
        <v>1665</v>
      </c>
      <c r="O545" s="11">
        <f>O546</f>
        <v>0</v>
      </c>
      <c r="P545" s="11">
        <f t="shared" si="282"/>
        <v>1665</v>
      </c>
      <c r="Q545" s="11">
        <f t="shared" si="282"/>
        <v>0</v>
      </c>
    </row>
    <row r="546" spans="1:17" s="12" customFormat="1" ht="37.5">
      <c r="A546" s="64" t="s">
        <v>41</v>
      </c>
      <c r="B546" s="16" t="s">
        <v>128</v>
      </c>
      <c r="C546" s="16" t="s">
        <v>122</v>
      </c>
      <c r="D546" s="16" t="s">
        <v>42</v>
      </c>
      <c r="E546" s="16"/>
      <c r="F546" s="11">
        <f>F547</f>
        <v>1665</v>
      </c>
      <c r="G546" s="11">
        <f t="shared" si="282"/>
        <v>0</v>
      </c>
      <c r="H546" s="11">
        <f t="shared" si="282"/>
        <v>1665</v>
      </c>
      <c r="I546" s="11">
        <f t="shared" si="282"/>
        <v>0</v>
      </c>
      <c r="J546" s="11">
        <f t="shared" si="282"/>
        <v>1665</v>
      </c>
      <c r="K546" s="11">
        <f t="shared" si="282"/>
        <v>0</v>
      </c>
      <c r="L546" s="11">
        <f t="shared" si="282"/>
        <v>1665</v>
      </c>
      <c r="M546" s="11">
        <f t="shared" si="282"/>
        <v>0</v>
      </c>
      <c r="N546" s="11">
        <f t="shared" si="282"/>
        <v>1665</v>
      </c>
      <c r="O546" s="11">
        <f>O547</f>
        <v>0</v>
      </c>
      <c r="P546" s="11">
        <f t="shared" si="282"/>
        <v>1665</v>
      </c>
      <c r="Q546" s="11">
        <f t="shared" si="282"/>
        <v>0</v>
      </c>
    </row>
    <row r="547" spans="1:17" s="12" customFormat="1" ht="22.5" customHeight="1">
      <c r="A547" s="64" t="s">
        <v>94</v>
      </c>
      <c r="B547" s="16" t="s">
        <v>128</v>
      </c>
      <c r="C547" s="16" t="s">
        <v>122</v>
      </c>
      <c r="D547" s="16" t="s">
        <v>553</v>
      </c>
      <c r="E547" s="16"/>
      <c r="F547" s="11">
        <f>F548</f>
        <v>1665</v>
      </c>
      <c r="G547" s="11">
        <f t="shared" si="282"/>
        <v>0</v>
      </c>
      <c r="H547" s="11">
        <f t="shared" si="282"/>
        <v>1665</v>
      </c>
      <c r="I547" s="11">
        <f t="shared" si="282"/>
        <v>0</v>
      </c>
      <c r="J547" s="11">
        <f t="shared" si="282"/>
        <v>1665</v>
      </c>
      <c r="K547" s="11">
        <f t="shared" si="282"/>
        <v>0</v>
      </c>
      <c r="L547" s="11">
        <f t="shared" si="282"/>
        <v>1665</v>
      </c>
      <c r="M547" s="11">
        <f t="shared" si="282"/>
        <v>0</v>
      </c>
      <c r="N547" s="11">
        <f t="shared" si="282"/>
        <v>1665</v>
      </c>
      <c r="O547" s="11">
        <f t="shared" si="282"/>
        <v>0</v>
      </c>
      <c r="P547" s="11">
        <f t="shared" si="282"/>
        <v>1665</v>
      </c>
      <c r="Q547" s="11">
        <f t="shared" si="282"/>
        <v>0</v>
      </c>
    </row>
    <row r="548" spans="1:17" s="12" customFormat="1" ht="56.25">
      <c r="A548" s="64" t="s">
        <v>303</v>
      </c>
      <c r="B548" s="16" t="s">
        <v>128</v>
      </c>
      <c r="C548" s="16" t="s">
        <v>122</v>
      </c>
      <c r="D548" s="16" t="s">
        <v>554</v>
      </c>
      <c r="E548" s="16"/>
      <c r="F548" s="11">
        <f>F550+F549</f>
        <v>1665</v>
      </c>
      <c r="G548" s="11">
        <f aca="true" t="shared" si="283" ref="G548:Q548">G550+G549</f>
        <v>0</v>
      </c>
      <c r="H548" s="11">
        <f t="shared" si="283"/>
        <v>1665</v>
      </c>
      <c r="I548" s="11">
        <f t="shared" si="283"/>
        <v>0</v>
      </c>
      <c r="J548" s="11">
        <f t="shared" si="283"/>
        <v>1665</v>
      </c>
      <c r="K548" s="11">
        <f t="shared" si="283"/>
        <v>0</v>
      </c>
      <c r="L548" s="11">
        <f t="shared" si="283"/>
        <v>1665</v>
      </c>
      <c r="M548" s="11">
        <f t="shared" si="283"/>
        <v>0</v>
      </c>
      <c r="N548" s="11">
        <f t="shared" si="283"/>
        <v>1665</v>
      </c>
      <c r="O548" s="11">
        <f t="shared" si="283"/>
        <v>0</v>
      </c>
      <c r="P548" s="11">
        <f t="shared" si="283"/>
        <v>1665</v>
      </c>
      <c r="Q548" s="11">
        <f t="shared" si="283"/>
        <v>0</v>
      </c>
    </row>
    <row r="549" spans="1:17" s="12" customFormat="1" ht="37.5">
      <c r="A549" s="64" t="s">
        <v>93</v>
      </c>
      <c r="B549" s="16" t="s">
        <v>128</v>
      </c>
      <c r="C549" s="16" t="s">
        <v>122</v>
      </c>
      <c r="D549" s="16" t="s">
        <v>554</v>
      </c>
      <c r="E549" s="16" t="s">
        <v>179</v>
      </c>
      <c r="F549" s="11">
        <f>G549+H549+I549</f>
        <v>8.4</v>
      </c>
      <c r="G549" s="11"/>
      <c r="H549" s="11">
        <v>8.4</v>
      </c>
      <c r="I549" s="11"/>
      <c r="J549" s="11">
        <f>K549+L549+M549</f>
        <v>8.4</v>
      </c>
      <c r="K549" s="11"/>
      <c r="L549" s="11">
        <v>8.4</v>
      </c>
      <c r="M549" s="11"/>
      <c r="N549" s="11">
        <v>8.4</v>
      </c>
      <c r="O549" s="49"/>
      <c r="P549" s="11">
        <v>8.4</v>
      </c>
      <c r="Q549" s="49"/>
    </row>
    <row r="550" spans="1:17" s="12" customFormat="1" ht="18.75">
      <c r="A550" s="64" t="s">
        <v>91</v>
      </c>
      <c r="B550" s="16" t="s">
        <v>128</v>
      </c>
      <c r="C550" s="16" t="s">
        <v>122</v>
      </c>
      <c r="D550" s="16" t="s">
        <v>554</v>
      </c>
      <c r="E550" s="16" t="s">
        <v>210</v>
      </c>
      <c r="F550" s="11">
        <f>G550+H550+I550</f>
        <v>1656.6</v>
      </c>
      <c r="G550" s="11"/>
      <c r="H550" s="11">
        <v>1656.6</v>
      </c>
      <c r="I550" s="11"/>
      <c r="J550" s="11">
        <f>K550+L550+M550</f>
        <v>1656.6</v>
      </c>
      <c r="K550" s="11"/>
      <c r="L550" s="11">
        <v>1656.6</v>
      </c>
      <c r="M550" s="11"/>
      <c r="N550" s="11">
        <v>1656.6</v>
      </c>
      <c r="O550" s="49"/>
      <c r="P550" s="11">
        <v>1656.6</v>
      </c>
      <c r="Q550" s="49"/>
    </row>
    <row r="551" spans="1:17" s="12" customFormat="1" ht="18.75">
      <c r="A551" s="65" t="s">
        <v>140</v>
      </c>
      <c r="B551" s="13" t="s">
        <v>128</v>
      </c>
      <c r="C551" s="13" t="s">
        <v>125</v>
      </c>
      <c r="D551" s="13"/>
      <c r="E551" s="13"/>
      <c r="F551" s="14">
        <f>F552+F566+F572+F576</f>
        <v>24056.8</v>
      </c>
      <c r="G551" s="14">
        <f>G552+G566+G572+G576</f>
        <v>22807.199999999997</v>
      </c>
      <c r="H551" s="14">
        <f>H552+H566+H572+H576</f>
        <v>1249.6000000000001</v>
      </c>
      <c r="I551" s="14">
        <f aca="true" t="shared" si="284" ref="I551:Q551">I552+I566+I572</f>
        <v>0</v>
      </c>
      <c r="J551" s="14">
        <f t="shared" si="284"/>
        <v>20925.1</v>
      </c>
      <c r="K551" s="14">
        <f t="shared" si="284"/>
        <v>19718.699999999997</v>
      </c>
      <c r="L551" s="14">
        <f t="shared" si="284"/>
        <v>1206.4</v>
      </c>
      <c r="M551" s="14">
        <f t="shared" si="284"/>
        <v>0</v>
      </c>
      <c r="N551" s="14">
        <f t="shared" si="284"/>
        <v>20925.199999999997</v>
      </c>
      <c r="O551" s="14">
        <f t="shared" si="284"/>
        <v>19712.6</v>
      </c>
      <c r="P551" s="14">
        <f t="shared" si="284"/>
        <v>1212.6</v>
      </c>
      <c r="Q551" s="14">
        <f t="shared" si="284"/>
        <v>0</v>
      </c>
    </row>
    <row r="552" spans="1:17" s="12" customFormat="1" ht="37.5">
      <c r="A552" s="64" t="s">
        <v>552</v>
      </c>
      <c r="B552" s="16" t="s">
        <v>128</v>
      </c>
      <c r="C552" s="16" t="s">
        <v>125</v>
      </c>
      <c r="D552" s="16" t="s">
        <v>9</v>
      </c>
      <c r="E552" s="16"/>
      <c r="F552" s="11">
        <f>F553</f>
        <v>16596.399999999998</v>
      </c>
      <c r="G552" s="11">
        <f aca="true" t="shared" si="285" ref="G552:Q552">G553</f>
        <v>15568.099999999999</v>
      </c>
      <c r="H552" s="11">
        <f t="shared" si="285"/>
        <v>1028.3000000000002</v>
      </c>
      <c r="I552" s="11">
        <f t="shared" si="285"/>
        <v>0</v>
      </c>
      <c r="J552" s="11">
        <f t="shared" si="285"/>
        <v>16941.6</v>
      </c>
      <c r="K552" s="11">
        <f t="shared" si="285"/>
        <v>15735.199999999999</v>
      </c>
      <c r="L552" s="11">
        <f t="shared" si="285"/>
        <v>1206.4</v>
      </c>
      <c r="M552" s="11">
        <f t="shared" si="285"/>
        <v>0</v>
      </c>
      <c r="N552" s="11">
        <f t="shared" si="285"/>
        <v>16941.699999999997</v>
      </c>
      <c r="O552" s="11">
        <f t="shared" si="285"/>
        <v>15729.099999999999</v>
      </c>
      <c r="P552" s="11">
        <f t="shared" si="285"/>
        <v>1212.6</v>
      </c>
      <c r="Q552" s="11">
        <f t="shared" si="285"/>
        <v>0</v>
      </c>
    </row>
    <row r="553" spans="1:17" s="12" customFormat="1" ht="37.5">
      <c r="A553" s="64" t="s">
        <v>41</v>
      </c>
      <c r="B553" s="16" t="s">
        <v>128</v>
      </c>
      <c r="C553" s="16" t="s">
        <v>125</v>
      </c>
      <c r="D553" s="16" t="s">
        <v>42</v>
      </c>
      <c r="E553" s="16"/>
      <c r="F553" s="11">
        <f aca="true" t="shared" si="286" ref="F553:Q553">F554+F558+F563</f>
        <v>16596.399999999998</v>
      </c>
      <c r="G553" s="11">
        <f t="shared" si="286"/>
        <v>15568.099999999999</v>
      </c>
      <c r="H553" s="11">
        <f t="shared" si="286"/>
        <v>1028.3000000000002</v>
      </c>
      <c r="I553" s="11">
        <f t="shared" si="286"/>
        <v>0</v>
      </c>
      <c r="J553" s="11">
        <f t="shared" si="286"/>
        <v>16941.6</v>
      </c>
      <c r="K553" s="11">
        <f t="shared" si="286"/>
        <v>15735.199999999999</v>
      </c>
      <c r="L553" s="11">
        <f t="shared" si="286"/>
        <v>1206.4</v>
      </c>
      <c r="M553" s="11">
        <f t="shared" si="286"/>
        <v>0</v>
      </c>
      <c r="N553" s="11">
        <f t="shared" si="286"/>
        <v>16941.699999999997</v>
      </c>
      <c r="O553" s="11">
        <f t="shared" si="286"/>
        <v>15729.099999999999</v>
      </c>
      <c r="P553" s="11">
        <f t="shared" si="286"/>
        <v>1212.6</v>
      </c>
      <c r="Q553" s="11">
        <f t="shared" si="286"/>
        <v>0</v>
      </c>
    </row>
    <row r="554" spans="1:17" s="12" customFormat="1" ht="40.5" customHeight="1">
      <c r="A554" s="64" t="s">
        <v>24</v>
      </c>
      <c r="B554" s="16" t="s">
        <v>128</v>
      </c>
      <c r="C554" s="16" t="s">
        <v>125</v>
      </c>
      <c r="D554" s="16" t="s">
        <v>44</v>
      </c>
      <c r="E554" s="16"/>
      <c r="F554" s="11">
        <f>F555</f>
        <v>594.8000000000001</v>
      </c>
      <c r="G554" s="11">
        <f aca="true" t="shared" si="287" ref="G554:Q554">G555</f>
        <v>0</v>
      </c>
      <c r="H554" s="11">
        <f t="shared" si="287"/>
        <v>594.8000000000001</v>
      </c>
      <c r="I554" s="11">
        <f t="shared" si="287"/>
        <v>0</v>
      </c>
      <c r="J554" s="11">
        <f t="shared" si="287"/>
        <v>471.09999999999997</v>
      </c>
      <c r="K554" s="11">
        <f t="shared" si="287"/>
        <v>0</v>
      </c>
      <c r="L554" s="11">
        <f t="shared" si="287"/>
        <v>471.09999999999997</v>
      </c>
      <c r="M554" s="11">
        <f t="shared" si="287"/>
        <v>0</v>
      </c>
      <c r="N554" s="11">
        <f t="shared" si="287"/>
        <v>471.09999999999997</v>
      </c>
      <c r="O554" s="11">
        <f t="shared" si="287"/>
        <v>0</v>
      </c>
      <c r="P554" s="11">
        <f t="shared" si="287"/>
        <v>471.09999999999997</v>
      </c>
      <c r="Q554" s="11">
        <f t="shared" si="287"/>
        <v>0</v>
      </c>
    </row>
    <row r="555" spans="1:17" s="12" customFormat="1" ht="60" customHeight="1">
      <c r="A555" s="64" t="s">
        <v>349</v>
      </c>
      <c r="B555" s="16" t="s">
        <v>128</v>
      </c>
      <c r="C555" s="16" t="s">
        <v>125</v>
      </c>
      <c r="D555" s="16" t="s">
        <v>43</v>
      </c>
      <c r="E555" s="16"/>
      <c r="F555" s="11">
        <f>F556+F557</f>
        <v>594.8000000000001</v>
      </c>
      <c r="G555" s="11">
        <f aca="true" t="shared" si="288" ref="G555:Q555">G556+G557</f>
        <v>0</v>
      </c>
      <c r="H555" s="11">
        <f t="shared" si="288"/>
        <v>594.8000000000001</v>
      </c>
      <c r="I555" s="11">
        <f t="shared" si="288"/>
        <v>0</v>
      </c>
      <c r="J555" s="11">
        <f t="shared" si="288"/>
        <v>471.09999999999997</v>
      </c>
      <c r="K555" s="11">
        <f t="shared" si="288"/>
        <v>0</v>
      </c>
      <c r="L555" s="11">
        <f t="shared" si="288"/>
        <v>471.09999999999997</v>
      </c>
      <c r="M555" s="11">
        <f t="shared" si="288"/>
        <v>0</v>
      </c>
      <c r="N555" s="11">
        <f t="shared" si="288"/>
        <v>471.09999999999997</v>
      </c>
      <c r="O555" s="11">
        <f t="shared" si="288"/>
        <v>0</v>
      </c>
      <c r="P555" s="11">
        <f t="shared" si="288"/>
        <v>471.09999999999997</v>
      </c>
      <c r="Q555" s="11">
        <f t="shared" si="288"/>
        <v>0</v>
      </c>
    </row>
    <row r="556" spans="1:17" s="12" customFormat="1" ht="37.5">
      <c r="A556" s="64" t="s">
        <v>93</v>
      </c>
      <c r="B556" s="33">
        <v>10</v>
      </c>
      <c r="C556" s="16" t="s">
        <v>125</v>
      </c>
      <c r="D556" s="16" t="s">
        <v>43</v>
      </c>
      <c r="E556" s="16" t="s">
        <v>179</v>
      </c>
      <c r="F556" s="11">
        <f>G556+H556+I556</f>
        <v>15.7</v>
      </c>
      <c r="G556" s="11"/>
      <c r="H556" s="11">
        <v>15.7</v>
      </c>
      <c r="I556" s="11"/>
      <c r="J556" s="11">
        <f>K556+L556+M556</f>
        <v>12.7</v>
      </c>
      <c r="K556" s="11"/>
      <c r="L556" s="11">
        <f>2.7+10</f>
        <v>12.7</v>
      </c>
      <c r="M556" s="11"/>
      <c r="N556" s="11">
        <f>O556+P556+Q556</f>
        <v>12.7</v>
      </c>
      <c r="O556" s="49"/>
      <c r="P556" s="11">
        <f>2.7+10</f>
        <v>12.7</v>
      </c>
      <c r="Q556" s="49"/>
    </row>
    <row r="557" spans="1:17" s="12" customFormat="1" ht="37.5">
      <c r="A557" s="64" t="s">
        <v>223</v>
      </c>
      <c r="B557" s="33">
        <v>10</v>
      </c>
      <c r="C557" s="16" t="s">
        <v>125</v>
      </c>
      <c r="D557" s="16" t="s">
        <v>43</v>
      </c>
      <c r="E557" s="16" t="s">
        <v>222</v>
      </c>
      <c r="F557" s="11">
        <f>G557+H557+I557</f>
        <v>579.1</v>
      </c>
      <c r="G557" s="11"/>
      <c r="H557" s="11">
        <v>579.1</v>
      </c>
      <c r="I557" s="11"/>
      <c r="J557" s="11">
        <f>K557+L557+M557</f>
        <v>458.4</v>
      </c>
      <c r="K557" s="11"/>
      <c r="L557" s="11">
        <f>212.3+246.1</f>
        <v>458.4</v>
      </c>
      <c r="M557" s="11"/>
      <c r="N557" s="11">
        <f>O557+P557+Q557</f>
        <v>458.4</v>
      </c>
      <c r="O557" s="49"/>
      <c r="P557" s="11">
        <f>212.3+246.1</f>
        <v>458.4</v>
      </c>
      <c r="Q557" s="49"/>
    </row>
    <row r="558" spans="1:17" s="12" customFormat="1" ht="22.5" customHeight="1">
      <c r="A558" s="64" t="s">
        <v>94</v>
      </c>
      <c r="B558" s="33">
        <v>10</v>
      </c>
      <c r="C558" s="16" t="s">
        <v>125</v>
      </c>
      <c r="D558" s="16" t="s">
        <v>553</v>
      </c>
      <c r="E558" s="16"/>
      <c r="F558" s="11">
        <f>F559+F561</f>
        <v>1033.8</v>
      </c>
      <c r="G558" s="11">
        <f aca="true" t="shared" si="289" ref="G558:Q558">G559+G561</f>
        <v>600.3</v>
      </c>
      <c r="H558" s="11">
        <f t="shared" si="289"/>
        <v>433.5</v>
      </c>
      <c r="I558" s="11">
        <f t="shared" si="289"/>
        <v>0</v>
      </c>
      <c r="J558" s="11">
        <f t="shared" si="289"/>
        <v>1502.6999999999998</v>
      </c>
      <c r="K558" s="11">
        <f t="shared" si="289"/>
        <v>767.4</v>
      </c>
      <c r="L558" s="11">
        <f t="shared" si="289"/>
        <v>735.3000000000001</v>
      </c>
      <c r="M558" s="11">
        <f t="shared" si="289"/>
        <v>0</v>
      </c>
      <c r="N558" s="11">
        <f t="shared" si="289"/>
        <v>1502.7999999999997</v>
      </c>
      <c r="O558" s="11">
        <f t="shared" si="289"/>
        <v>761.3</v>
      </c>
      <c r="P558" s="11">
        <f t="shared" si="289"/>
        <v>741.5</v>
      </c>
      <c r="Q558" s="11">
        <f t="shared" si="289"/>
        <v>0</v>
      </c>
    </row>
    <row r="559" spans="1:17" s="12" customFormat="1" ht="37.5">
      <c r="A559" s="64" t="s">
        <v>304</v>
      </c>
      <c r="B559" s="33">
        <v>10</v>
      </c>
      <c r="C559" s="16" t="s">
        <v>125</v>
      </c>
      <c r="D559" s="16" t="s">
        <v>555</v>
      </c>
      <c r="E559" s="16"/>
      <c r="F559" s="11">
        <f>F560</f>
        <v>165.6</v>
      </c>
      <c r="G559" s="11">
        <f aca="true" t="shared" si="290" ref="G559:Q559">G560</f>
        <v>0</v>
      </c>
      <c r="H559" s="11">
        <f t="shared" si="290"/>
        <v>165.6</v>
      </c>
      <c r="I559" s="11">
        <f t="shared" si="290"/>
        <v>0</v>
      </c>
      <c r="J559" s="11">
        <f t="shared" si="290"/>
        <v>165.6</v>
      </c>
      <c r="K559" s="11">
        <f t="shared" si="290"/>
        <v>0</v>
      </c>
      <c r="L559" s="11">
        <f t="shared" si="290"/>
        <v>165.6</v>
      </c>
      <c r="M559" s="11">
        <f t="shared" si="290"/>
        <v>0</v>
      </c>
      <c r="N559" s="11">
        <f t="shared" si="290"/>
        <v>165.6</v>
      </c>
      <c r="O559" s="11">
        <f t="shared" si="290"/>
        <v>0</v>
      </c>
      <c r="P559" s="11">
        <f t="shared" si="290"/>
        <v>165.6</v>
      </c>
      <c r="Q559" s="11">
        <f t="shared" si="290"/>
        <v>0</v>
      </c>
    </row>
    <row r="560" spans="1:17" s="12" customFormat="1" ht="18.75">
      <c r="A560" s="64" t="s">
        <v>91</v>
      </c>
      <c r="B560" s="33">
        <v>10</v>
      </c>
      <c r="C560" s="16" t="s">
        <v>125</v>
      </c>
      <c r="D560" s="16" t="s">
        <v>556</v>
      </c>
      <c r="E560" s="16" t="s">
        <v>210</v>
      </c>
      <c r="F560" s="11">
        <f>G560+H560+I560</f>
        <v>165.6</v>
      </c>
      <c r="G560" s="11"/>
      <c r="H560" s="11">
        <v>165.6</v>
      </c>
      <c r="I560" s="11"/>
      <c r="J560" s="11">
        <f>K560+L560+M560</f>
        <v>165.6</v>
      </c>
      <c r="K560" s="11"/>
      <c r="L560" s="11">
        <v>165.6</v>
      </c>
      <c r="M560" s="11"/>
      <c r="N560" s="11">
        <f>O560+P560+Q560</f>
        <v>165.6</v>
      </c>
      <c r="O560" s="49"/>
      <c r="P560" s="49">
        <v>165.6</v>
      </c>
      <c r="Q560" s="49"/>
    </row>
    <row r="561" spans="1:17" s="12" customFormat="1" ht="18.75">
      <c r="A561" s="64" t="s">
        <v>426</v>
      </c>
      <c r="B561" s="33">
        <v>10</v>
      </c>
      <c r="C561" s="16" t="s">
        <v>125</v>
      </c>
      <c r="D561" s="16" t="s">
        <v>557</v>
      </c>
      <c r="E561" s="16"/>
      <c r="F561" s="11">
        <f>F562</f>
        <v>868.1999999999999</v>
      </c>
      <c r="G561" s="11">
        <f aca="true" t="shared" si="291" ref="G561:Q561">G562</f>
        <v>600.3</v>
      </c>
      <c r="H561" s="11">
        <f t="shared" si="291"/>
        <v>267.9</v>
      </c>
      <c r="I561" s="11">
        <f t="shared" si="291"/>
        <v>0</v>
      </c>
      <c r="J561" s="11">
        <f t="shared" si="291"/>
        <v>1337.1</v>
      </c>
      <c r="K561" s="11">
        <f t="shared" si="291"/>
        <v>767.4</v>
      </c>
      <c r="L561" s="11">
        <f t="shared" si="291"/>
        <v>569.7</v>
      </c>
      <c r="M561" s="11">
        <f t="shared" si="291"/>
        <v>0</v>
      </c>
      <c r="N561" s="11">
        <f t="shared" si="291"/>
        <v>1337.1999999999998</v>
      </c>
      <c r="O561" s="11">
        <f t="shared" si="291"/>
        <v>761.3</v>
      </c>
      <c r="P561" s="11">
        <f t="shared" si="291"/>
        <v>575.9</v>
      </c>
      <c r="Q561" s="11">
        <f t="shared" si="291"/>
        <v>0</v>
      </c>
    </row>
    <row r="562" spans="1:17" s="12" customFormat="1" ht="37.5">
      <c r="A562" s="64" t="s">
        <v>223</v>
      </c>
      <c r="B562" s="33">
        <v>10</v>
      </c>
      <c r="C562" s="16" t="s">
        <v>125</v>
      </c>
      <c r="D562" s="16" t="s">
        <v>557</v>
      </c>
      <c r="E562" s="16" t="s">
        <v>222</v>
      </c>
      <c r="F562" s="11">
        <f>G562+H562+I562</f>
        <v>868.1999999999999</v>
      </c>
      <c r="G562" s="11">
        <v>600.3</v>
      </c>
      <c r="H562" s="11">
        <v>267.9</v>
      </c>
      <c r="I562" s="11"/>
      <c r="J562" s="11">
        <f>K562+L562+M562</f>
        <v>1337.1</v>
      </c>
      <c r="K562" s="11">
        <v>767.4</v>
      </c>
      <c r="L562" s="11">
        <v>569.7</v>
      </c>
      <c r="M562" s="11"/>
      <c r="N562" s="11">
        <f>O562+P562+Q562</f>
        <v>1337.1999999999998</v>
      </c>
      <c r="O562" s="49">
        <v>761.3</v>
      </c>
      <c r="P562" s="49">
        <v>575.9</v>
      </c>
      <c r="Q562" s="49"/>
    </row>
    <row r="563" spans="1:17" s="12" customFormat="1" ht="97.5" customHeight="1">
      <c r="A563" s="64" t="s">
        <v>451</v>
      </c>
      <c r="B563" s="33">
        <v>10</v>
      </c>
      <c r="C563" s="16" t="s">
        <v>125</v>
      </c>
      <c r="D563" s="31" t="s">
        <v>450</v>
      </c>
      <c r="E563" s="16"/>
      <c r="F563" s="11">
        <f>F564</f>
        <v>14967.8</v>
      </c>
      <c r="G563" s="11">
        <f aca="true" t="shared" si="292" ref="G563:Q563">G564</f>
        <v>14967.8</v>
      </c>
      <c r="H563" s="11">
        <f t="shared" si="292"/>
        <v>0</v>
      </c>
      <c r="I563" s="11">
        <f t="shared" si="292"/>
        <v>0</v>
      </c>
      <c r="J563" s="11">
        <f t="shared" si="292"/>
        <v>14967.8</v>
      </c>
      <c r="K563" s="11">
        <f t="shared" si="292"/>
        <v>14967.8</v>
      </c>
      <c r="L563" s="11">
        <f t="shared" si="292"/>
        <v>0</v>
      </c>
      <c r="M563" s="11">
        <f t="shared" si="292"/>
        <v>0</v>
      </c>
      <c r="N563" s="11">
        <f t="shared" si="292"/>
        <v>14967.8</v>
      </c>
      <c r="O563" s="11">
        <f t="shared" si="292"/>
        <v>14967.8</v>
      </c>
      <c r="P563" s="11">
        <f t="shared" si="292"/>
        <v>0</v>
      </c>
      <c r="Q563" s="11">
        <f t="shared" si="292"/>
        <v>0</v>
      </c>
    </row>
    <row r="564" spans="1:17" s="12" customFormat="1" ht="117.75" customHeight="1">
      <c r="A564" s="71" t="s">
        <v>452</v>
      </c>
      <c r="B564" s="33">
        <v>10</v>
      </c>
      <c r="C564" s="16" t="s">
        <v>125</v>
      </c>
      <c r="D564" s="16" t="s">
        <v>448</v>
      </c>
      <c r="E564" s="16"/>
      <c r="F564" s="11">
        <f>F565</f>
        <v>14967.8</v>
      </c>
      <c r="G564" s="11">
        <f aca="true" t="shared" si="293" ref="G564:Q564">G565</f>
        <v>14967.8</v>
      </c>
      <c r="H564" s="11">
        <f t="shared" si="293"/>
        <v>0</v>
      </c>
      <c r="I564" s="11">
        <f t="shared" si="293"/>
        <v>0</v>
      </c>
      <c r="J564" s="11">
        <f t="shared" si="293"/>
        <v>14967.8</v>
      </c>
      <c r="K564" s="11">
        <f t="shared" si="293"/>
        <v>14967.8</v>
      </c>
      <c r="L564" s="11">
        <f t="shared" si="293"/>
        <v>0</v>
      </c>
      <c r="M564" s="11">
        <f t="shared" si="293"/>
        <v>0</v>
      </c>
      <c r="N564" s="11">
        <f t="shared" si="293"/>
        <v>14967.8</v>
      </c>
      <c r="O564" s="11">
        <f t="shared" si="293"/>
        <v>14967.8</v>
      </c>
      <c r="P564" s="11">
        <f t="shared" si="293"/>
        <v>0</v>
      </c>
      <c r="Q564" s="11">
        <f t="shared" si="293"/>
        <v>0</v>
      </c>
    </row>
    <row r="565" spans="1:17" s="12" customFormat="1" ht="18.75">
      <c r="A565" s="64" t="s">
        <v>91</v>
      </c>
      <c r="B565" s="33">
        <v>10</v>
      </c>
      <c r="C565" s="16" t="s">
        <v>125</v>
      </c>
      <c r="D565" s="16" t="s">
        <v>448</v>
      </c>
      <c r="E565" s="16" t="s">
        <v>210</v>
      </c>
      <c r="F565" s="11">
        <f>G565+H565+I565</f>
        <v>14967.8</v>
      </c>
      <c r="G565" s="11">
        <v>14967.8</v>
      </c>
      <c r="H565" s="11"/>
      <c r="I565" s="11"/>
      <c r="J565" s="11">
        <f>K565+L565+M565</f>
        <v>14967.8</v>
      </c>
      <c r="K565" s="11">
        <v>14967.8</v>
      </c>
      <c r="L565" s="11"/>
      <c r="M565" s="11"/>
      <c r="N565" s="11">
        <f>O565+P565+Q565</f>
        <v>14967.8</v>
      </c>
      <c r="O565" s="11">
        <v>14967.8</v>
      </c>
      <c r="P565" s="49"/>
      <c r="Q565" s="49"/>
    </row>
    <row r="566" spans="1:17" s="12" customFormat="1" ht="37.5">
      <c r="A566" s="64" t="s">
        <v>523</v>
      </c>
      <c r="B566" s="16" t="s">
        <v>128</v>
      </c>
      <c r="C566" s="16" t="s">
        <v>125</v>
      </c>
      <c r="D566" s="33" t="s">
        <v>288</v>
      </c>
      <c r="E566" s="16"/>
      <c r="F566" s="11">
        <f>F567</f>
        <v>3983.5</v>
      </c>
      <c r="G566" s="11">
        <f aca="true" t="shared" si="294" ref="G566:Q568">G567</f>
        <v>3983.5</v>
      </c>
      <c r="H566" s="11">
        <f t="shared" si="294"/>
        <v>0</v>
      </c>
      <c r="I566" s="11">
        <f t="shared" si="294"/>
        <v>0</v>
      </c>
      <c r="J566" s="11">
        <f t="shared" si="294"/>
        <v>3983.5</v>
      </c>
      <c r="K566" s="11">
        <f t="shared" si="294"/>
        <v>3983.5</v>
      </c>
      <c r="L566" s="11">
        <f t="shared" si="294"/>
        <v>0</v>
      </c>
      <c r="M566" s="11">
        <f t="shared" si="294"/>
        <v>0</v>
      </c>
      <c r="N566" s="11">
        <f>N567</f>
        <v>3983.5</v>
      </c>
      <c r="O566" s="11">
        <f t="shared" si="294"/>
        <v>3983.5</v>
      </c>
      <c r="P566" s="11">
        <f t="shared" si="294"/>
        <v>0</v>
      </c>
      <c r="Q566" s="11">
        <f t="shared" si="294"/>
        <v>0</v>
      </c>
    </row>
    <row r="567" spans="1:17" s="12" customFormat="1" ht="24.75" customHeight="1">
      <c r="A567" s="43" t="s">
        <v>18</v>
      </c>
      <c r="B567" s="16" t="s">
        <v>128</v>
      </c>
      <c r="C567" s="16" t="s">
        <v>125</v>
      </c>
      <c r="D567" s="33" t="s">
        <v>289</v>
      </c>
      <c r="E567" s="16"/>
      <c r="F567" s="11">
        <f>F568</f>
        <v>3983.5</v>
      </c>
      <c r="G567" s="11">
        <f t="shared" si="294"/>
        <v>3983.5</v>
      </c>
      <c r="H567" s="11">
        <f t="shared" si="294"/>
        <v>0</v>
      </c>
      <c r="I567" s="11">
        <f t="shared" si="294"/>
        <v>0</v>
      </c>
      <c r="J567" s="11">
        <f t="shared" si="294"/>
        <v>3983.5</v>
      </c>
      <c r="K567" s="11">
        <f t="shared" si="294"/>
        <v>3983.5</v>
      </c>
      <c r="L567" s="11">
        <f t="shared" si="294"/>
        <v>0</v>
      </c>
      <c r="M567" s="11">
        <f t="shared" si="294"/>
        <v>0</v>
      </c>
      <c r="N567" s="11">
        <f>N568</f>
        <v>3983.5</v>
      </c>
      <c r="O567" s="11">
        <f t="shared" si="294"/>
        <v>3983.5</v>
      </c>
      <c r="P567" s="11">
        <f t="shared" si="294"/>
        <v>0</v>
      </c>
      <c r="Q567" s="11">
        <f t="shared" si="294"/>
        <v>0</v>
      </c>
    </row>
    <row r="568" spans="1:17" s="12" customFormat="1" ht="93.75">
      <c r="A568" s="43" t="s">
        <v>372</v>
      </c>
      <c r="B568" s="16" t="s">
        <v>128</v>
      </c>
      <c r="C568" s="16" t="s">
        <v>125</v>
      </c>
      <c r="D568" s="33" t="s">
        <v>72</v>
      </c>
      <c r="E568" s="16"/>
      <c r="F568" s="11">
        <f>F569</f>
        <v>3983.5</v>
      </c>
      <c r="G568" s="11">
        <f t="shared" si="294"/>
        <v>3983.5</v>
      </c>
      <c r="H568" s="11">
        <f t="shared" si="294"/>
        <v>0</v>
      </c>
      <c r="I568" s="11">
        <f t="shared" si="294"/>
        <v>0</v>
      </c>
      <c r="J568" s="11">
        <f t="shared" si="294"/>
        <v>3983.5</v>
      </c>
      <c r="K568" s="11">
        <f t="shared" si="294"/>
        <v>3983.5</v>
      </c>
      <c r="L568" s="11">
        <f t="shared" si="294"/>
        <v>0</v>
      </c>
      <c r="M568" s="11">
        <f t="shared" si="294"/>
        <v>0</v>
      </c>
      <c r="N568" s="11">
        <f>N569</f>
        <v>3983.5</v>
      </c>
      <c r="O568" s="11">
        <f t="shared" si="294"/>
        <v>3983.5</v>
      </c>
      <c r="P568" s="11">
        <f t="shared" si="294"/>
        <v>0</v>
      </c>
      <c r="Q568" s="11">
        <f t="shared" si="294"/>
        <v>0</v>
      </c>
    </row>
    <row r="569" spans="1:17" s="12" customFormat="1" ht="75">
      <c r="A569" s="64" t="s">
        <v>99</v>
      </c>
      <c r="B569" s="16" t="s">
        <v>128</v>
      </c>
      <c r="C569" s="16" t="s">
        <v>125</v>
      </c>
      <c r="D569" s="33" t="s">
        <v>73</v>
      </c>
      <c r="E569" s="16"/>
      <c r="F569" s="11">
        <f>F571+F570</f>
        <v>3983.5</v>
      </c>
      <c r="G569" s="11">
        <f aca="true" t="shared" si="295" ref="G569:Q569">G571+G570</f>
        <v>3983.5</v>
      </c>
      <c r="H569" s="11">
        <f t="shared" si="295"/>
        <v>0</v>
      </c>
      <c r="I569" s="11">
        <f t="shared" si="295"/>
        <v>0</v>
      </c>
      <c r="J569" s="11">
        <f t="shared" si="295"/>
        <v>3983.5</v>
      </c>
      <c r="K569" s="11">
        <f t="shared" si="295"/>
        <v>3983.5</v>
      </c>
      <c r="L569" s="11">
        <f t="shared" si="295"/>
        <v>0</v>
      </c>
      <c r="M569" s="11">
        <f t="shared" si="295"/>
        <v>0</v>
      </c>
      <c r="N569" s="11">
        <f t="shared" si="295"/>
        <v>3983.5</v>
      </c>
      <c r="O569" s="11">
        <f t="shared" si="295"/>
        <v>3983.5</v>
      </c>
      <c r="P569" s="11">
        <f t="shared" si="295"/>
        <v>0</v>
      </c>
      <c r="Q569" s="11">
        <f t="shared" si="295"/>
        <v>0</v>
      </c>
    </row>
    <row r="570" spans="1:17" s="12" customFormat="1" ht="37.5">
      <c r="A570" s="64" t="s">
        <v>93</v>
      </c>
      <c r="B570" s="16" t="s">
        <v>128</v>
      </c>
      <c r="C570" s="16" t="s">
        <v>125</v>
      </c>
      <c r="D570" s="33" t="s">
        <v>73</v>
      </c>
      <c r="E570" s="16" t="s">
        <v>179</v>
      </c>
      <c r="F570" s="11">
        <f>G570+H570+I570</f>
        <v>60</v>
      </c>
      <c r="G570" s="11">
        <v>60</v>
      </c>
      <c r="H570" s="11"/>
      <c r="I570" s="11"/>
      <c r="J570" s="11">
        <f>K570+L570+M570</f>
        <v>60</v>
      </c>
      <c r="K570" s="11">
        <v>60</v>
      </c>
      <c r="L570" s="11"/>
      <c r="M570" s="11"/>
      <c r="N570" s="11">
        <f>O570+P570+Q570</f>
        <v>60</v>
      </c>
      <c r="O570" s="11">
        <v>60</v>
      </c>
      <c r="P570" s="11"/>
      <c r="Q570" s="11"/>
    </row>
    <row r="571" spans="1:17" s="12" customFormat="1" ht="37.5">
      <c r="A571" s="64" t="s">
        <v>223</v>
      </c>
      <c r="B571" s="16" t="s">
        <v>128</v>
      </c>
      <c r="C571" s="16" t="s">
        <v>125</v>
      </c>
      <c r="D571" s="33" t="s">
        <v>73</v>
      </c>
      <c r="E571" s="16" t="s">
        <v>222</v>
      </c>
      <c r="F571" s="11">
        <f>G571+H571+I571</f>
        <v>3923.5</v>
      </c>
      <c r="G571" s="11">
        <v>3923.5</v>
      </c>
      <c r="H571" s="11"/>
      <c r="I571" s="11"/>
      <c r="J571" s="11">
        <f>K571+L571+M571</f>
        <v>3923.5</v>
      </c>
      <c r="K571" s="11">
        <v>3923.5</v>
      </c>
      <c r="L571" s="11"/>
      <c r="M571" s="11"/>
      <c r="N571" s="11">
        <f>O571+P571+Q571</f>
        <v>3923.5</v>
      </c>
      <c r="O571" s="11">
        <v>3923.5</v>
      </c>
      <c r="P571" s="11"/>
      <c r="Q571" s="11"/>
    </row>
    <row r="572" spans="1:17" s="12" customFormat="1" ht="56.25">
      <c r="A572" s="64" t="s">
        <v>587</v>
      </c>
      <c r="B572" s="16" t="s">
        <v>128</v>
      </c>
      <c r="C572" s="16" t="s">
        <v>125</v>
      </c>
      <c r="D572" s="33" t="s">
        <v>103</v>
      </c>
      <c r="E572" s="16"/>
      <c r="F572" s="11">
        <f>F573</f>
        <v>3426.9</v>
      </c>
      <c r="G572" s="11">
        <f aca="true" t="shared" si="296" ref="G572:Q572">G573</f>
        <v>3255.6</v>
      </c>
      <c r="H572" s="11">
        <f t="shared" si="296"/>
        <v>171.3</v>
      </c>
      <c r="I572" s="11">
        <f t="shared" si="296"/>
        <v>0</v>
      </c>
      <c r="J572" s="11">
        <f t="shared" si="296"/>
        <v>0</v>
      </c>
      <c r="K572" s="11">
        <f t="shared" si="296"/>
        <v>0</v>
      </c>
      <c r="L572" s="11">
        <f t="shared" si="296"/>
        <v>0</v>
      </c>
      <c r="M572" s="11">
        <f t="shared" si="296"/>
        <v>0</v>
      </c>
      <c r="N572" s="11">
        <f t="shared" si="296"/>
        <v>0</v>
      </c>
      <c r="O572" s="11">
        <f t="shared" si="296"/>
        <v>0</v>
      </c>
      <c r="P572" s="11">
        <f t="shared" si="296"/>
        <v>0</v>
      </c>
      <c r="Q572" s="11">
        <f t="shared" si="296"/>
        <v>0</v>
      </c>
    </row>
    <row r="573" spans="1:17" s="12" customFormat="1" ht="56.25">
      <c r="A573" s="64" t="s">
        <v>586</v>
      </c>
      <c r="B573" s="16" t="s">
        <v>128</v>
      </c>
      <c r="C573" s="16" t="s">
        <v>125</v>
      </c>
      <c r="D573" s="33" t="s">
        <v>104</v>
      </c>
      <c r="E573" s="16"/>
      <c r="F573" s="11">
        <f>F574</f>
        <v>3426.9</v>
      </c>
      <c r="G573" s="11">
        <f aca="true" t="shared" si="297" ref="G573:Q574">G574</f>
        <v>3255.6</v>
      </c>
      <c r="H573" s="11">
        <f t="shared" si="297"/>
        <v>171.3</v>
      </c>
      <c r="I573" s="11">
        <f t="shared" si="297"/>
        <v>0</v>
      </c>
      <c r="J573" s="11">
        <f t="shared" si="297"/>
        <v>0</v>
      </c>
      <c r="K573" s="11">
        <f t="shared" si="297"/>
        <v>0</v>
      </c>
      <c r="L573" s="11">
        <f t="shared" si="297"/>
        <v>0</v>
      </c>
      <c r="M573" s="11">
        <f t="shared" si="297"/>
        <v>0</v>
      </c>
      <c r="N573" s="11">
        <f t="shared" si="297"/>
        <v>0</v>
      </c>
      <c r="O573" s="11">
        <f t="shared" si="297"/>
        <v>0</v>
      </c>
      <c r="P573" s="11">
        <f t="shared" si="297"/>
        <v>0</v>
      </c>
      <c r="Q573" s="11">
        <f t="shared" si="297"/>
        <v>0</v>
      </c>
    </row>
    <row r="574" spans="1:17" s="12" customFormat="1" ht="37.5">
      <c r="A574" s="64" t="s">
        <v>468</v>
      </c>
      <c r="B574" s="16" t="s">
        <v>128</v>
      </c>
      <c r="C574" s="16" t="s">
        <v>125</v>
      </c>
      <c r="D574" s="33" t="s">
        <v>529</v>
      </c>
      <c r="E574" s="16"/>
      <c r="F574" s="11">
        <f>F575</f>
        <v>3426.9</v>
      </c>
      <c r="G574" s="11">
        <f t="shared" si="297"/>
        <v>3255.6</v>
      </c>
      <c r="H574" s="11">
        <f t="shared" si="297"/>
        <v>171.3</v>
      </c>
      <c r="I574" s="11">
        <f t="shared" si="297"/>
        <v>0</v>
      </c>
      <c r="J574" s="11">
        <f t="shared" si="297"/>
        <v>0</v>
      </c>
      <c r="K574" s="11">
        <f t="shared" si="297"/>
        <v>0</v>
      </c>
      <c r="L574" s="11">
        <f t="shared" si="297"/>
        <v>0</v>
      </c>
      <c r="M574" s="11">
        <f t="shared" si="297"/>
        <v>0</v>
      </c>
      <c r="N574" s="11">
        <f t="shared" si="297"/>
        <v>0</v>
      </c>
      <c r="O574" s="11">
        <f t="shared" si="297"/>
        <v>0</v>
      </c>
      <c r="P574" s="11">
        <f t="shared" si="297"/>
        <v>0</v>
      </c>
      <c r="Q574" s="11">
        <f t="shared" si="297"/>
        <v>0</v>
      </c>
    </row>
    <row r="575" spans="1:17" s="12" customFormat="1" ht="37.5">
      <c r="A575" s="64" t="s">
        <v>223</v>
      </c>
      <c r="B575" s="16" t="s">
        <v>128</v>
      </c>
      <c r="C575" s="16" t="s">
        <v>125</v>
      </c>
      <c r="D575" s="33" t="s">
        <v>529</v>
      </c>
      <c r="E575" s="16" t="s">
        <v>222</v>
      </c>
      <c r="F575" s="11">
        <f>G575+H575+I575</f>
        <v>3426.9</v>
      </c>
      <c r="G575" s="11">
        <v>3255.6</v>
      </c>
      <c r="H575" s="11">
        <v>171.3</v>
      </c>
      <c r="I575" s="11"/>
      <c r="J575" s="11">
        <f>K575+L575+M575</f>
        <v>0</v>
      </c>
      <c r="K575" s="11"/>
      <c r="L575" s="11"/>
      <c r="M575" s="11"/>
      <c r="N575" s="11">
        <f>O575+P575+Q575</f>
        <v>0</v>
      </c>
      <c r="O575" s="49"/>
      <c r="P575" s="49"/>
      <c r="Q575" s="49"/>
    </row>
    <row r="576" spans="1:17" s="12" customFormat="1" ht="18.75">
      <c r="A576" s="64" t="s">
        <v>346</v>
      </c>
      <c r="B576" s="16" t="s">
        <v>128</v>
      </c>
      <c r="C576" s="16" t="s">
        <v>125</v>
      </c>
      <c r="D576" s="33" t="s">
        <v>249</v>
      </c>
      <c r="E576" s="16"/>
      <c r="F576" s="11">
        <f>G576+H576+I576</f>
        <v>50</v>
      </c>
      <c r="G576" s="11"/>
      <c r="H576" s="11">
        <f>H577</f>
        <v>50</v>
      </c>
      <c r="I576" s="11"/>
      <c r="J576" s="11"/>
      <c r="K576" s="11"/>
      <c r="L576" s="11"/>
      <c r="M576" s="11"/>
      <c r="N576" s="11"/>
      <c r="O576" s="49"/>
      <c r="P576" s="49"/>
      <c r="Q576" s="49"/>
    </row>
    <row r="577" spans="1:17" s="12" customFormat="1" ht="18.75">
      <c r="A577" s="64" t="s">
        <v>149</v>
      </c>
      <c r="B577" s="16" t="s">
        <v>128</v>
      </c>
      <c r="C577" s="16" t="s">
        <v>125</v>
      </c>
      <c r="D577" s="33" t="s">
        <v>250</v>
      </c>
      <c r="E577" s="16"/>
      <c r="F577" s="11">
        <f>G577+H577+I577</f>
        <v>50</v>
      </c>
      <c r="G577" s="11"/>
      <c r="H577" s="11">
        <f>H578</f>
        <v>50</v>
      </c>
      <c r="I577" s="11"/>
      <c r="J577" s="11"/>
      <c r="K577" s="11"/>
      <c r="L577" s="11"/>
      <c r="M577" s="11"/>
      <c r="N577" s="11"/>
      <c r="O577" s="49"/>
      <c r="P577" s="49"/>
      <c r="Q577" s="49"/>
    </row>
    <row r="578" spans="1:17" s="12" customFormat="1" ht="18.75">
      <c r="A578" s="64" t="s">
        <v>187</v>
      </c>
      <c r="B578" s="16" t="s">
        <v>128</v>
      </c>
      <c r="C578" s="16" t="s">
        <v>125</v>
      </c>
      <c r="D578" s="33" t="s">
        <v>250</v>
      </c>
      <c r="E578" s="16" t="s">
        <v>183</v>
      </c>
      <c r="F578" s="11">
        <f>G578+H578+I578</f>
        <v>50</v>
      </c>
      <c r="G578" s="11"/>
      <c r="H578" s="11">
        <v>50</v>
      </c>
      <c r="I578" s="11"/>
      <c r="J578" s="11"/>
      <c r="K578" s="11"/>
      <c r="L578" s="11"/>
      <c r="M578" s="11"/>
      <c r="N578" s="11"/>
      <c r="O578" s="49"/>
      <c r="P578" s="49"/>
      <c r="Q578" s="49"/>
    </row>
    <row r="579" spans="1:17" s="12" customFormat="1" ht="18.75">
      <c r="A579" s="65" t="s">
        <v>148</v>
      </c>
      <c r="B579" s="13" t="s">
        <v>128</v>
      </c>
      <c r="C579" s="13" t="s">
        <v>123</v>
      </c>
      <c r="D579" s="13"/>
      <c r="E579" s="13"/>
      <c r="F579" s="14">
        <f>F580</f>
        <v>5129.1</v>
      </c>
      <c r="G579" s="14">
        <f aca="true" t="shared" si="298" ref="G579:Q580">G580</f>
        <v>5129.1</v>
      </c>
      <c r="H579" s="14">
        <f t="shared" si="298"/>
        <v>0</v>
      </c>
      <c r="I579" s="14">
        <f t="shared" si="298"/>
        <v>0</v>
      </c>
      <c r="J579" s="14">
        <f t="shared" si="298"/>
        <v>5129.1</v>
      </c>
      <c r="K579" s="14">
        <f t="shared" si="298"/>
        <v>5129.1</v>
      </c>
      <c r="L579" s="14">
        <f t="shared" si="298"/>
        <v>0</v>
      </c>
      <c r="M579" s="14">
        <f t="shared" si="298"/>
        <v>0</v>
      </c>
      <c r="N579" s="14">
        <f t="shared" si="298"/>
        <v>5129.1</v>
      </c>
      <c r="O579" s="14">
        <f t="shared" si="298"/>
        <v>5129.1</v>
      </c>
      <c r="P579" s="14">
        <f t="shared" si="298"/>
        <v>0</v>
      </c>
      <c r="Q579" s="14">
        <f t="shared" si="298"/>
        <v>0</v>
      </c>
    </row>
    <row r="580" spans="1:17" s="12" customFormat="1" ht="37.5">
      <c r="A580" s="64" t="s">
        <v>523</v>
      </c>
      <c r="B580" s="16" t="s">
        <v>128</v>
      </c>
      <c r="C580" s="16" t="s">
        <v>123</v>
      </c>
      <c r="D580" s="16" t="s">
        <v>288</v>
      </c>
      <c r="E580" s="16"/>
      <c r="F580" s="11">
        <f>F581</f>
        <v>5129.1</v>
      </c>
      <c r="G580" s="11">
        <f t="shared" si="298"/>
        <v>5129.1</v>
      </c>
      <c r="H580" s="11">
        <f t="shared" si="298"/>
        <v>0</v>
      </c>
      <c r="I580" s="11">
        <f t="shared" si="298"/>
        <v>0</v>
      </c>
      <c r="J580" s="11">
        <f t="shared" si="298"/>
        <v>5129.1</v>
      </c>
      <c r="K580" s="11">
        <f t="shared" si="298"/>
        <v>5129.1</v>
      </c>
      <c r="L580" s="11">
        <f t="shared" si="298"/>
        <v>0</v>
      </c>
      <c r="M580" s="11">
        <f t="shared" si="298"/>
        <v>0</v>
      </c>
      <c r="N580" s="11">
        <f t="shared" si="298"/>
        <v>5129.1</v>
      </c>
      <c r="O580" s="11">
        <f>O581</f>
        <v>5129.1</v>
      </c>
      <c r="P580" s="11">
        <f t="shared" si="298"/>
        <v>0</v>
      </c>
      <c r="Q580" s="11">
        <f t="shared" si="298"/>
        <v>0</v>
      </c>
    </row>
    <row r="581" spans="1:17" s="12" customFormat="1" ht="18.75">
      <c r="A581" s="64" t="s">
        <v>197</v>
      </c>
      <c r="B581" s="16" t="s">
        <v>128</v>
      </c>
      <c r="C581" s="16" t="s">
        <v>123</v>
      </c>
      <c r="D581" s="16" t="s">
        <v>294</v>
      </c>
      <c r="E581" s="16"/>
      <c r="F581" s="11">
        <f>F582</f>
        <v>5129.1</v>
      </c>
      <c r="G581" s="11">
        <f aca="true" t="shared" si="299" ref="G581:Q582">G582</f>
        <v>5129.1</v>
      </c>
      <c r="H581" s="11">
        <f t="shared" si="299"/>
        <v>0</v>
      </c>
      <c r="I581" s="11">
        <f t="shared" si="299"/>
        <v>0</v>
      </c>
      <c r="J581" s="11">
        <f t="shared" si="299"/>
        <v>5129.1</v>
      </c>
      <c r="K581" s="11">
        <f t="shared" si="299"/>
        <v>5129.1</v>
      </c>
      <c r="L581" s="11">
        <f t="shared" si="299"/>
        <v>0</v>
      </c>
      <c r="M581" s="11">
        <f t="shared" si="299"/>
        <v>0</v>
      </c>
      <c r="N581" s="11">
        <f t="shared" si="299"/>
        <v>5129.1</v>
      </c>
      <c r="O581" s="11">
        <f>O582</f>
        <v>5129.1</v>
      </c>
      <c r="P581" s="11">
        <f t="shared" si="299"/>
        <v>0</v>
      </c>
      <c r="Q581" s="11">
        <f t="shared" si="299"/>
        <v>0</v>
      </c>
    </row>
    <row r="582" spans="1:17" s="12" customFormat="1" ht="56.25">
      <c r="A582" s="43" t="s">
        <v>307</v>
      </c>
      <c r="B582" s="16" t="s">
        <v>128</v>
      </c>
      <c r="C582" s="16" t="s">
        <v>123</v>
      </c>
      <c r="D582" s="16" t="s">
        <v>74</v>
      </c>
      <c r="E582" s="16"/>
      <c r="F582" s="11">
        <f>F583</f>
        <v>5129.1</v>
      </c>
      <c r="G582" s="11">
        <f t="shared" si="299"/>
        <v>5129.1</v>
      </c>
      <c r="H582" s="11">
        <f t="shared" si="299"/>
        <v>0</v>
      </c>
      <c r="I582" s="11">
        <f t="shared" si="299"/>
        <v>0</v>
      </c>
      <c r="J582" s="11">
        <f t="shared" si="299"/>
        <v>5129.1</v>
      </c>
      <c r="K582" s="11">
        <f t="shared" si="299"/>
        <v>5129.1</v>
      </c>
      <c r="L582" s="11">
        <f t="shared" si="299"/>
        <v>0</v>
      </c>
      <c r="M582" s="11">
        <f t="shared" si="299"/>
        <v>0</v>
      </c>
      <c r="N582" s="11">
        <f t="shared" si="299"/>
        <v>5129.1</v>
      </c>
      <c r="O582" s="11">
        <f t="shared" si="299"/>
        <v>5129.1</v>
      </c>
      <c r="P582" s="11">
        <f t="shared" si="299"/>
        <v>0</v>
      </c>
      <c r="Q582" s="11">
        <f t="shared" si="299"/>
        <v>0</v>
      </c>
    </row>
    <row r="583" spans="1:17" s="12" customFormat="1" ht="77.25" customHeight="1">
      <c r="A583" s="64" t="s">
        <v>99</v>
      </c>
      <c r="B583" s="16" t="s">
        <v>128</v>
      </c>
      <c r="C583" s="16" t="s">
        <v>123</v>
      </c>
      <c r="D583" s="16" t="s">
        <v>75</v>
      </c>
      <c r="E583" s="16"/>
      <c r="F583" s="11">
        <f>F584+F585</f>
        <v>5129.1</v>
      </c>
      <c r="G583" s="11">
        <f aca="true" t="shared" si="300" ref="G583:Q583">G584+G585</f>
        <v>5129.1</v>
      </c>
      <c r="H583" s="11">
        <f t="shared" si="300"/>
        <v>0</v>
      </c>
      <c r="I583" s="11">
        <f t="shared" si="300"/>
        <v>0</v>
      </c>
      <c r="J583" s="11">
        <f t="shared" si="300"/>
        <v>5129.1</v>
      </c>
      <c r="K583" s="11">
        <f t="shared" si="300"/>
        <v>5129.1</v>
      </c>
      <c r="L583" s="11">
        <f t="shared" si="300"/>
        <v>0</v>
      </c>
      <c r="M583" s="11">
        <f t="shared" si="300"/>
        <v>0</v>
      </c>
      <c r="N583" s="11">
        <f t="shared" si="300"/>
        <v>5129.1</v>
      </c>
      <c r="O583" s="11">
        <f t="shared" si="300"/>
        <v>5129.1</v>
      </c>
      <c r="P583" s="11">
        <f t="shared" si="300"/>
        <v>0</v>
      </c>
      <c r="Q583" s="11">
        <f t="shared" si="300"/>
        <v>0</v>
      </c>
    </row>
    <row r="584" spans="1:17" s="12" customFormat="1" ht="37.5">
      <c r="A584" s="64" t="s">
        <v>93</v>
      </c>
      <c r="B584" s="16" t="s">
        <v>128</v>
      </c>
      <c r="C584" s="16" t="s">
        <v>123</v>
      </c>
      <c r="D584" s="16" t="s">
        <v>75</v>
      </c>
      <c r="E584" s="16" t="s">
        <v>179</v>
      </c>
      <c r="F584" s="11">
        <f>G584+H584+I584</f>
        <v>51.3</v>
      </c>
      <c r="G584" s="11">
        <v>51.3</v>
      </c>
      <c r="H584" s="11"/>
      <c r="I584" s="11"/>
      <c r="J584" s="11">
        <f>K584+L584+M584</f>
        <v>51.3</v>
      </c>
      <c r="K584" s="11">
        <v>51.3</v>
      </c>
      <c r="L584" s="11"/>
      <c r="M584" s="11"/>
      <c r="N584" s="11">
        <f>O584+P584+Q584</f>
        <v>51.3</v>
      </c>
      <c r="O584" s="11">
        <v>51.3</v>
      </c>
      <c r="P584" s="49"/>
      <c r="Q584" s="49"/>
    </row>
    <row r="585" spans="1:17" s="12" customFormat="1" ht="37.5">
      <c r="A585" s="64" t="s">
        <v>223</v>
      </c>
      <c r="B585" s="16" t="s">
        <v>128</v>
      </c>
      <c r="C585" s="16" t="s">
        <v>123</v>
      </c>
      <c r="D585" s="16" t="s">
        <v>75</v>
      </c>
      <c r="E585" s="16" t="s">
        <v>222</v>
      </c>
      <c r="F585" s="11">
        <f>G585+H585+I585</f>
        <v>5077.8</v>
      </c>
      <c r="G585" s="11">
        <v>5077.8</v>
      </c>
      <c r="H585" s="11"/>
      <c r="I585" s="11"/>
      <c r="J585" s="11">
        <f>K585+L585+M585</f>
        <v>5077.8</v>
      </c>
      <c r="K585" s="11">
        <v>5077.8</v>
      </c>
      <c r="L585" s="11"/>
      <c r="M585" s="11"/>
      <c r="N585" s="11">
        <f>O585+P585+Q585</f>
        <v>5077.8</v>
      </c>
      <c r="O585" s="11">
        <v>5077.8</v>
      </c>
      <c r="P585" s="49"/>
      <c r="Q585" s="49"/>
    </row>
    <row r="586" spans="1:17" s="12" customFormat="1" ht="18.75">
      <c r="A586" s="65" t="s">
        <v>461</v>
      </c>
      <c r="B586" s="13" t="s">
        <v>128</v>
      </c>
      <c r="C586" s="13" t="s">
        <v>138</v>
      </c>
      <c r="D586" s="13"/>
      <c r="E586" s="13"/>
      <c r="F586" s="14">
        <f>F587</f>
        <v>301.5</v>
      </c>
      <c r="G586" s="14">
        <f aca="true" t="shared" si="301" ref="G586:Q586">G587</f>
        <v>0</v>
      </c>
      <c r="H586" s="14">
        <f t="shared" si="301"/>
        <v>301.5</v>
      </c>
      <c r="I586" s="14">
        <f t="shared" si="301"/>
        <v>0</v>
      </c>
      <c r="J586" s="14">
        <f t="shared" si="301"/>
        <v>301.5</v>
      </c>
      <c r="K586" s="14">
        <f t="shared" si="301"/>
        <v>0</v>
      </c>
      <c r="L586" s="14">
        <f t="shared" si="301"/>
        <v>301.5</v>
      </c>
      <c r="M586" s="14">
        <f t="shared" si="301"/>
        <v>0</v>
      </c>
      <c r="N586" s="14">
        <f>N587</f>
        <v>301.5</v>
      </c>
      <c r="O586" s="14">
        <f t="shared" si="301"/>
        <v>0</v>
      </c>
      <c r="P586" s="14">
        <f t="shared" si="301"/>
        <v>301.5</v>
      </c>
      <c r="Q586" s="14">
        <f t="shared" si="301"/>
        <v>0</v>
      </c>
    </row>
    <row r="587" spans="1:17" s="12" customFormat="1" ht="56.25">
      <c r="A587" s="64" t="s">
        <v>581</v>
      </c>
      <c r="B587" s="16" t="s">
        <v>128</v>
      </c>
      <c r="C587" s="16" t="s">
        <v>138</v>
      </c>
      <c r="D587" s="16" t="s">
        <v>579</v>
      </c>
      <c r="E587" s="16"/>
      <c r="F587" s="11">
        <f>F588</f>
        <v>301.5</v>
      </c>
      <c r="G587" s="11">
        <f aca="true" t="shared" si="302" ref="G587:Q588">G588</f>
        <v>0</v>
      </c>
      <c r="H587" s="11">
        <f t="shared" si="302"/>
        <v>301.5</v>
      </c>
      <c r="I587" s="11">
        <f t="shared" si="302"/>
        <v>0</v>
      </c>
      <c r="J587" s="11">
        <f t="shared" si="302"/>
        <v>301.5</v>
      </c>
      <c r="K587" s="11">
        <f t="shared" si="302"/>
        <v>0</v>
      </c>
      <c r="L587" s="11">
        <f t="shared" si="302"/>
        <v>301.5</v>
      </c>
      <c r="M587" s="11">
        <f t="shared" si="302"/>
        <v>0</v>
      </c>
      <c r="N587" s="11">
        <f>N588</f>
        <v>301.5</v>
      </c>
      <c r="O587" s="11">
        <f t="shared" si="302"/>
        <v>0</v>
      </c>
      <c r="P587" s="11">
        <f t="shared" si="302"/>
        <v>301.5</v>
      </c>
      <c r="Q587" s="11">
        <f t="shared" si="302"/>
        <v>0</v>
      </c>
    </row>
    <row r="588" spans="1:17" s="12" customFormat="1" ht="18.75">
      <c r="A588" s="64" t="s">
        <v>580</v>
      </c>
      <c r="B588" s="16" t="s">
        <v>128</v>
      </c>
      <c r="C588" s="16" t="s">
        <v>138</v>
      </c>
      <c r="D588" s="16" t="s">
        <v>583</v>
      </c>
      <c r="E588" s="16"/>
      <c r="F588" s="11">
        <f>F589</f>
        <v>301.5</v>
      </c>
      <c r="G588" s="11">
        <f t="shared" si="302"/>
        <v>0</v>
      </c>
      <c r="H588" s="11">
        <f t="shared" si="302"/>
        <v>301.5</v>
      </c>
      <c r="I588" s="11">
        <f t="shared" si="302"/>
        <v>0</v>
      </c>
      <c r="J588" s="11">
        <f t="shared" si="302"/>
        <v>301.5</v>
      </c>
      <c r="K588" s="11">
        <f t="shared" si="302"/>
        <v>0</v>
      </c>
      <c r="L588" s="11">
        <f t="shared" si="302"/>
        <v>301.5</v>
      </c>
      <c r="M588" s="11">
        <f t="shared" si="302"/>
        <v>0</v>
      </c>
      <c r="N588" s="11">
        <f t="shared" si="302"/>
        <v>301.5</v>
      </c>
      <c r="O588" s="11">
        <f t="shared" si="302"/>
        <v>0</v>
      </c>
      <c r="P588" s="11">
        <f t="shared" si="302"/>
        <v>301.5</v>
      </c>
      <c r="Q588" s="11">
        <f t="shared" si="302"/>
        <v>0</v>
      </c>
    </row>
    <row r="589" spans="1:17" s="12" customFormat="1" ht="37.5">
      <c r="A589" s="64" t="s">
        <v>590</v>
      </c>
      <c r="B589" s="16" t="s">
        <v>128</v>
      </c>
      <c r="C589" s="16" t="s">
        <v>138</v>
      </c>
      <c r="D589" s="16" t="s">
        <v>588</v>
      </c>
      <c r="E589" s="16"/>
      <c r="F589" s="11">
        <f>F590</f>
        <v>301.5</v>
      </c>
      <c r="G589" s="11">
        <f aca="true" t="shared" si="303" ref="G589:Q589">G590</f>
        <v>0</v>
      </c>
      <c r="H589" s="11">
        <f t="shared" si="303"/>
        <v>301.5</v>
      </c>
      <c r="I589" s="11">
        <f t="shared" si="303"/>
        <v>0</v>
      </c>
      <c r="J589" s="11">
        <f t="shared" si="303"/>
        <v>301.5</v>
      </c>
      <c r="K589" s="11">
        <f t="shared" si="303"/>
        <v>0</v>
      </c>
      <c r="L589" s="11">
        <f t="shared" si="303"/>
        <v>301.5</v>
      </c>
      <c r="M589" s="11">
        <f t="shared" si="303"/>
        <v>0</v>
      </c>
      <c r="N589" s="11">
        <f t="shared" si="303"/>
        <v>301.5</v>
      </c>
      <c r="O589" s="11">
        <f t="shared" si="303"/>
        <v>0</v>
      </c>
      <c r="P589" s="11">
        <f t="shared" si="303"/>
        <v>301.5</v>
      </c>
      <c r="Q589" s="11">
        <f t="shared" si="303"/>
        <v>0</v>
      </c>
    </row>
    <row r="590" spans="1:17" s="12" customFormat="1" ht="37.5">
      <c r="A590" s="64" t="s">
        <v>92</v>
      </c>
      <c r="B590" s="16" t="s">
        <v>128</v>
      </c>
      <c r="C590" s="16" t="s">
        <v>138</v>
      </c>
      <c r="D590" s="16" t="s">
        <v>588</v>
      </c>
      <c r="E590" s="16" t="s">
        <v>190</v>
      </c>
      <c r="F590" s="11">
        <f>G590+H590+I590</f>
        <v>301.5</v>
      </c>
      <c r="G590" s="11"/>
      <c r="H590" s="11">
        <v>301.5</v>
      </c>
      <c r="I590" s="11"/>
      <c r="J590" s="11">
        <f>K590+L590+M590</f>
        <v>301.5</v>
      </c>
      <c r="K590" s="11"/>
      <c r="L590" s="11">
        <v>301.5</v>
      </c>
      <c r="M590" s="11"/>
      <c r="N590" s="11">
        <f>O590+P590+Q590</f>
        <v>301.5</v>
      </c>
      <c r="O590" s="11"/>
      <c r="P590" s="49">
        <v>301.5</v>
      </c>
      <c r="Q590" s="49"/>
    </row>
    <row r="591" spans="1:17" s="12" customFormat="1" ht="18.75">
      <c r="A591" s="65" t="s">
        <v>161</v>
      </c>
      <c r="B591" s="13" t="s">
        <v>144</v>
      </c>
      <c r="C591" s="13" t="s">
        <v>416</v>
      </c>
      <c r="D591" s="13"/>
      <c r="E591" s="13"/>
      <c r="F591" s="14">
        <f>F592</f>
        <v>7600.799999999999</v>
      </c>
      <c r="G591" s="14">
        <f aca="true" t="shared" si="304" ref="G591:Q591">G592</f>
        <v>253.8</v>
      </c>
      <c r="H591" s="14">
        <f t="shared" si="304"/>
        <v>6809.5</v>
      </c>
      <c r="I591" s="14">
        <f t="shared" si="304"/>
        <v>537.5</v>
      </c>
      <c r="J591" s="14">
        <f t="shared" si="304"/>
        <v>7024.9</v>
      </c>
      <c r="K591" s="14">
        <f t="shared" si="304"/>
        <v>0</v>
      </c>
      <c r="L591" s="14">
        <f t="shared" si="304"/>
        <v>6487.4</v>
      </c>
      <c r="M591" s="14">
        <f t="shared" si="304"/>
        <v>537.5</v>
      </c>
      <c r="N591" s="14">
        <f t="shared" si="304"/>
        <v>7024.9</v>
      </c>
      <c r="O591" s="11">
        <f t="shared" si="304"/>
        <v>0</v>
      </c>
      <c r="P591" s="11">
        <f t="shared" si="304"/>
        <v>6487.4</v>
      </c>
      <c r="Q591" s="11">
        <f t="shared" si="304"/>
        <v>537.5</v>
      </c>
    </row>
    <row r="592" spans="1:17" s="12" customFormat="1" ht="18.75">
      <c r="A592" s="65" t="s">
        <v>162</v>
      </c>
      <c r="B592" s="13" t="s">
        <v>144</v>
      </c>
      <c r="C592" s="13" t="s">
        <v>126</v>
      </c>
      <c r="D592" s="13"/>
      <c r="E592" s="13"/>
      <c r="F592" s="14">
        <f aca="true" t="shared" si="305" ref="F592:Q592">F593+F623</f>
        <v>7600.799999999999</v>
      </c>
      <c r="G592" s="14">
        <f t="shared" si="305"/>
        <v>253.8</v>
      </c>
      <c r="H592" s="14">
        <f t="shared" si="305"/>
        <v>6809.5</v>
      </c>
      <c r="I592" s="14">
        <f t="shared" si="305"/>
        <v>537.5</v>
      </c>
      <c r="J592" s="14">
        <f t="shared" si="305"/>
        <v>7024.9</v>
      </c>
      <c r="K592" s="14">
        <f t="shared" si="305"/>
        <v>0</v>
      </c>
      <c r="L592" s="14">
        <f t="shared" si="305"/>
        <v>6487.4</v>
      </c>
      <c r="M592" s="14">
        <f t="shared" si="305"/>
        <v>537.5</v>
      </c>
      <c r="N592" s="14">
        <f t="shared" si="305"/>
        <v>7024.9</v>
      </c>
      <c r="O592" s="11">
        <f t="shared" si="305"/>
        <v>0</v>
      </c>
      <c r="P592" s="11">
        <f t="shared" si="305"/>
        <v>6487.4</v>
      </c>
      <c r="Q592" s="11">
        <f t="shared" si="305"/>
        <v>537.5</v>
      </c>
    </row>
    <row r="593" spans="1:17" s="12" customFormat="1" ht="37.5">
      <c r="A593" s="64" t="s">
        <v>495</v>
      </c>
      <c r="B593" s="16" t="s">
        <v>144</v>
      </c>
      <c r="C593" s="16" t="s">
        <v>126</v>
      </c>
      <c r="D593" s="16" t="s">
        <v>298</v>
      </c>
      <c r="E593" s="16"/>
      <c r="F593" s="11">
        <f>F594+F608+F613+F616+F603</f>
        <v>7272.4</v>
      </c>
      <c r="G593" s="11">
        <f aca="true" t="shared" si="306" ref="G593:Q593">G594+G608+G613+G616+G603</f>
        <v>253.8</v>
      </c>
      <c r="H593" s="11">
        <f t="shared" si="306"/>
        <v>6481.1</v>
      </c>
      <c r="I593" s="11">
        <f t="shared" si="306"/>
        <v>537.5</v>
      </c>
      <c r="J593" s="11">
        <f t="shared" si="306"/>
        <v>6696.5</v>
      </c>
      <c r="K593" s="11">
        <f t="shared" si="306"/>
        <v>0</v>
      </c>
      <c r="L593" s="11">
        <f t="shared" si="306"/>
        <v>6159</v>
      </c>
      <c r="M593" s="11">
        <f t="shared" si="306"/>
        <v>537.5</v>
      </c>
      <c r="N593" s="11">
        <f t="shared" si="306"/>
        <v>6696.5</v>
      </c>
      <c r="O593" s="11">
        <f t="shared" si="306"/>
        <v>0</v>
      </c>
      <c r="P593" s="11">
        <f t="shared" si="306"/>
        <v>6159</v>
      </c>
      <c r="Q593" s="11">
        <f t="shared" si="306"/>
        <v>537.5</v>
      </c>
    </row>
    <row r="594" spans="1:17" s="12" customFormat="1" ht="18.75">
      <c r="A594" s="64" t="s">
        <v>0</v>
      </c>
      <c r="B594" s="16" t="s">
        <v>144</v>
      </c>
      <c r="C594" s="16" t="s">
        <v>126</v>
      </c>
      <c r="D594" s="16" t="s">
        <v>1</v>
      </c>
      <c r="E594" s="16"/>
      <c r="F594" s="11">
        <f>F595+F597+F599+F601</f>
        <v>5949</v>
      </c>
      <c r="G594" s="11">
        <f aca="true" t="shared" si="307" ref="G594:Q594">G595+G597+G599+G601</f>
        <v>0</v>
      </c>
      <c r="H594" s="11">
        <f t="shared" si="307"/>
        <v>5809</v>
      </c>
      <c r="I594" s="11">
        <f t="shared" si="307"/>
        <v>140</v>
      </c>
      <c r="J594" s="11">
        <f t="shared" si="307"/>
        <v>5949</v>
      </c>
      <c r="K594" s="11">
        <f t="shared" si="307"/>
        <v>0</v>
      </c>
      <c r="L594" s="11">
        <f t="shared" si="307"/>
        <v>5809</v>
      </c>
      <c r="M594" s="11">
        <f t="shared" si="307"/>
        <v>140</v>
      </c>
      <c r="N594" s="11">
        <f t="shared" si="307"/>
        <v>5949</v>
      </c>
      <c r="O594" s="11">
        <f t="shared" si="307"/>
        <v>0</v>
      </c>
      <c r="P594" s="11">
        <f t="shared" si="307"/>
        <v>5809</v>
      </c>
      <c r="Q594" s="11">
        <f t="shared" si="307"/>
        <v>140</v>
      </c>
    </row>
    <row r="595" spans="1:17" s="12" customFormat="1" ht="37.5">
      <c r="A595" s="64" t="s">
        <v>368</v>
      </c>
      <c r="B595" s="16" t="s">
        <v>144</v>
      </c>
      <c r="C595" s="16" t="s">
        <v>126</v>
      </c>
      <c r="D595" s="16" t="s">
        <v>3</v>
      </c>
      <c r="E595" s="16"/>
      <c r="F595" s="11">
        <f>F596</f>
        <v>4511.2</v>
      </c>
      <c r="G595" s="11">
        <f aca="true" t="shared" si="308" ref="G595:Q595">G596</f>
        <v>0</v>
      </c>
      <c r="H595" s="11">
        <f t="shared" si="308"/>
        <v>4511.2</v>
      </c>
      <c r="I595" s="11">
        <f t="shared" si="308"/>
        <v>0</v>
      </c>
      <c r="J595" s="11">
        <f t="shared" si="308"/>
        <v>4720.9</v>
      </c>
      <c r="K595" s="11">
        <f t="shared" si="308"/>
        <v>0</v>
      </c>
      <c r="L595" s="11">
        <f t="shared" si="308"/>
        <v>4720.9</v>
      </c>
      <c r="M595" s="11">
        <f t="shared" si="308"/>
        <v>0</v>
      </c>
      <c r="N595" s="11">
        <f t="shared" si="308"/>
        <v>4720.9</v>
      </c>
      <c r="O595" s="11">
        <f t="shared" si="308"/>
        <v>0</v>
      </c>
      <c r="P595" s="11">
        <f t="shared" si="308"/>
        <v>4720.9</v>
      </c>
      <c r="Q595" s="11">
        <f t="shared" si="308"/>
        <v>0</v>
      </c>
    </row>
    <row r="596" spans="1:17" s="12" customFormat="1" ht="18.75">
      <c r="A596" s="64" t="s">
        <v>193</v>
      </c>
      <c r="B596" s="16" t="s">
        <v>144</v>
      </c>
      <c r="C596" s="16" t="s">
        <v>126</v>
      </c>
      <c r="D596" s="16" t="s">
        <v>3</v>
      </c>
      <c r="E596" s="16" t="s">
        <v>192</v>
      </c>
      <c r="F596" s="11">
        <f>G596+H596+I596</f>
        <v>4511.2</v>
      </c>
      <c r="G596" s="11"/>
      <c r="H596" s="11">
        <v>4511.2</v>
      </c>
      <c r="I596" s="11"/>
      <c r="J596" s="11">
        <f>K596+L596+M596</f>
        <v>4720.9</v>
      </c>
      <c r="K596" s="11"/>
      <c r="L596" s="11">
        <v>4720.9</v>
      </c>
      <c r="M596" s="11"/>
      <c r="N596" s="11">
        <f>O596+P596+Q596</f>
        <v>4720.9</v>
      </c>
      <c r="O596" s="49"/>
      <c r="P596" s="49">
        <v>4720.9</v>
      </c>
      <c r="Q596" s="49"/>
    </row>
    <row r="597" spans="1:17" s="12" customFormat="1" ht="18.75">
      <c r="A597" s="64" t="s">
        <v>496</v>
      </c>
      <c r="B597" s="16" t="s">
        <v>144</v>
      </c>
      <c r="C597" s="16" t="s">
        <v>126</v>
      </c>
      <c r="D597" s="16" t="s">
        <v>2</v>
      </c>
      <c r="E597" s="16"/>
      <c r="F597" s="11">
        <f>F598</f>
        <v>170</v>
      </c>
      <c r="G597" s="11">
        <f aca="true" t="shared" si="309" ref="G597:Q597">G598</f>
        <v>0</v>
      </c>
      <c r="H597" s="11">
        <f t="shared" si="309"/>
        <v>170</v>
      </c>
      <c r="I597" s="11">
        <f t="shared" si="309"/>
        <v>0</v>
      </c>
      <c r="J597" s="11">
        <f t="shared" si="309"/>
        <v>170</v>
      </c>
      <c r="K597" s="11">
        <f t="shared" si="309"/>
        <v>0</v>
      </c>
      <c r="L597" s="11">
        <f t="shared" si="309"/>
        <v>170</v>
      </c>
      <c r="M597" s="11">
        <f t="shared" si="309"/>
        <v>0</v>
      </c>
      <c r="N597" s="11">
        <f t="shared" si="309"/>
        <v>170</v>
      </c>
      <c r="O597" s="11">
        <f t="shared" si="309"/>
        <v>0</v>
      </c>
      <c r="P597" s="11">
        <f t="shared" si="309"/>
        <v>170</v>
      </c>
      <c r="Q597" s="11">
        <f t="shared" si="309"/>
        <v>0</v>
      </c>
    </row>
    <row r="598" spans="1:17" s="12" customFormat="1" ht="18.75">
      <c r="A598" s="64" t="s">
        <v>193</v>
      </c>
      <c r="B598" s="16" t="s">
        <v>144</v>
      </c>
      <c r="C598" s="16" t="s">
        <v>126</v>
      </c>
      <c r="D598" s="16" t="s">
        <v>2</v>
      </c>
      <c r="E598" s="16" t="s">
        <v>192</v>
      </c>
      <c r="F598" s="11">
        <f>G598+H598+I598</f>
        <v>170</v>
      </c>
      <c r="G598" s="11"/>
      <c r="H598" s="11">
        <v>170</v>
      </c>
      <c r="I598" s="11"/>
      <c r="J598" s="11">
        <f>K598+L598+M598</f>
        <v>170</v>
      </c>
      <c r="K598" s="11"/>
      <c r="L598" s="11">
        <v>170</v>
      </c>
      <c r="M598" s="11"/>
      <c r="N598" s="11">
        <f>O598+P598+Q598</f>
        <v>170</v>
      </c>
      <c r="O598" s="49"/>
      <c r="P598" s="49">
        <v>170</v>
      </c>
      <c r="Q598" s="49"/>
    </row>
    <row r="599" spans="1:17" s="12" customFormat="1" ht="79.5" customHeight="1">
      <c r="A599" s="64" t="s">
        <v>600</v>
      </c>
      <c r="B599" s="16" t="s">
        <v>144</v>
      </c>
      <c r="C599" s="16" t="s">
        <v>126</v>
      </c>
      <c r="D599" s="16" t="s">
        <v>83</v>
      </c>
      <c r="E599" s="16"/>
      <c r="F599" s="11">
        <f>F600</f>
        <v>140</v>
      </c>
      <c r="G599" s="11">
        <f aca="true" t="shared" si="310" ref="G599:Q599">G600</f>
        <v>0</v>
      </c>
      <c r="H599" s="11">
        <f t="shared" si="310"/>
        <v>0</v>
      </c>
      <c r="I599" s="11">
        <f t="shared" si="310"/>
        <v>140</v>
      </c>
      <c r="J599" s="11">
        <f t="shared" si="310"/>
        <v>140</v>
      </c>
      <c r="K599" s="11">
        <f t="shared" si="310"/>
        <v>0</v>
      </c>
      <c r="L599" s="11">
        <f t="shared" si="310"/>
        <v>0</v>
      </c>
      <c r="M599" s="11">
        <f t="shared" si="310"/>
        <v>140</v>
      </c>
      <c r="N599" s="11">
        <f t="shared" si="310"/>
        <v>140</v>
      </c>
      <c r="O599" s="11">
        <f t="shared" si="310"/>
        <v>0</v>
      </c>
      <c r="P599" s="11">
        <f t="shared" si="310"/>
        <v>0</v>
      </c>
      <c r="Q599" s="11">
        <f t="shared" si="310"/>
        <v>140</v>
      </c>
    </row>
    <row r="600" spans="1:17" s="12" customFormat="1" ht="18.75">
      <c r="A600" s="64" t="s">
        <v>193</v>
      </c>
      <c r="B600" s="16" t="s">
        <v>144</v>
      </c>
      <c r="C600" s="16" t="s">
        <v>126</v>
      </c>
      <c r="D600" s="16" t="s">
        <v>83</v>
      </c>
      <c r="E600" s="16" t="s">
        <v>192</v>
      </c>
      <c r="F600" s="11">
        <f>G600+H600+I600</f>
        <v>140</v>
      </c>
      <c r="G600" s="11"/>
      <c r="H600" s="11"/>
      <c r="I600" s="11">
        <v>140</v>
      </c>
      <c r="J600" s="11">
        <f>K600+L600+M600</f>
        <v>140</v>
      </c>
      <c r="K600" s="11"/>
      <c r="L600" s="11"/>
      <c r="M600" s="11">
        <v>140</v>
      </c>
      <c r="N600" s="11">
        <f>O600+P600+Q600</f>
        <v>140</v>
      </c>
      <c r="O600" s="49"/>
      <c r="P600" s="49"/>
      <c r="Q600" s="49">
        <v>140</v>
      </c>
    </row>
    <row r="601" spans="1:17" s="12" customFormat="1" ht="56.25">
      <c r="A601" s="64" t="s">
        <v>476</v>
      </c>
      <c r="B601" s="16" t="s">
        <v>144</v>
      </c>
      <c r="C601" s="16" t="s">
        <v>126</v>
      </c>
      <c r="D601" s="16" t="s">
        <v>486</v>
      </c>
      <c r="E601" s="16"/>
      <c r="F601" s="11">
        <f>F602</f>
        <v>1127.8</v>
      </c>
      <c r="G601" s="11">
        <f aca="true" t="shared" si="311" ref="G601:Q601">G602</f>
        <v>0</v>
      </c>
      <c r="H601" s="11">
        <f t="shared" si="311"/>
        <v>1127.8</v>
      </c>
      <c r="I601" s="11">
        <f t="shared" si="311"/>
        <v>0</v>
      </c>
      <c r="J601" s="11">
        <f t="shared" si="311"/>
        <v>918.1</v>
      </c>
      <c r="K601" s="11">
        <f t="shared" si="311"/>
        <v>0</v>
      </c>
      <c r="L601" s="11">
        <f t="shared" si="311"/>
        <v>918.1</v>
      </c>
      <c r="M601" s="11">
        <f t="shared" si="311"/>
        <v>0</v>
      </c>
      <c r="N601" s="11">
        <f t="shared" si="311"/>
        <v>918.1</v>
      </c>
      <c r="O601" s="11">
        <f t="shared" si="311"/>
        <v>0</v>
      </c>
      <c r="P601" s="11">
        <f t="shared" si="311"/>
        <v>918.1</v>
      </c>
      <c r="Q601" s="11">
        <f t="shared" si="311"/>
        <v>0</v>
      </c>
    </row>
    <row r="602" spans="1:17" s="12" customFormat="1" ht="18.75">
      <c r="A602" s="64" t="s">
        <v>193</v>
      </c>
      <c r="B602" s="16" t="s">
        <v>144</v>
      </c>
      <c r="C602" s="16" t="s">
        <v>126</v>
      </c>
      <c r="D602" s="16" t="s">
        <v>486</v>
      </c>
      <c r="E602" s="16" t="s">
        <v>192</v>
      </c>
      <c r="F602" s="11">
        <f>G602+H602+I602</f>
        <v>1127.8</v>
      </c>
      <c r="G602" s="11"/>
      <c r="H602" s="11">
        <v>1127.8</v>
      </c>
      <c r="I602" s="11"/>
      <c r="J602" s="11">
        <f>K602+L602+M602</f>
        <v>918.1</v>
      </c>
      <c r="K602" s="11"/>
      <c r="L602" s="11">
        <v>918.1</v>
      </c>
      <c r="M602" s="11"/>
      <c r="N602" s="11">
        <f>O602+P602+Q602</f>
        <v>918.1</v>
      </c>
      <c r="O602" s="49"/>
      <c r="P602" s="49">
        <v>918.1</v>
      </c>
      <c r="Q602" s="49"/>
    </row>
    <row r="603" spans="1:17" s="12" customFormat="1" ht="37.5">
      <c r="A603" s="64" t="s">
        <v>497</v>
      </c>
      <c r="B603" s="16" t="s">
        <v>144</v>
      </c>
      <c r="C603" s="16" t="s">
        <v>126</v>
      </c>
      <c r="D603" s="16" t="s">
        <v>5</v>
      </c>
      <c r="E603" s="16"/>
      <c r="F603" s="11">
        <f>F604+F606</f>
        <v>50</v>
      </c>
      <c r="G603" s="11">
        <f aca="true" t="shared" si="312" ref="G603:Q603">G604+G606</f>
        <v>0</v>
      </c>
      <c r="H603" s="11">
        <f t="shared" si="312"/>
        <v>30</v>
      </c>
      <c r="I603" s="11">
        <f t="shared" si="312"/>
        <v>20</v>
      </c>
      <c r="J603" s="11">
        <f t="shared" si="312"/>
        <v>50</v>
      </c>
      <c r="K603" s="11">
        <f t="shared" si="312"/>
        <v>0</v>
      </c>
      <c r="L603" s="11">
        <f t="shared" si="312"/>
        <v>30</v>
      </c>
      <c r="M603" s="11">
        <f t="shared" si="312"/>
        <v>20</v>
      </c>
      <c r="N603" s="11">
        <f t="shared" si="312"/>
        <v>50</v>
      </c>
      <c r="O603" s="11">
        <f t="shared" si="312"/>
        <v>0</v>
      </c>
      <c r="P603" s="11">
        <f t="shared" si="312"/>
        <v>30</v>
      </c>
      <c r="Q603" s="11">
        <f t="shared" si="312"/>
        <v>20</v>
      </c>
    </row>
    <row r="604" spans="1:17" s="12" customFormat="1" ht="18.75">
      <c r="A604" s="64" t="s">
        <v>496</v>
      </c>
      <c r="B604" s="16" t="s">
        <v>144</v>
      </c>
      <c r="C604" s="16" t="s">
        <v>126</v>
      </c>
      <c r="D604" s="16" t="s">
        <v>6</v>
      </c>
      <c r="E604" s="16"/>
      <c r="F604" s="11">
        <f>F605</f>
        <v>30</v>
      </c>
      <c r="G604" s="11">
        <f aca="true" t="shared" si="313" ref="G604:Q604">G605</f>
        <v>0</v>
      </c>
      <c r="H604" s="11">
        <f t="shared" si="313"/>
        <v>30</v>
      </c>
      <c r="I604" s="11">
        <f t="shared" si="313"/>
        <v>0</v>
      </c>
      <c r="J604" s="11">
        <f t="shared" si="313"/>
        <v>30</v>
      </c>
      <c r="K604" s="11">
        <f t="shared" si="313"/>
        <v>0</v>
      </c>
      <c r="L604" s="11">
        <f t="shared" si="313"/>
        <v>30</v>
      </c>
      <c r="M604" s="11">
        <f t="shared" si="313"/>
        <v>0</v>
      </c>
      <c r="N604" s="11">
        <f t="shared" si="313"/>
        <v>30</v>
      </c>
      <c r="O604" s="11">
        <f t="shared" si="313"/>
        <v>0</v>
      </c>
      <c r="P604" s="11">
        <f t="shared" si="313"/>
        <v>30</v>
      </c>
      <c r="Q604" s="11">
        <f t="shared" si="313"/>
        <v>0</v>
      </c>
    </row>
    <row r="605" spans="1:17" s="12" customFormat="1" ht="18.75">
      <c r="A605" s="64" t="s">
        <v>193</v>
      </c>
      <c r="B605" s="16" t="s">
        <v>144</v>
      </c>
      <c r="C605" s="16" t="s">
        <v>126</v>
      </c>
      <c r="D605" s="16" t="s">
        <v>6</v>
      </c>
      <c r="E605" s="16" t="s">
        <v>192</v>
      </c>
      <c r="F605" s="11">
        <f>G605+H605+I605</f>
        <v>30</v>
      </c>
      <c r="G605" s="11"/>
      <c r="H605" s="11">
        <v>30</v>
      </c>
      <c r="I605" s="11"/>
      <c r="J605" s="11">
        <f>K605+L605+M605</f>
        <v>30</v>
      </c>
      <c r="K605" s="11"/>
      <c r="L605" s="11">
        <v>30</v>
      </c>
      <c r="M605" s="11"/>
      <c r="N605" s="11">
        <f>O605+P605+Q605</f>
        <v>30</v>
      </c>
      <c r="O605" s="49"/>
      <c r="P605" s="49">
        <v>30</v>
      </c>
      <c r="Q605" s="49"/>
    </row>
    <row r="606" spans="1:17" s="12" customFormat="1" ht="79.5" customHeight="1">
      <c r="A606" s="64" t="s">
        <v>600</v>
      </c>
      <c r="B606" s="16" t="s">
        <v>144</v>
      </c>
      <c r="C606" s="16" t="s">
        <v>126</v>
      </c>
      <c r="D606" s="16" t="s">
        <v>82</v>
      </c>
      <c r="E606" s="16"/>
      <c r="F606" s="11">
        <f>F607</f>
        <v>20</v>
      </c>
      <c r="G606" s="11">
        <f aca="true" t="shared" si="314" ref="G606:Q606">G607</f>
        <v>0</v>
      </c>
      <c r="H606" s="11">
        <f t="shared" si="314"/>
        <v>0</v>
      </c>
      <c r="I606" s="11">
        <f t="shared" si="314"/>
        <v>20</v>
      </c>
      <c r="J606" s="11">
        <f t="shared" si="314"/>
        <v>20</v>
      </c>
      <c r="K606" s="11">
        <f t="shared" si="314"/>
        <v>0</v>
      </c>
      <c r="L606" s="11">
        <f t="shared" si="314"/>
        <v>0</v>
      </c>
      <c r="M606" s="11">
        <f t="shared" si="314"/>
        <v>20</v>
      </c>
      <c r="N606" s="11">
        <f t="shared" si="314"/>
        <v>20</v>
      </c>
      <c r="O606" s="11">
        <f t="shared" si="314"/>
        <v>0</v>
      </c>
      <c r="P606" s="11">
        <f t="shared" si="314"/>
        <v>0</v>
      </c>
      <c r="Q606" s="11">
        <f t="shared" si="314"/>
        <v>20</v>
      </c>
    </row>
    <row r="607" spans="1:17" s="12" customFormat="1" ht="18.75">
      <c r="A607" s="64" t="s">
        <v>193</v>
      </c>
      <c r="B607" s="16" t="s">
        <v>144</v>
      </c>
      <c r="C607" s="16" t="s">
        <v>126</v>
      </c>
      <c r="D607" s="16" t="s">
        <v>82</v>
      </c>
      <c r="E607" s="16" t="s">
        <v>192</v>
      </c>
      <c r="F607" s="11">
        <f>G607+H607+I607</f>
        <v>20</v>
      </c>
      <c r="G607" s="11"/>
      <c r="H607" s="11"/>
      <c r="I607" s="11">
        <v>20</v>
      </c>
      <c r="J607" s="11">
        <f>K607+L607+M607</f>
        <v>20</v>
      </c>
      <c r="K607" s="11"/>
      <c r="L607" s="11"/>
      <c r="M607" s="11">
        <v>20</v>
      </c>
      <c r="N607" s="11">
        <f>O607+P607+Q607</f>
        <v>20</v>
      </c>
      <c r="O607" s="49"/>
      <c r="P607" s="49"/>
      <c r="Q607" s="49">
        <v>20</v>
      </c>
    </row>
    <row r="608" spans="1:17" s="12" customFormat="1" ht="18.75">
      <c r="A608" s="64" t="s">
        <v>4</v>
      </c>
      <c r="B608" s="16" t="s">
        <v>144</v>
      </c>
      <c r="C608" s="16" t="s">
        <v>126</v>
      </c>
      <c r="D608" s="16" t="s">
        <v>7</v>
      </c>
      <c r="E608" s="16"/>
      <c r="F608" s="11">
        <f>F611+F609</f>
        <v>397.5</v>
      </c>
      <c r="G608" s="11">
        <f aca="true" t="shared" si="315" ref="G608:Q608">G611+G609</f>
        <v>0</v>
      </c>
      <c r="H608" s="11">
        <f t="shared" si="315"/>
        <v>190</v>
      </c>
      <c r="I608" s="11">
        <f t="shared" si="315"/>
        <v>207.5</v>
      </c>
      <c r="J608" s="11">
        <f t="shared" si="315"/>
        <v>397.5</v>
      </c>
      <c r="K608" s="11">
        <f t="shared" si="315"/>
        <v>0</v>
      </c>
      <c r="L608" s="11">
        <f t="shared" si="315"/>
        <v>190</v>
      </c>
      <c r="M608" s="11">
        <f t="shared" si="315"/>
        <v>207.5</v>
      </c>
      <c r="N608" s="11">
        <f t="shared" si="315"/>
        <v>397.5</v>
      </c>
      <c r="O608" s="11">
        <f t="shared" si="315"/>
        <v>0</v>
      </c>
      <c r="P608" s="11">
        <f t="shared" si="315"/>
        <v>190</v>
      </c>
      <c r="Q608" s="11">
        <f t="shared" si="315"/>
        <v>207.5</v>
      </c>
    </row>
    <row r="609" spans="1:17" s="12" customFormat="1" ht="18.75">
      <c r="A609" s="64" t="s">
        <v>496</v>
      </c>
      <c r="B609" s="16" t="s">
        <v>144</v>
      </c>
      <c r="C609" s="16" t="s">
        <v>126</v>
      </c>
      <c r="D609" s="16" t="s">
        <v>8</v>
      </c>
      <c r="E609" s="16"/>
      <c r="F609" s="11">
        <f>F610</f>
        <v>190</v>
      </c>
      <c r="G609" s="11">
        <f aca="true" t="shared" si="316" ref="G609:Q609">G610</f>
        <v>0</v>
      </c>
      <c r="H609" s="11">
        <f t="shared" si="316"/>
        <v>190</v>
      </c>
      <c r="I609" s="11">
        <f t="shared" si="316"/>
        <v>0</v>
      </c>
      <c r="J609" s="11">
        <f t="shared" si="316"/>
        <v>190</v>
      </c>
      <c r="K609" s="11">
        <f t="shared" si="316"/>
        <v>0</v>
      </c>
      <c r="L609" s="11">
        <f t="shared" si="316"/>
        <v>190</v>
      </c>
      <c r="M609" s="11">
        <f t="shared" si="316"/>
        <v>0</v>
      </c>
      <c r="N609" s="11">
        <f t="shared" si="316"/>
        <v>190</v>
      </c>
      <c r="O609" s="11">
        <f t="shared" si="316"/>
        <v>0</v>
      </c>
      <c r="P609" s="11">
        <f t="shared" si="316"/>
        <v>190</v>
      </c>
      <c r="Q609" s="11">
        <f t="shared" si="316"/>
        <v>0</v>
      </c>
    </row>
    <row r="610" spans="1:17" s="12" customFormat="1" ht="18.75">
      <c r="A610" s="64" t="s">
        <v>193</v>
      </c>
      <c r="B610" s="16" t="s">
        <v>144</v>
      </c>
      <c r="C610" s="16" t="s">
        <v>126</v>
      </c>
      <c r="D610" s="16" t="s">
        <v>8</v>
      </c>
      <c r="E610" s="16" t="s">
        <v>192</v>
      </c>
      <c r="F610" s="11">
        <f>G610+H610+I610</f>
        <v>190</v>
      </c>
      <c r="G610" s="11"/>
      <c r="H610" s="11">
        <v>190</v>
      </c>
      <c r="I610" s="11"/>
      <c r="J610" s="11">
        <f>K610+L610+M610</f>
        <v>190</v>
      </c>
      <c r="K610" s="11"/>
      <c r="L610" s="11">
        <v>190</v>
      </c>
      <c r="M610" s="11"/>
      <c r="N610" s="11">
        <f>O610+P610+Q610</f>
        <v>190</v>
      </c>
      <c r="O610" s="49"/>
      <c r="P610" s="49">
        <v>190</v>
      </c>
      <c r="Q610" s="49"/>
    </row>
    <row r="611" spans="1:17" s="12" customFormat="1" ht="78.75" customHeight="1">
      <c r="A611" s="64" t="s">
        <v>600</v>
      </c>
      <c r="B611" s="16" t="s">
        <v>144</v>
      </c>
      <c r="C611" s="16" t="s">
        <v>126</v>
      </c>
      <c r="D611" s="16" t="s">
        <v>498</v>
      </c>
      <c r="E611" s="16"/>
      <c r="F611" s="11">
        <f>F612</f>
        <v>207.5</v>
      </c>
      <c r="G611" s="11">
        <f aca="true" t="shared" si="317" ref="G611:Q611">G612</f>
        <v>0</v>
      </c>
      <c r="H611" s="11">
        <f t="shared" si="317"/>
        <v>0</v>
      </c>
      <c r="I611" s="11">
        <f t="shared" si="317"/>
        <v>207.5</v>
      </c>
      <c r="J611" s="11">
        <f t="shared" si="317"/>
        <v>207.5</v>
      </c>
      <c r="K611" s="11">
        <f t="shared" si="317"/>
        <v>0</v>
      </c>
      <c r="L611" s="11">
        <f t="shared" si="317"/>
        <v>0</v>
      </c>
      <c r="M611" s="11">
        <f t="shared" si="317"/>
        <v>207.5</v>
      </c>
      <c r="N611" s="11">
        <f t="shared" si="317"/>
        <v>207.5</v>
      </c>
      <c r="O611" s="11">
        <f t="shared" si="317"/>
        <v>0</v>
      </c>
      <c r="P611" s="11">
        <f t="shared" si="317"/>
        <v>0</v>
      </c>
      <c r="Q611" s="11">
        <f t="shared" si="317"/>
        <v>207.5</v>
      </c>
    </row>
    <row r="612" spans="1:17" s="12" customFormat="1" ht="18.75">
      <c r="A612" s="64" t="s">
        <v>193</v>
      </c>
      <c r="B612" s="16" t="s">
        <v>144</v>
      </c>
      <c r="C612" s="16" t="s">
        <v>126</v>
      </c>
      <c r="D612" s="16" t="s">
        <v>498</v>
      </c>
      <c r="E612" s="16" t="s">
        <v>192</v>
      </c>
      <c r="F612" s="11">
        <f>G612+H612+I612</f>
        <v>207.5</v>
      </c>
      <c r="G612" s="11"/>
      <c r="H612" s="11"/>
      <c r="I612" s="11">
        <v>207.5</v>
      </c>
      <c r="J612" s="11">
        <f>K612+L612+M612</f>
        <v>207.5</v>
      </c>
      <c r="K612" s="11"/>
      <c r="L612" s="11"/>
      <c r="M612" s="11">
        <v>207.5</v>
      </c>
      <c r="N612" s="11">
        <f>O612+P612+Q612</f>
        <v>207.5</v>
      </c>
      <c r="O612" s="49"/>
      <c r="P612" s="49"/>
      <c r="Q612" s="49">
        <v>207.5</v>
      </c>
    </row>
    <row r="613" spans="1:17" s="12" customFormat="1" ht="37.5">
      <c r="A613" s="64" t="s">
        <v>500</v>
      </c>
      <c r="B613" s="16" t="s">
        <v>144</v>
      </c>
      <c r="C613" s="16" t="s">
        <v>126</v>
      </c>
      <c r="D613" s="16" t="s">
        <v>81</v>
      </c>
      <c r="E613" s="16"/>
      <c r="F613" s="11">
        <f>F614</f>
        <v>130</v>
      </c>
      <c r="G613" s="11">
        <f aca="true" t="shared" si="318" ref="G613:Q613">G614</f>
        <v>0</v>
      </c>
      <c r="H613" s="11">
        <f t="shared" si="318"/>
        <v>130</v>
      </c>
      <c r="I613" s="11">
        <f t="shared" si="318"/>
        <v>0</v>
      </c>
      <c r="J613" s="11">
        <f t="shared" si="318"/>
        <v>130</v>
      </c>
      <c r="K613" s="11">
        <f t="shared" si="318"/>
        <v>0</v>
      </c>
      <c r="L613" s="11">
        <f t="shared" si="318"/>
        <v>130</v>
      </c>
      <c r="M613" s="11">
        <f t="shared" si="318"/>
        <v>0</v>
      </c>
      <c r="N613" s="11">
        <f t="shared" si="318"/>
        <v>130</v>
      </c>
      <c r="O613" s="11">
        <f t="shared" si="318"/>
        <v>0</v>
      </c>
      <c r="P613" s="11">
        <f t="shared" si="318"/>
        <v>130</v>
      </c>
      <c r="Q613" s="11">
        <f t="shared" si="318"/>
        <v>0</v>
      </c>
    </row>
    <row r="614" spans="1:17" s="12" customFormat="1" ht="18.75">
      <c r="A614" s="64" t="s">
        <v>496</v>
      </c>
      <c r="B614" s="16" t="s">
        <v>144</v>
      </c>
      <c r="C614" s="16" t="s">
        <v>126</v>
      </c>
      <c r="D614" s="16" t="s">
        <v>499</v>
      </c>
      <c r="E614" s="16"/>
      <c r="F614" s="11">
        <f>F615</f>
        <v>130</v>
      </c>
      <c r="G614" s="11">
        <f aca="true" t="shared" si="319" ref="G614:Q614">G615</f>
        <v>0</v>
      </c>
      <c r="H614" s="11">
        <f t="shared" si="319"/>
        <v>130</v>
      </c>
      <c r="I614" s="11">
        <f t="shared" si="319"/>
        <v>0</v>
      </c>
      <c r="J614" s="11">
        <f t="shared" si="319"/>
        <v>130</v>
      </c>
      <c r="K614" s="11">
        <f t="shared" si="319"/>
        <v>0</v>
      </c>
      <c r="L614" s="11">
        <f t="shared" si="319"/>
        <v>130</v>
      </c>
      <c r="M614" s="11">
        <f t="shared" si="319"/>
        <v>0</v>
      </c>
      <c r="N614" s="11">
        <f t="shared" si="319"/>
        <v>130</v>
      </c>
      <c r="O614" s="11">
        <f t="shared" si="319"/>
        <v>0</v>
      </c>
      <c r="P614" s="11">
        <f t="shared" si="319"/>
        <v>130</v>
      </c>
      <c r="Q614" s="11">
        <f t="shared" si="319"/>
        <v>0</v>
      </c>
    </row>
    <row r="615" spans="1:17" s="12" customFormat="1" ht="37.5">
      <c r="A615" s="64" t="s">
        <v>93</v>
      </c>
      <c r="B615" s="16" t="s">
        <v>144</v>
      </c>
      <c r="C615" s="16" t="s">
        <v>126</v>
      </c>
      <c r="D615" s="16" t="s">
        <v>499</v>
      </c>
      <c r="E615" s="16" t="s">
        <v>179</v>
      </c>
      <c r="F615" s="11">
        <f>G615+H615+I615</f>
        <v>130</v>
      </c>
      <c r="G615" s="11"/>
      <c r="H615" s="11">
        <v>130</v>
      </c>
      <c r="I615" s="11"/>
      <c r="J615" s="11">
        <f>K615+L615+M615</f>
        <v>130</v>
      </c>
      <c r="K615" s="11"/>
      <c r="L615" s="11">
        <v>130</v>
      </c>
      <c r="M615" s="11"/>
      <c r="N615" s="11">
        <f>O615+P615+Q615</f>
        <v>130</v>
      </c>
      <c r="O615" s="49"/>
      <c r="P615" s="49">
        <v>130</v>
      </c>
      <c r="Q615" s="49"/>
    </row>
    <row r="616" spans="1:17" s="12" customFormat="1" ht="37.5">
      <c r="A616" s="64" t="s">
        <v>80</v>
      </c>
      <c r="B616" s="16" t="s">
        <v>144</v>
      </c>
      <c r="C616" s="16" t="s">
        <v>126</v>
      </c>
      <c r="D616" s="16" t="s">
        <v>501</v>
      </c>
      <c r="E616" s="16"/>
      <c r="F616" s="11">
        <f>F617+F619+F621</f>
        <v>745.9000000000001</v>
      </c>
      <c r="G616" s="11">
        <f>G617+G619+G621</f>
        <v>253.8</v>
      </c>
      <c r="H616" s="11">
        <f>H617+H619+H621</f>
        <v>322.1</v>
      </c>
      <c r="I616" s="11">
        <f>I617+I619+I621</f>
        <v>170</v>
      </c>
      <c r="J616" s="11">
        <f aca="true" t="shared" si="320" ref="J616:Q616">J617+J619</f>
        <v>170</v>
      </c>
      <c r="K616" s="11">
        <f t="shared" si="320"/>
        <v>0</v>
      </c>
      <c r="L616" s="11">
        <f t="shared" si="320"/>
        <v>0</v>
      </c>
      <c r="M616" s="11">
        <f t="shared" si="320"/>
        <v>170</v>
      </c>
      <c r="N616" s="11">
        <f t="shared" si="320"/>
        <v>170</v>
      </c>
      <c r="O616" s="11">
        <f t="shared" si="320"/>
        <v>0</v>
      </c>
      <c r="P616" s="11">
        <f t="shared" si="320"/>
        <v>0</v>
      </c>
      <c r="Q616" s="11">
        <f t="shared" si="320"/>
        <v>170</v>
      </c>
    </row>
    <row r="617" spans="1:17" s="12" customFormat="1" ht="78" customHeight="1">
      <c r="A617" s="64" t="s">
        <v>600</v>
      </c>
      <c r="B617" s="16" t="s">
        <v>144</v>
      </c>
      <c r="C617" s="16" t="s">
        <v>126</v>
      </c>
      <c r="D617" s="16" t="s">
        <v>502</v>
      </c>
      <c r="E617" s="16"/>
      <c r="F617" s="11">
        <f>F618</f>
        <v>170</v>
      </c>
      <c r="G617" s="11">
        <f aca="true" t="shared" si="321" ref="G617:Q617">G618</f>
        <v>0</v>
      </c>
      <c r="H617" s="11">
        <f t="shared" si="321"/>
        <v>0</v>
      </c>
      <c r="I617" s="11">
        <f t="shared" si="321"/>
        <v>170</v>
      </c>
      <c r="J617" s="11">
        <f t="shared" si="321"/>
        <v>170</v>
      </c>
      <c r="K617" s="11">
        <f t="shared" si="321"/>
        <v>0</v>
      </c>
      <c r="L617" s="11">
        <f t="shared" si="321"/>
        <v>0</v>
      </c>
      <c r="M617" s="11">
        <f t="shared" si="321"/>
        <v>170</v>
      </c>
      <c r="N617" s="11">
        <f t="shared" si="321"/>
        <v>170</v>
      </c>
      <c r="O617" s="11">
        <f t="shared" si="321"/>
        <v>0</v>
      </c>
      <c r="P617" s="11">
        <f t="shared" si="321"/>
        <v>0</v>
      </c>
      <c r="Q617" s="11">
        <f t="shared" si="321"/>
        <v>170</v>
      </c>
    </row>
    <row r="618" spans="1:17" s="12" customFormat="1" ht="18.75">
      <c r="A618" s="64" t="s">
        <v>193</v>
      </c>
      <c r="B618" s="16" t="s">
        <v>144</v>
      </c>
      <c r="C618" s="16" t="s">
        <v>126</v>
      </c>
      <c r="D618" s="16" t="s">
        <v>502</v>
      </c>
      <c r="E618" s="16" t="s">
        <v>192</v>
      </c>
      <c r="F618" s="11">
        <f>G618+H618+I618</f>
        <v>170</v>
      </c>
      <c r="G618" s="11"/>
      <c r="H618" s="11"/>
      <c r="I618" s="11">
        <v>170</v>
      </c>
      <c r="J618" s="11">
        <f>K618+L618+M618</f>
        <v>170</v>
      </c>
      <c r="K618" s="11"/>
      <c r="L618" s="11"/>
      <c r="M618" s="11">
        <v>170</v>
      </c>
      <c r="N618" s="11">
        <f>O618+P618+Q618</f>
        <v>170</v>
      </c>
      <c r="O618" s="49"/>
      <c r="P618" s="11"/>
      <c r="Q618" s="49">
        <v>170</v>
      </c>
    </row>
    <row r="619" spans="1:17" s="12" customFormat="1" ht="18.75">
      <c r="A619" s="64" t="s">
        <v>641</v>
      </c>
      <c r="B619" s="16" t="s">
        <v>144</v>
      </c>
      <c r="C619" s="16" t="s">
        <v>126</v>
      </c>
      <c r="D619" s="16" t="s">
        <v>640</v>
      </c>
      <c r="E619" s="16"/>
      <c r="F619" s="11">
        <f>F620</f>
        <v>300</v>
      </c>
      <c r="G619" s="11">
        <f aca="true" t="shared" si="322" ref="G619:Q619">G620</f>
        <v>0</v>
      </c>
      <c r="H619" s="11">
        <f t="shared" si="322"/>
        <v>300</v>
      </c>
      <c r="I619" s="11">
        <f t="shared" si="322"/>
        <v>0</v>
      </c>
      <c r="J619" s="11">
        <f t="shared" si="322"/>
        <v>0</v>
      </c>
      <c r="K619" s="11">
        <f t="shared" si="322"/>
        <v>0</v>
      </c>
      <c r="L619" s="11">
        <f t="shared" si="322"/>
        <v>0</v>
      </c>
      <c r="M619" s="11">
        <f t="shared" si="322"/>
        <v>0</v>
      </c>
      <c r="N619" s="11">
        <f t="shared" si="322"/>
        <v>0</v>
      </c>
      <c r="O619" s="11">
        <f t="shared" si="322"/>
        <v>0</v>
      </c>
      <c r="P619" s="11">
        <f t="shared" si="322"/>
        <v>0</v>
      </c>
      <c r="Q619" s="11">
        <f t="shared" si="322"/>
        <v>0</v>
      </c>
    </row>
    <row r="620" spans="1:17" s="12" customFormat="1" ht="18.75">
      <c r="A620" s="64" t="s">
        <v>193</v>
      </c>
      <c r="B620" s="16" t="s">
        <v>144</v>
      </c>
      <c r="C620" s="16" t="s">
        <v>126</v>
      </c>
      <c r="D620" s="16" t="s">
        <v>640</v>
      </c>
      <c r="E620" s="16" t="s">
        <v>192</v>
      </c>
      <c r="F620" s="11">
        <f>G620+H620+I620</f>
        <v>300</v>
      </c>
      <c r="G620" s="11"/>
      <c r="H620" s="11">
        <v>300</v>
      </c>
      <c r="I620" s="11"/>
      <c r="J620" s="11">
        <f>K620+L620+M620</f>
        <v>0</v>
      </c>
      <c r="K620" s="11"/>
      <c r="L620" s="11"/>
      <c r="M620" s="11"/>
      <c r="N620" s="11">
        <f>O620+P620+Q620</f>
        <v>0</v>
      </c>
      <c r="O620" s="49"/>
      <c r="P620" s="11"/>
      <c r="Q620" s="49"/>
    </row>
    <row r="621" spans="1:17" s="12" customFormat="1" ht="75">
      <c r="A621" s="9" t="s">
        <v>677</v>
      </c>
      <c r="B621" s="16" t="s">
        <v>144</v>
      </c>
      <c r="C621" s="16" t="s">
        <v>126</v>
      </c>
      <c r="D621" s="111" t="s">
        <v>678</v>
      </c>
      <c r="E621" s="16"/>
      <c r="F621" s="11">
        <f>F622</f>
        <v>275.90000000000003</v>
      </c>
      <c r="G621" s="11">
        <f>G622</f>
        <v>253.8</v>
      </c>
      <c r="H621" s="11">
        <f>H622</f>
        <v>22.1</v>
      </c>
      <c r="I621" s="11">
        <f>I622</f>
        <v>0</v>
      </c>
      <c r="J621" s="11"/>
      <c r="K621" s="11"/>
      <c r="L621" s="11"/>
      <c r="M621" s="11"/>
      <c r="N621" s="11"/>
      <c r="O621" s="49"/>
      <c r="P621" s="11"/>
      <c r="Q621" s="49"/>
    </row>
    <row r="622" spans="1:17" s="12" customFormat="1" ht="37.5">
      <c r="A622" s="64" t="s">
        <v>93</v>
      </c>
      <c r="B622" s="16" t="s">
        <v>144</v>
      </c>
      <c r="C622" s="16" t="s">
        <v>126</v>
      </c>
      <c r="D622" s="115" t="s">
        <v>678</v>
      </c>
      <c r="E622" s="16" t="s">
        <v>179</v>
      </c>
      <c r="F622" s="11">
        <f>G622+H622+I622</f>
        <v>275.90000000000003</v>
      </c>
      <c r="G622" s="11">
        <v>253.8</v>
      </c>
      <c r="H622" s="11">
        <v>22.1</v>
      </c>
      <c r="I622" s="11"/>
      <c r="J622" s="11"/>
      <c r="K622" s="11"/>
      <c r="L622" s="11"/>
      <c r="M622" s="11"/>
      <c r="N622" s="11"/>
      <c r="O622" s="49"/>
      <c r="P622" s="11"/>
      <c r="Q622" s="49"/>
    </row>
    <row r="623" spans="1:17" s="12" customFormat="1" ht="37.5">
      <c r="A623" s="64" t="s">
        <v>523</v>
      </c>
      <c r="B623" s="16" t="s">
        <v>144</v>
      </c>
      <c r="C623" s="16" t="s">
        <v>126</v>
      </c>
      <c r="D623" s="16" t="s">
        <v>288</v>
      </c>
      <c r="E623" s="16"/>
      <c r="F623" s="11">
        <f>F624</f>
        <v>328.4</v>
      </c>
      <c r="G623" s="11">
        <f aca="true" t="shared" si="323" ref="G623:Q623">G624</f>
        <v>0</v>
      </c>
      <c r="H623" s="11">
        <f t="shared" si="323"/>
        <v>328.4</v>
      </c>
      <c r="I623" s="11">
        <f t="shared" si="323"/>
        <v>0</v>
      </c>
      <c r="J623" s="11">
        <f t="shared" si="323"/>
        <v>328.4</v>
      </c>
      <c r="K623" s="11">
        <f t="shared" si="323"/>
        <v>0</v>
      </c>
      <c r="L623" s="11">
        <f t="shared" si="323"/>
        <v>328.4</v>
      </c>
      <c r="M623" s="11">
        <f t="shared" si="323"/>
        <v>0</v>
      </c>
      <c r="N623" s="11">
        <f t="shared" si="323"/>
        <v>328.4</v>
      </c>
      <c r="O623" s="11">
        <f t="shared" si="323"/>
        <v>0</v>
      </c>
      <c r="P623" s="11">
        <f t="shared" si="323"/>
        <v>328.4</v>
      </c>
      <c r="Q623" s="11">
        <f t="shared" si="323"/>
        <v>0</v>
      </c>
    </row>
    <row r="624" spans="1:17" s="12" customFormat="1" ht="43.5" customHeight="1">
      <c r="A624" s="43" t="s">
        <v>18</v>
      </c>
      <c r="B624" s="16" t="s">
        <v>144</v>
      </c>
      <c r="C624" s="16" t="s">
        <v>126</v>
      </c>
      <c r="D624" s="16" t="s">
        <v>289</v>
      </c>
      <c r="E624" s="16"/>
      <c r="F624" s="11">
        <f>F625</f>
        <v>328.4</v>
      </c>
      <c r="G624" s="11">
        <f aca="true" t="shared" si="324" ref="G624:Q624">G625</f>
        <v>0</v>
      </c>
      <c r="H624" s="11">
        <f t="shared" si="324"/>
        <v>328.4</v>
      </c>
      <c r="I624" s="11">
        <f t="shared" si="324"/>
        <v>0</v>
      </c>
      <c r="J624" s="11">
        <f t="shared" si="324"/>
        <v>328.4</v>
      </c>
      <c r="K624" s="11">
        <f t="shared" si="324"/>
        <v>0</v>
      </c>
      <c r="L624" s="11">
        <f t="shared" si="324"/>
        <v>328.4</v>
      </c>
      <c r="M624" s="11">
        <f t="shared" si="324"/>
        <v>0</v>
      </c>
      <c r="N624" s="11">
        <f t="shared" si="324"/>
        <v>328.4</v>
      </c>
      <c r="O624" s="11">
        <f t="shared" si="324"/>
        <v>0</v>
      </c>
      <c r="P624" s="11">
        <f t="shared" si="324"/>
        <v>328.4</v>
      </c>
      <c r="Q624" s="11">
        <f t="shared" si="324"/>
        <v>0</v>
      </c>
    </row>
    <row r="625" spans="1:17" s="12" customFormat="1" ht="56.25">
      <c r="A625" s="64" t="s">
        <v>53</v>
      </c>
      <c r="B625" s="16" t="s">
        <v>144</v>
      </c>
      <c r="C625" s="16" t="s">
        <v>126</v>
      </c>
      <c r="D625" s="16" t="s">
        <v>54</v>
      </c>
      <c r="E625" s="16"/>
      <c r="F625" s="11">
        <f>F626</f>
        <v>328.4</v>
      </c>
      <c r="G625" s="11">
        <f aca="true" t="shared" si="325" ref="G625:Q626">G626</f>
        <v>0</v>
      </c>
      <c r="H625" s="11">
        <f t="shared" si="325"/>
        <v>328.4</v>
      </c>
      <c r="I625" s="11">
        <f t="shared" si="325"/>
        <v>0</v>
      </c>
      <c r="J625" s="11">
        <f t="shared" si="325"/>
        <v>328.4</v>
      </c>
      <c r="K625" s="11">
        <f t="shared" si="325"/>
        <v>0</v>
      </c>
      <c r="L625" s="11">
        <f t="shared" si="325"/>
        <v>328.4</v>
      </c>
      <c r="M625" s="11">
        <f t="shared" si="325"/>
        <v>0</v>
      </c>
      <c r="N625" s="11">
        <f t="shared" si="325"/>
        <v>328.4</v>
      </c>
      <c r="O625" s="11">
        <f t="shared" si="325"/>
        <v>0</v>
      </c>
      <c r="P625" s="11">
        <f t="shared" si="325"/>
        <v>328.4</v>
      </c>
      <c r="Q625" s="11">
        <f t="shared" si="325"/>
        <v>0</v>
      </c>
    </row>
    <row r="626" spans="1:17" s="12" customFormat="1" ht="18.75">
      <c r="A626" s="64" t="s">
        <v>151</v>
      </c>
      <c r="B626" s="16" t="s">
        <v>144</v>
      </c>
      <c r="C626" s="16" t="s">
        <v>126</v>
      </c>
      <c r="D626" s="16" t="s">
        <v>55</v>
      </c>
      <c r="E626" s="16"/>
      <c r="F626" s="11">
        <f>F627</f>
        <v>328.4</v>
      </c>
      <c r="G626" s="11">
        <f t="shared" si="325"/>
        <v>0</v>
      </c>
      <c r="H626" s="11">
        <f t="shared" si="325"/>
        <v>328.4</v>
      </c>
      <c r="I626" s="11">
        <f t="shared" si="325"/>
        <v>0</v>
      </c>
      <c r="J626" s="11">
        <f t="shared" si="325"/>
        <v>328.4</v>
      </c>
      <c r="K626" s="11">
        <f t="shared" si="325"/>
        <v>0</v>
      </c>
      <c r="L626" s="11">
        <f t="shared" si="325"/>
        <v>328.4</v>
      </c>
      <c r="M626" s="11">
        <f t="shared" si="325"/>
        <v>0</v>
      </c>
      <c r="N626" s="11">
        <f t="shared" si="325"/>
        <v>328.4</v>
      </c>
      <c r="O626" s="11">
        <f t="shared" si="325"/>
        <v>0</v>
      </c>
      <c r="P626" s="11">
        <f t="shared" si="325"/>
        <v>328.4</v>
      </c>
      <c r="Q626" s="11">
        <f t="shared" si="325"/>
        <v>0</v>
      </c>
    </row>
    <row r="627" spans="1:17" s="12" customFormat="1" ht="18.75">
      <c r="A627" s="64" t="s">
        <v>193</v>
      </c>
      <c r="B627" s="16" t="s">
        <v>144</v>
      </c>
      <c r="C627" s="16" t="s">
        <v>126</v>
      </c>
      <c r="D627" s="16" t="s">
        <v>55</v>
      </c>
      <c r="E627" s="16" t="s">
        <v>192</v>
      </c>
      <c r="F627" s="11">
        <f>G627+H627+I627</f>
        <v>328.4</v>
      </c>
      <c r="G627" s="11"/>
      <c r="H627" s="11">
        <v>328.4</v>
      </c>
      <c r="I627" s="11"/>
      <c r="J627" s="11">
        <f>K627+L627+M627</f>
        <v>328.4</v>
      </c>
      <c r="K627" s="11"/>
      <c r="L627" s="11">
        <v>328.4</v>
      </c>
      <c r="M627" s="11"/>
      <c r="N627" s="11">
        <f>O627+P627+Q627</f>
        <v>328.4</v>
      </c>
      <c r="O627" s="49"/>
      <c r="P627" s="11">
        <v>328.4</v>
      </c>
      <c r="Q627" s="49"/>
    </row>
    <row r="628" spans="1:17" s="12" customFormat="1" ht="56.25">
      <c r="A628" s="65" t="s">
        <v>531</v>
      </c>
      <c r="B628" s="13" t="s">
        <v>147</v>
      </c>
      <c r="C628" s="13" t="s">
        <v>416</v>
      </c>
      <c r="D628" s="128"/>
      <c r="E628" s="13"/>
      <c r="F628" s="14">
        <f>F629+F636</f>
        <v>38694</v>
      </c>
      <c r="G628" s="14">
        <f aca="true" t="shared" si="326" ref="G628:Q628">G629+G636</f>
        <v>3434.4</v>
      </c>
      <c r="H628" s="14">
        <f t="shared" si="326"/>
        <v>35259.6</v>
      </c>
      <c r="I628" s="14">
        <f t="shared" si="326"/>
        <v>0</v>
      </c>
      <c r="J628" s="14">
        <f t="shared" si="326"/>
        <v>34978.799999999996</v>
      </c>
      <c r="K628" s="14">
        <f t="shared" si="326"/>
        <v>3210.4</v>
      </c>
      <c r="L628" s="14">
        <f t="shared" si="326"/>
        <v>31768.399999999998</v>
      </c>
      <c r="M628" s="14">
        <f t="shared" si="326"/>
        <v>0</v>
      </c>
      <c r="N628" s="14">
        <f t="shared" si="326"/>
        <v>34655.6</v>
      </c>
      <c r="O628" s="14">
        <f t="shared" si="326"/>
        <v>3439.2</v>
      </c>
      <c r="P628" s="14">
        <f t="shared" si="326"/>
        <v>31216.399999999998</v>
      </c>
      <c r="Q628" s="14">
        <f t="shared" si="326"/>
        <v>0</v>
      </c>
    </row>
    <row r="629" spans="1:17" s="12" customFormat="1" ht="44.25" customHeight="1">
      <c r="A629" s="78" t="s">
        <v>218</v>
      </c>
      <c r="B629" s="13" t="s">
        <v>147</v>
      </c>
      <c r="C629" s="13" t="s">
        <v>122</v>
      </c>
      <c r="D629" s="128"/>
      <c r="E629" s="13"/>
      <c r="F629" s="14">
        <f>F630</f>
        <v>14908.5</v>
      </c>
      <c r="G629" s="14">
        <f aca="true" t="shared" si="327" ref="G629:Q630">G630</f>
        <v>3434.4</v>
      </c>
      <c r="H629" s="14">
        <f t="shared" si="327"/>
        <v>11474.1</v>
      </c>
      <c r="I629" s="14">
        <f t="shared" si="327"/>
        <v>0</v>
      </c>
      <c r="J629" s="14">
        <f t="shared" si="327"/>
        <v>15455.699999999999</v>
      </c>
      <c r="K629" s="14">
        <f t="shared" si="327"/>
        <v>3210.4</v>
      </c>
      <c r="L629" s="14">
        <f t="shared" si="327"/>
        <v>12245.3</v>
      </c>
      <c r="M629" s="14">
        <f t="shared" si="327"/>
        <v>0</v>
      </c>
      <c r="N629" s="14">
        <f t="shared" si="327"/>
        <v>16108.2</v>
      </c>
      <c r="O629" s="14">
        <f t="shared" si="327"/>
        <v>3439.2</v>
      </c>
      <c r="P629" s="14">
        <f t="shared" si="327"/>
        <v>12669</v>
      </c>
      <c r="Q629" s="14">
        <f t="shared" si="327"/>
        <v>0</v>
      </c>
    </row>
    <row r="630" spans="1:17" s="12" customFormat="1" ht="42.75" customHeight="1">
      <c r="A630" s="64" t="s">
        <v>504</v>
      </c>
      <c r="B630" s="16" t="s">
        <v>147</v>
      </c>
      <c r="C630" s="16" t="s">
        <v>122</v>
      </c>
      <c r="D630" s="33" t="s">
        <v>282</v>
      </c>
      <c r="E630" s="16"/>
      <c r="F630" s="11">
        <f>F631</f>
        <v>14908.5</v>
      </c>
      <c r="G630" s="11">
        <f t="shared" si="327"/>
        <v>3434.4</v>
      </c>
      <c r="H630" s="11">
        <f t="shared" si="327"/>
        <v>11474.1</v>
      </c>
      <c r="I630" s="11">
        <f t="shared" si="327"/>
        <v>0</v>
      </c>
      <c r="J630" s="11">
        <f t="shared" si="327"/>
        <v>15455.699999999999</v>
      </c>
      <c r="K630" s="11">
        <f t="shared" si="327"/>
        <v>3210.4</v>
      </c>
      <c r="L630" s="11">
        <f t="shared" si="327"/>
        <v>12245.3</v>
      </c>
      <c r="M630" s="11">
        <f t="shared" si="327"/>
        <v>0</v>
      </c>
      <c r="N630" s="11">
        <f t="shared" si="327"/>
        <v>16108.2</v>
      </c>
      <c r="O630" s="11">
        <f t="shared" si="327"/>
        <v>3439.2</v>
      </c>
      <c r="P630" s="11">
        <f t="shared" si="327"/>
        <v>12669</v>
      </c>
      <c r="Q630" s="11">
        <f t="shared" si="327"/>
        <v>0</v>
      </c>
    </row>
    <row r="631" spans="1:17" s="12" customFormat="1" ht="37.5">
      <c r="A631" s="64" t="s">
        <v>285</v>
      </c>
      <c r="B631" s="16" t="s">
        <v>147</v>
      </c>
      <c r="C631" s="16" t="s">
        <v>122</v>
      </c>
      <c r="D631" s="33" t="s">
        <v>505</v>
      </c>
      <c r="E631" s="16"/>
      <c r="F631" s="11">
        <f>F632+F634</f>
        <v>14908.5</v>
      </c>
      <c r="G631" s="11">
        <f aca="true" t="shared" si="328" ref="G631:Q631">G632+G634</f>
        <v>3434.4</v>
      </c>
      <c r="H631" s="11">
        <f t="shared" si="328"/>
        <v>11474.1</v>
      </c>
      <c r="I631" s="11">
        <f t="shared" si="328"/>
        <v>0</v>
      </c>
      <c r="J631" s="11">
        <f t="shared" si="328"/>
        <v>15455.699999999999</v>
      </c>
      <c r="K631" s="11">
        <f t="shared" si="328"/>
        <v>3210.4</v>
      </c>
      <c r="L631" s="11">
        <f t="shared" si="328"/>
        <v>12245.3</v>
      </c>
      <c r="M631" s="11">
        <f t="shared" si="328"/>
        <v>0</v>
      </c>
      <c r="N631" s="11">
        <f t="shared" si="328"/>
        <v>16108.2</v>
      </c>
      <c r="O631" s="11">
        <f t="shared" si="328"/>
        <v>3439.2</v>
      </c>
      <c r="P631" s="11">
        <f t="shared" si="328"/>
        <v>12669</v>
      </c>
      <c r="Q631" s="11">
        <f t="shared" si="328"/>
        <v>0</v>
      </c>
    </row>
    <row r="632" spans="1:17" s="12" customFormat="1" ht="37.5">
      <c r="A632" s="76" t="s">
        <v>507</v>
      </c>
      <c r="B632" s="16" t="s">
        <v>147</v>
      </c>
      <c r="C632" s="16" t="s">
        <v>122</v>
      </c>
      <c r="D632" s="33" t="s">
        <v>506</v>
      </c>
      <c r="E632" s="16"/>
      <c r="F632" s="11">
        <f>F633</f>
        <v>11474.1</v>
      </c>
      <c r="G632" s="11">
        <f aca="true" t="shared" si="329" ref="G632:Q632">G633</f>
        <v>0</v>
      </c>
      <c r="H632" s="11">
        <f t="shared" si="329"/>
        <v>11474.1</v>
      </c>
      <c r="I632" s="11">
        <f t="shared" si="329"/>
        <v>0</v>
      </c>
      <c r="J632" s="11">
        <f t="shared" si="329"/>
        <v>12245.3</v>
      </c>
      <c r="K632" s="11">
        <f t="shared" si="329"/>
        <v>0</v>
      </c>
      <c r="L632" s="11">
        <f t="shared" si="329"/>
        <v>12245.3</v>
      </c>
      <c r="M632" s="11">
        <f t="shared" si="329"/>
        <v>0</v>
      </c>
      <c r="N632" s="11">
        <f t="shared" si="329"/>
        <v>12669</v>
      </c>
      <c r="O632" s="11">
        <f t="shared" si="329"/>
        <v>0</v>
      </c>
      <c r="P632" s="11">
        <f t="shared" si="329"/>
        <v>12669</v>
      </c>
      <c r="Q632" s="11">
        <f t="shared" si="329"/>
        <v>0</v>
      </c>
    </row>
    <row r="633" spans="1:17" s="12" customFormat="1" ht="18.75">
      <c r="A633" s="64" t="s">
        <v>196</v>
      </c>
      <c r="B633" s="16" t="s">
        <v>147</v>
      </c>
      <c r="C633" s="16" t="s">
        <v>122</v>
      </c>
      <c r="D633" s="33" t="s">
        <v>506</v>
      </c>
      <c r="E633" s="16" t="s">
        <v>203</v>
      </c>
      <c r="F633" s="10">
        <f>G633+H633+I633</f>
        <v>11474.1</v>
      </c>
      <c r="G633" s="11"/>
      <c r="H633" s="11">
        <v>11474.1</v>
      </c>
      <c r="I633" s="11"/>
      <c r="J633" s="11">
        <f>K633+L633+M633</f>
        <v>12245.3</v>
      </c>
      <c r="K633" s="11"/>
      <c r="L633" s="11">
        <v>12245.3</v>
      </c>
      <c r="M633" s="11"/>
      <c r="N633" s="11">
        <f>O633+P633+Q633</f>
        <v>12669</v>
      </c>
      <c r="O633" s="49"/>
      <c r="P633" s="49">
        <v>12669</v>
      </c>
      <c r="Q633" s="49"/>
    </row>
    <row r="634" spans="1:17" s="12" customFormat="1" ht="136.5" customHeight="1">
      <c r="A634" s="64" t="s">
        <v>417</v>
      </c>
      <c r="B634" s="16" t="s">
        <v>147</v>
      </c>
      <c r="C634" s="16" t="s">
        <v>122</v>
      </c>
      <c r="D634" s="33" t="s">
        <v>508</v>
      </c>
      <c r="E634" s="16"/>
      <c r="F634" s="11">
        <f>F635</f>
        <v>3434.4</v>
      </c>
      <c r="G634" s="11">
        <f aca="true" t="shared" si="330" ref="G634:P634">G635</f>
        <v>3434.4</v>
      </c>
      <c r="H634" s="11">
        <f t="shared" si="330"/>
        <v>0</v>
      </c>
      <c r="I634" s="11">
        <f t="shared" si="330"/>
        <v>0</v>
      </c>
      <c r="J634" s="11">
        <f t="shared" si="330"/>
        <v>3210.4</v>
      </c>
      <c r="K634" s="11">
        <f t="shared" si="330"/>
        <v>3210.4</v>
      </c>
      <c r="L634" s="11">
        <f t="shared" si="330"/>
        <v>0</v>
      </c>
      <c r="M634" s="11">
        <f t="shared" si="330"/>
        <v>0</v>
      </c>
      <c r="N634" s="11">
        <f>N635</f>
        <v>3439.2</v>
      </c>
      <c r="O634" s="11">
        <f t="shared" si="330"/>
        <v>3439.2</v>
      </c>
      <c r="P634" s="11">
        <f t="shared" si="330"/>
        <v>0</v>
      </c>
      <c r="Q634" s="11">
        <f>Q635</f>
        <v>0</v>
      </c>
    </row>
    <row r="635" spans="1:17" s="12" customFormat="1" ht="18.75">
      <c r="A635" s="64" t="s">
        <v>196</v>
      </c>
      <c r="B635" s="16" t="s">
        <v>147</v>
      </c>
      <c r="C635" s="16" t="s">
        <v>122</v>
      </c>
      <c r="D635" s="33" t="s">
        <v>508</v>
      </c>
      <c r="E635" s="16" t="s">
        <v>203</v>
      </c>
      <c r="F635" s="10">
        <f>G635+I635</f>
        <v>3434.4</v>
      </c>
      <c r="G635" s="11">
        <v>3434.4</v>
      </c>
      <c r="H635" s="11"/>
      <c r="I635" s="11"/>
      <c r="J635" s="11">
        <f>K635+L635+M635</f>
        <v>3210.4</v>
      </c>
      <c r="K635" s="11">
        <v>3210.4</v>
      </c>
      <c r="L635" s="11"/>
      <c r="M635" s="11"/>
      <c r="N635" s="11">
        <f>O635+Q635</f>
        <v>3439.2</v>
      </c>
      <c r="O635" s="49">
        <v>3439.2</v>
      </c>
      <c r="P635" s="49"/>
      <c r="Q635" s="49"/>
    </row>
    <row r="636" spans="1:17" s="12" customFormat="1" ht="18.75">
      <c r="A636" s="65" t="s">
        <v>204</v>
      </c>
      <c r="B636" s="13" t="s">
        <v>147</v>
      </c>
      <c r="C636" s="13" t="s">
        <v>126</v>
      </c>
      <c r="D636" s="128"/>
      <c r="E636" s="13"/>
      <c r="F636" s="14">
        <f>F637</f>
        <v>23785.5</v>
      </c>
      <c r="G636" s="14">
        <f aca="true" t="shared" si="331" ref="G636:Q636">G637</f>
        <v>0</v>
      </c>
      <c r="H636" s="14">
        <f t="shared" si="331"/>
        <v>23785.5</v>
      </c>
      <c r="I636" s="14">
        <f t="shared" si="331"/>
        <v>0</v>
      </c>
      <c r="J636" s="14">
        <f t="shared" si="331"/>
        <v>19523.1</v>
      </c>
      <c r="K636" s="14">
        <f t="shared" si="331"/>
        <v>0</v>
      </c>
      <c r="L636" s="14">
        <f t="shared" si="331"/>
        <v>19523.1</v>
      </c>
      <c r="M636" s="14">
        <f t="shared" si="331"/>
        <v>0</v>
      </c>
      <c r="N636" s="14">
        <f t="shared" si="331"/>
        <v>18547.399999999998</v>
      </c>
      <c r="O636" s="14">
        <f t="shared" si="331"/>
        <v>0</v>
      </c>
      <c r="P636" s="14">
        <f t="shared" si="331"/>
        <v>18547.399999999998</v>
      </c>
      <c r="Q636" s="14">
        <f t="shared" si="331"/>
        <v>0</v>
      </c>
    </row>
    <row r="637" spans="1:17" s="12" customFormat="1" ht="40.5" customHeight="1">
      <c r="A637" s="64" t="s">
        <v>504</v>
      </c>
      <c r="B637" s="16" t="s">
        <v>147</v>
      </c>
      <c r="C637" s="16" t="s">
        <v>126</v>
      </c>
      <c r="D637" s="33" t="s">
        <v>282</v>
      </c>
      <c r="E637" s="16"/>
      <c r="F637" s="11">
        <f aca="true" t="shared" si="332" ref="F637:Q639">F638</f>
        <v>23785.5</v>
      </c>
      <c r="G637" s="11">
        <f t="shared" si="332"/>
        <v>0</v>
      </c>
      <c r="H637" s="11">
        <f t="shared" si="332"/>
        <v>23785.5</v>
      </c>
      <c r="I637" s="11">
        <f t="shared" si="332"/>
        <v>0</v>
      </c>
      <c r="J637" s="11">
        <f t="shared" si="332"/>
        <v>19523.1</v>
      </c>
      <c r="K637" s="11">
        <f t="shared" si="332"/>
        <v>0</v>
      </c>
      <c r="L637" s="11">
        <f t="shared" si="332"/>
        <v>19523.1</v>
      </c>
      <c r="M637" s="11">
        <f t="shared" si="332"/>
        <v>0</v>
      </c>
      <c r="N637" s="11">
        <f t="shared" si="332"/>
        <v>18547.399999999998</v>
      </c>
      <c r="O637" s="11">
        <f t="shared" si="332"/>
        <v>0</v>
      </c>
      <c r="P637" s="11">
        <f t="shared" si="332"/>
        <v>18547.399999999998</v>
      </c>
      <c r="Q637" s="11">
        <f t="shared" si="332"/>
        <v>0</v>
      </c>
    </row>
    <row r="638" spans="1:17" s="12" customFormat="1" ht="37.5">
      <c r="A638" s="64" t="s">
        <v>287</v>
      </c>
      <c r="B638" s="16" t="s">
        <v>147</v>
      </c>
      <c r="C638" s="16" t="s">
        <v>126</v>
      </c>
      <c r="D638" s="33" t="s">
        <v>286</v>
      </c>
      <c r="E638" s="16"/>
      <c r="F638" s="11">
        <f>F639+F641</f>
        <v>23785.5</v>
      </c>
      <c r="G638" s="11">
        <f aca="true" t="shared" si="333" ref="G638:Q638">G639+G641</f>
        <v>0</v>
      </c>
      <c r="H638" s="11">
        <f t="shared" si="333"/>
        <v>23785.5</v>
      </c>
      <c r="I638" s="11">
        <f t="shared" si="333"/>
        <v>0</v>
      </c>
      <c r="J638" s="11">
        <f t="shared" si="333"/>
        <v>19523.1</v>
      </c>
      <c r="K638" s="11">
        <f t="shared" si="333"/>
        <v>0</v>
      </c>
      <c r="L638" s="11">
        <f t="shared" si="333"/>
        <v>19523.1</v>
      </c>
      <c r="M638" s="11">
        <f t="shared" si="333"/>
        <v>0</v>
      </c>
      <c r="N638" s="11">
        <f t="shared" si="333"/>
        <v>18547.399999999998</v>
      </c>
      <c r="O638" s="11">
        <f t="shared" si="333"/>
        <v>0</v>
      </c>
      <c r="P638" s="11">
        <f t="shared" si="333"/>
        <v>18547.399999999998</v>
      </c>
      <c r="Q638" s="11">
        <f t="shared" si="333"/>
        <v>0</v>
      </c>
    </row>
    <row r="639" spans="1:17" s="12" customFormat="1" ht="37.5">
      <c r="A639" s="64" t="s">
        <v>510</v>
      </c>
      <c r="B639" s="16" t="s">
        <v>147</v>
      </c>
      <c r="C639" s="16" t="s">
        <v>126</v>
      </c>
      <c r="D639" s="33" t="s">
        <v>509</v>
      </c>
      <c r="E639" s="16"/>
      <c r="F639" s="11">
        <f>F640</f>
        <v>16272.8</v>
      </c>
      <c r="G639" s="11">
        <f t="shared" si="332"/>
        <v>0</v>
      </c>
      <c r="H639" s="11">
        <f t="shared" si="332"/>
        <v>16272.8</v>
      </c>
      <c r="I639" s="11">
        <f t="shared" si="332"/>
        <v>0</v>
      </c>
      <c r="J639" s="11">
        <f t="shared" si="332"/>
        <v>15762.5</v>
      </c>
      <c r="K639" s="11">
        <f t="shared" si="332"/>
        <v>0</v>
      </c>
      <c r="L639" s="11">
        <f t="shared" si="332"/>
        <v>15762.5</v>
      </c>
      <c r="M639" s="11">
        <f t="shared" si="332"/>
        <v>0</v>
      </c>
      <c r="N639" s="11">
        <f t="shared" si="332"/>
        <v>14786.8</v>
      </c>
      <c r="O639" s="11">
        <f t="shared" si="332"/>
        <v>0</v>
      </c>
      <c r="P639" s="11">
        <f t="shared" si="332"/>
        <v>14786.8</v>
      </c>
      <c r="Q639" s="11">
        <f t="shared" si="332"/>
        <v>0</v>
      </c>
    </row>
    <row r="640" spans="1:17" s="12" customFormat="1" ht="18.75">
      <c r="A640" s="64" t="s">
        <v>205</v>
      </c>
      <c r="B640" s="16" t="s">
        <v>147</v>
      </c>
      <c r="C640" s="16" t="s">
        <v>126</v>
      </c>
      <c r="D640" s="33" t="s">
        <v>509</v>
      </c>
      <c r="E640" s="16" t="s">
        <v>203</v>
      </c>
      <c r="F640" s="11">
        <f>H640+G640+I640</f>
        <v>16272.8</v>
      </c>
      <c r="G640" s="11"/>
      <c r="H640" s="11">
        <v>16272.8</v>
      </c>
      <c r="I640" s="11"/>
      <c r="J640" s="11">
        <f>L640+K640+M640</f>
        <v>15762.5</v>
      </c>
      <c r="K640" s="11"/>
      <c r="L640" s="11">
        <v>15762.5</v>
      </c>
      <c r="M640" s="11"/>
      <c r="N640" s="11">
        <f>O640+Q640+P640</f>
        <v>14786.8</v>
      </c>
      <c r="O640" s="49"/>
      <c r="P640" s="11">
        <v>14786.8</v>
      </c>
      <c r="Q640" s="49"/>
    </row>
    <row r="641" spans="1:17" s="12" customFormat="1" ht="56.25">
      <c r="A641" s="76" t="s">
        <v>594</v>
      </c>
      <c r="B641" s="16" t="s">
        <v>147</v>
      </c>
      <c r="C641" s="16" t="s">
        <v>126</v>
      </c>
      <c r="D641" s="33" t="s">
        <v>595</v>
      </c>
      <c r="E641" s="16"/>
      <c r="F641" s="11">
        <f>F642</f>
        <v>7512.7</v>
      </c>
      <c r="G641" s="11">
        <f aca="true" t="shared" si="334" ref="G641:Q641">G642</f>
        <v>0</v>
      </c>
      <c r="H641" s="11">
        <f t="shared" si="334"/>
        <v>7512.7</v>
      </c>
      <c r="I641" s="11">
        <f t="shared" si="334"/>
        <v>0</v>
      </c>
      <c r="J641" s="11">
        <f t="shared" si="334"/>
        <v>3760.6</v>
      </c>
      <c r="K641" s="11">
        <f t="shared" si="334"/>
        <v>0</v>
      </c>
      <c r="L641" s="11">
        <f t="shared" si="334"/>
        <v>3760.6</v>
      </c>
      <c r="M641" s="11">
        <f t="shared" si="334"/>
        <v>0</v>
      </c>
      <c r="N641" s="11">
        <f t="shared" si="334"/>
        <v>3760.6</v>
      </c>
      <c r="O641" s="11">
        <f t="shared" si="334"/>
        <v>0</v>
      </c>
      <c r="P641" s="11">
        <f t="shared" si="334"/>
        <v>3760.6</v>
      </c>
      <c r="Q641" s="11">
        <f t="shared" si="334"/>
        <v>0</v>
      </c>
    </row>
    <row r="642" spans="1:17" s="12" customFormat="1" ht="18.75">
      <c r="A642" s="64" t="s">
        <v>205</v>
      </c>
      <c r="B642" s="16" t="s">
        <v>147</v>
      </c>
      <c r="C642" s="16" t="s">
        <v>126</v>
      </c>
      <c r="D642" s="33" t="s">
        <v>595</v>
      </c>
      <c r="E642" s="16" t="s">
        <v>203</v>
      </c>
      <c r="F642" s="11">
        <f>H642+G642+I642</f>
        <v>7512.7</v>
      </c>
      <c r="G642" s="11"/>
      <c r="H642" s="11">
        <v>7512.7</v>
      </c>
      <c r="I642" s="11"/>
      <c r="J642" s="11">
        <f>L642+K642+M642</f>
        <v>3760.6</v>
      </c>
      <c r="K642" s="11"/>
      <c r="L642" s="11">
        <v>3760.6</v>
      </c>
      <c r="M642" s="11"/>
      <c r="N642" s="11">
        <f>O642+Q642+P642</f>
        <v>3760.6</v>
      </c>
      <c r="O642" s="49"/>
      <c r="P642" s="11">
        <v>3760.6</v>
      </c>
      <c r="Q642" s="49"/>
    </row>
    <row r="643" spans="1:17" s="12" customFormat="1" ht="18.75">
      <c r="A643" s="140" t="s">
        <v>335</v>
      </c>
      <c r="B643" s="140"/>
      <c r="C643" s="140"/>
      <c r="D643" s="140"/>
      <c r="E643" s="140"/>
      <c r="F643" s="14">
        <f>G643+H643+I643</f>
        <v>844816.1000000001</v>
      </c>
      <c r="G643" s="14">
        <f>G20+G154+G193+G232+G263+G277+G459+G528+G543+G591+G628</f>
        <v>482216.4</v>
      </c>
      <c r="H643" s="14">
        <f>H20+H154+H193+H232+H263+H277+H459+H528+H543+H591+H628</f>
        <v>358738.2</v>
      </c>
      <c r="I643" s="14">
        <f>I20+I154+I193+I232+I263+I277+I459+I528+I543+I591+I628</f>
        <v>3861.5</v>
      </c>
      <c r="J643" s="14">
        <f>K643+L643+M643</f>
        <v>752834.9</v>
      </c>
      <c r="K643" s="14">
        <f>K20+K154+K193+K232+K263+K277+K459+K528+K543+K591+K628</f>
        <v>426880.19999999995</v>
      </c>
      <c r="L643" s="14">
        <f>L20+L154+L193+L232+L263+L277+L459+L528+L543+L591+L628</f>
        <v>321729.20000000007</v>
      </c>
      <c r="M643" s="14">
        <f>M20+M154+M193+M232+M263+M277+M459+M528+M543+M591+M628</f>
        <v>4225.5</v>
      </c>
      <c r="N643" s="14">
        <f>O643+P643+Q643</f>
        <v>750775.8</v>
      </c>
      <c r="O643" s="14">
        <f>O20+O154+O193+O232+O263+O277+O459+O528+O543+O591+O628</f>
        <v>425345.60000000003</v>
      </c>
      <c r="P643" s="14">
        <f>P20+P154+P193+P232+P263+P277+P459+P528+P543+P591+P628</f>
        <v>321237.70000000007</v>
      </c>
      <c r="Q643" s="14">
        <f>Q20+Q154+Q193+Q232+Q263+Q277+Q459+Q528+Q543+Q591+Q628</f>
        <v>4192.5</v>
      </c>
    </row>
    <row r="644" spans="1:17" s="12" customFormat="1" ht="18.75">
      <c r="A644" s="138" t="s">
        <v>414</v>
      </c>
      <c r="B644" s="138"/>
      <c r="C644" s="138"/>
      <c r="D644" s="138"/>
      <c r="E644" s="138"/>
      <c r="F644" s="58">
        <f>G644+H644+I644</f>
        <v>0</v>
      </c>
      <c r="G644" s="58"/>
      <c r="H644" s="58"/>
      <c r="I644" s="58"/>
      <c r="J644" s="58">
        <f>K644+L644+M644</f>
        <v>8300</v>
      </c>
      <c r="K644" s="14"/>
      <c r="L644" s="14">
        <v>8300</v>
      </c>
      <c r="M644" s="14"/>
      <c r="N644" s="58">
        <f>O644+P644+Q644</f>
        <v>17000</v>
      </c>
      <c r="O644" s="59"/>
      <c r="P644" s="59">
        <v>17000</v>
      </c>
      <c r="Q644" s="59"/>
    </row>
    <row r="645" spans="1:17" s="12" customFormat="1" ht="18.75">
      <c r="A645" s="139" t="s">
        <v>141</v>
      </c>
      <c r="B645" s="139"/>
      <c r="C645" s="139"/>
      <c r="D645" s="139"/>
      <c r="E645" s="139"/>
      <c r="F645" s="14">
        <f>F643+F644</f>
        <v>844816.1000000001</v>
      </c>
      <c r="G645" s="14">
        <f aca="true" t="shared" si="335" ref="G645:Q645">G643+G644</f>
        <v>482216.4</v>
      </c>
      <c r="H645" s="14">
        <f t="shared" si="335"/>
        <v>358738.2</v>
      </c>
      <c r="I645" s="14">
        <f t="shared" si="335"/>
        <v>3861.5</v>
      </c>
      <c r="J645" s="14">
        <f t="shared" si="335"/>
        <v>761134.9</v>
      </c>
      <c r="K645" s="14">
        <f t="shared" si="335"/>
        <v>426880.19999999995</v>
      </c>
      <c r="L645" s="14">
        <f t="shared" si="335"/>
        <v>330029.20000000007</v>
      </c>
      <c r="M645" s="14">
        <f t="shared" si="335"/>
        <v>4225.5</v>
      </c>
      <c r="N645" s="14">
        <f>N643+N644</f>
        <v>767775.8</v>
      </c>
      <c r="O645" s="14">
        <f t="shared" si="335"/>
        <v>425345.60000000003</v>
      </c>
      <c r="P645" s="14">
        <f t="shared" si="335"/>
        <v>338237.70000000007</v>
      </c>
      <c r="Q645" s="14">
        <f t="shared" si="335"/>
        <v>4192.5</v>
      </c>
    </row>
    <row r="646" spans="6:17" ht="12.75"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</sheetData>
  <sheetProtection/>
  <mergeCells count="16">
    <mergeCell ref="B17:B18"/>
    <mergeCell ref="A13:N13"/>
    <mergeCell ref="C17:C18"/>
    <mergeCell ref="D17:D18"/>
    <mergeCell ref="E17:E18"/>
    <mergeCell ref="F17:Q17"/>
    <mergeCell ref="A644:E644"/>
    <mergeCell ref="A645:E645"/>
    <mergeCell ref="A643:E643"/>
    <mergeCell ref="F5:N5"/>
    <mergeCell ref="A12:N12"/>
    <mergeCell ref="F6:N6"/>
    <mergeCell ref="F7:N7"/>
    <mergeCell ref="F8:N8"/>
    <mergeCell ref="F9:N9"/>
    <mergeCell ref="A17:A18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710"/>
  <sheetViews>
    <sheetView view="pageBreakPreview" zoomScale="70" zoomScaleNormal="85" zoomScaleSheetLayoutView="70" zoomScalePageLayoutView="0" workbookViewId="0" topLeftCell="A1">
      <selection activeCell="F4" sqref="F4"/>
    </sheetView>
  </sheetViews>
  <sheetFormatPr defaultColWidth="9.00390625" defaultRowHeight="12.75"/>
  <cols>
    <col min="1" max="1" width="85.25390625" style="7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4.75390625" style="41" customWidth="1"/>
    <col min="8" max="8" width="14.25390625" style="41" hidden="1" customWidth="1"/>
    <col min="9" max="9" width="14.375" style="41" hidden="1" customWidth="1"/>
    <col min="10" max="10" width="14.875" style="41" hidden="1" customWidth="1"/>
    <col min="11" max="11" width="16.00390625" style="40" customWidth="1"/>
    <col min="12" max="12" width="11.00390625" style="40" hidden="1" customWidth="1"/>
    <col min="13" max="13" width="0.37109375" style="40" hidden="1" customWidth="1"/>
    <col min="14" max="14" width="23.00390625" style="40" hidden="1" customWidth="1"/>
    <col min="15" max="15" width="21.25390625" style="4" customWidth="1"/>
    <col min="16" max="16" width="18.125" style="4" hidden="1" customWidth="1"/>
    <col min="17" max="17" width="18.375" style="4" hidden="1" customWidth="1"/>
    <col min="18" max="18" width="24.25390625" style="4" hidden="1" customWidth="1"/>
    <col min="19" max="19" width="12.375" style="1" customWidth="1"/>
    <col min="20" max="16384" width="9.125" style="1" customWidth="1"/>
  </cols>
  <sheetData>
    <row r="1" spans="6:18" ht="18.75">
      <c r="F1" s="105" t="s">
        <v>597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6:18" ht="18.75">
      <c r="F2" s="98" t="s">
        <v>173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6:18" ht="18.75">
      <c r="F3" s="98" t="s">
        <v>152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6:18" ht="18.75">
      <c r="F4" s="105" t="s">
        <v>700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>
      <c r="A5" s="99" t="s">
        <v>169</v>
      </c>
      <c r="B5" s="99"/>
      <c r="C5" s="99"/>
      <c r="D5" s="22"/>
      <c r="E5" s="22"/>
      <c r="F5" s="145" t="s">
        <v>655</v>
      </c>
      <c r="G5" s="145"/>
      <c r="H5" s="145"/>
      <c r="I5" s="145"/>
      <c r="J5" s="145"/>
      <c r="K5" s="145"/>
      <c r="L5" s="145"/>
      <c r="M5" s="145"/>
      <c r="N5" s="145"/>
      <c r="O5" s="145"/>
      <c r="P5" s="22"/>
      <c r="Q5" s="22"/>
      <c r="R5" s="22"/>
    </row>
    <row r="6" spans="1:18" ht="18.75">
      <c r="A6" s="99"/>
      <c r="B6" s="99"/>
      <c r="C6" s="99"/>
      <c r="D6" s="22"/>
      <c r="E6" s="22"/>
      <c r="F6" s="145" t="s">
        <v>173</v>
      </c>
      <c r="G6" s="145"/>
      <c r="H6" s="145"/>
      <c r="I6" s="145"/>
      <c r="J6" s="145"/>
      <c r="K6" s="145"/>
      <c r="L6" s="145"/>
      <c r="M6" s="145"/>
      <c r="N6" s="145"/>
      <c r="O6" s="145"/>
      <c r="P6" s="22"/>
      <c r="Q6" s="22"/>
      <c r="R6" s="22"/>
    </row>
    <row r="7" spans="1:18" ht="18.75">
      <c r="A7" s="99"/>
      <c r="B7" s="99"/>
      <c r="C7" s="99"/>
      <c r="D7" s="22"/>
      <c r="E7" s="22"/>
      <c r="F7" s="145" t="s">
        <v>152</v>
      </c>
      <c r="G7" s="145"/>
      <c r="H7" s="145"/>
      <c r="I7" s="145"/>
      <c r="J7" s="145"/>
      <c r="K7" s="145"/>
      <c r="L7" s="145"/>
      <c r="M7" s="145"/>
      <c r="N7" s="145"/>
      <c r="O7" s="145"/>
      <c r="P7" s="22"/>
      <c r="Q7" s="22"/>
      <c r="R7" s="22"/>
    </row>
    <row r="8" spans="1:18" ht="18.75">
      <c r="A8" s="99"/>
      <c r="B8" s="99"/>
      <c r="C8" s="99"/>
      <c r="D8" s="22"/>
      <c r="E8" s="22"/>
      <c r="F8" s="145" t="s">
        <v>465</v>
      </c>
      <c r="G8" s="145"/>
      <c r="H8" s="145"/>
      <c r="I8" s="145"/>
      <c r="J8" s="145"/>
      <c r="K8" s="145"/>
      <c r="L8" s="145"/>
      <c r="M8" s="145"/>
      <c r="N8" s="145"/>
      <c r="O8" s="145"/>
      <c r="P8" s="22"/>
      <c r="Q8" s="22"/>
      <c r="R8" s="22"/>
    </row>
    <row r="9" spans="1:18" ht="18.75">
      <c r="A9" s="99"/>
      <c r="B9" s="99"/>
      <c r="C9" s="99"/>
      <c r="D9" s="22"/>
      <c r="E9" s="22"/>
      <c r="F9" s="145" t="s">
        <v>651</v>
      </c>
      <c r="G9" s="145"/>
      <c r="H9" s="145"/>
      <c r="I9" s="145"/>
      <c r="J9" s="145"/>
      <c r="K9" s="145"/>
      <c r="L9" s="145"/>
      <c r="M9" s="145"/>
      <c r="N9" s="145"/>
      <c r="O9" s="145"/>
      <c r="P9" s="22"/>
      <c r="Q9" s="22"/>
      <c r="R9" s="22"/>
    </row>
    <row r="10" spans="1:18" ht="30" customHeight="1">
      <c r="A10" s="99"/>
      <c r="B10" s="99"/>
      <c r="C10" s="99"/>
      <c r="D10" s="22"/>
      <c r="E10" s="22"/>
      <c r="F10" s="98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72.75" customHeight="1">
      <c r="A11" s="135" t="s">
        <v>336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22"/>
      <c r="Q11" s="22"/>
      <c r="R11" s="22"/>
    </row>
    <row r="12" spans="1:18" ht="21.75" customHeight="1">
      <c r="A12" s="136" t="s">
        <v>596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22"/>
      <c r="Q12" s="22"/>
      <c r="R12" s="22"/>
    </row>
    <row r="13" spans="1:18" ht="21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25"/>
      <c r="L13" s="25"/>
      <c r="M13" s="25"/>
      <c r="N13" s="25"/>
      <c r="O13" s="25"/>
      <c r="P13" s="22"/>
      <c r="Q13" s="22"/>
      <c r="R13" s="22"/>
    </row>
    <row r="14" spans="1:18" ht="21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25"/>
      <c r="L14" s="25"/>
      <c r="M14" s="25"/>
      <c r="N14" s="25"/>
      <c r="O14" s="25"/>
      <c r="P14" s="22"/>
      <c r="Q14" s="22"/>
      <c r="R14" s="22"/>
    </row>
    <row r="15" spans="1:18" ht="18.75">
      <c r="A15" s="29"/>
      <c r="B15" s="22"/>
      <c r="C15" s="22"/>
      <c r="D15" s="22"/>
      <c r="E15" s="22"/>
      <c r="F15" s="2"/>
      <c r="G15" s="22"/>
      <c r="H15" s="26" t="s">
        <v>306</v>
      </c>
      <c r="I15" s="26"/>
      <c r="J15" s="22"/>
      <c r="K15" s="22"/>
      <c r="L15" s="22"/>
      <c r="M15" s="22"/>
      <c r="N15" s="22"/>
      <c r="O15" s="8" t="s">
        <v>230</v>
      </c>
      <c r="P15" s="22"/>
      <c r="Q15" s="22"/>
      <c r="R15" s="22"/>
    </row>
    <row r="16" spans="1:18" ht="18.75" customHeight="1">
      <c r="A16" s="137" t="s">
        <v>121</v>
      </c>
      <c r="B16" s="137" t="s">
        <v>188</v>
      </c>
      <c r="C16" s="137" t="s">
        <v>607</v>
      </c>
      <c r="D16" s="137" t="s">
        <v>606</v>
      </c>
      <c r="E16" s="137" t="s">
        <v>418</v>
      </c>
      <c r="F16" s="137" t="s">
        <v>419</v>
      </c>
      <c r="G16" s="137" t="s">
        <v>170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8" ht="32.25" customHeight="1">
      <c r="A17" s="137"/>
      <c r="B17" s="137"/>
      <c r="C17" s="137"/>
      <c r="D17" s="137"/>
      <c r="E17" s="137"/>
      <c r="F17" s="137"/>
      <c r="G17" s="6" t="s">
        <v>369</v>
      </c>
      <c r="H17" s="6" t="s">
        <v>380</v>
      </c>
      <c r="I17" s="54" t="s">
        <v>378</v>
      </c>
      <c r="J17" s="6" t="s">
        <v>379</v>
      </c>
      <c r="K17" s="128" t="s">
        <v>370</v>
      </c>
      <c r="L17" s="6" t="s">
        <v>380</v>
      </c>
      <c r="M17" s="6" t="s">
        <v>378</v>
      </c>
      <c r="N17" s="6" t="s">
        <v>379</v>
      </c>
      <c r="O17" s="128" t="s">
        <v>467</v>
      </c>
      <c r="P17" s="6" t="s">
        <v>380</v>
      </c>
      <c r="Q17" s="6" t="s">
        <v>378</v>
      </c>
      <c r="R17" s="6" t="s">
        <v>379</v>
      </c>
    </row>
    <row r="18" spans="1:18" ht="25.5" customHeight="1">
      <c r="A18" s="128">
        <v>1</v>
      </c>
      <c r="B18" s="128">
        <v>2</v>
      </c>
      <c r="C18" s="128">
        <v>3</v>
      </c>
      <c r="D18" s="6">
        <v>4</v>
      </c>
      <c r="E18" s="6">
        <v>5</v>
      </c>
      <c r="F18" s="6">
        <v>6</v>
      </c>
      <c r="G18" s="6">
        <v>7</v>
      </c>
      <c r="H18" s="128"/>
      <c r="I18" s="6"/>
      <c r="J18" s="6"/>
      <c r="K18" s="6">
        <v>8</v>
      </c>
      <c r="L18" s="128"/>
      <c r="M18" s="6"/>
      <c r="N18" s="128"/>
      <c r="O18" s="128">
        <v>9</v>
      </c>
      <c r="P18" s="106"/>
      <c r="Q18" s="106"/>
      <c r="R18" s="106"/>
    </row>
    <row r="19" spans="1:18" ht="18.75">
      <c r="A19" s="65" t="s">
        <v>201</v>
      </c>
      <c r="B19" s="107" t="s">
        <v>156</v>
      </c>
      <c r="C19" s="107"/>
      <c r="D19" s="107"/>
      <c r="E19" s="107"/>
      <c r="F19" s="107"/>
      <c r="G19" s="14">
        <f>G20+G33</f>
        <v>46820.1</v>
      </c>
      <c r="H19" s="14">
        <f aca="true" t="shared" si="0" ref="H19:R19">H20+H33</f>
        <v>3434.4</v>
      </c>
      <c r="I19" s="14">
        <f t="shared" si="0"/>
        <v>43185.9</v>
      </c>
      <c r="J19" s="14">
        <f t="shared" si="0"/>
        <v>199.8</v>
      </c>
      <c r="K19" s="14">
        <f t="shared" si="0"/>
        <v>39903.399999999994</v>
      </c>
      <c r="L19" s="14">
        <f t="shared" si="0"/>
        <v>3210.4</v>
      </c>
      <c r="M19" s="14">
        <f t="shared" si="0"/>
        <v>36493.2</v>
      </c>
      <c r="N19" s="14">
        <f t="shared" si="0"/>
        <v>199.8</v>
      </c>
      <c r="O19" s="14">
        <f t="shared" si="0"/>
        <v>41580.2</v>
      </c>
      <c r="P19" s="14">
        <f t="shared" si="0"/>
        <v>3439.2</v>
      </c>
      <c r="Q19" s="14">
        <f t="shared" si="0"/>
        <v>37941.2</v>
      </c>
      <c r="R19" s="14">
        <f t="shared" si="0"/>
        <v>199.8</v>
      </c>
    </row>
    <row r="20" spans="1:18" ht="18.75">
      <c r="A20" s="64" t="s">
        <v>216</v>
      </c>
      <c r="B20" s="31" t="s">
        <v>156</v>
      </c>
      <c r="C20" s="31" t="s">
        <v>122</v>
      </c>
      <c r="D20" s="31" t="s">
        <v>416</v>
      </c>
      <c r="E20" s="31"/>
      <c r="F20" s="31"/>
      <c r="G20" s="11">
        <f aca="true" t="shared" si="1" ref="G20:R21">G21</f>
        <v>8126.1</v>
      </c>
      <c r="H20" s="11">
        <f t="shared" si="1"/>
        <v>0</v>
      </c>
      <c r="I20" s="11">
        <f t="shared" si="1"/>
        <v>7926.3</v>
      </c>
      <c r="J20" s="11">
        <f t="shared" si="1"/>
        <v>199.8</v>
      </c>
      <c r="K20" s="11">
        <f t="shared" si="1"/>
        <v>4924.6</v>
      </c>
      <c r="L20" s="11">
        <f t="shared" si="1"/>
        <v>0</v>
      </c>
      <c r="M20" s="11">
        <f t="shared" si="1"/>
        <v>4724.8</v>
      </c>
      <c r="N20" s="11">
        <f t="shared" si="1"/>
        <v>199.8</v>
      </c>
      <c r="O20" s="11">
        <f t="shared" si="1"/>
        <v>6924.6</v>
      </c>
      <c r="P20" s="11">
        <f t="shared" si="1"/>
        <v>0</v>
      </c>
      <c r="Q20" s="11">
        <f t="shared" si="1"/>
        <v>6724.8</v>
      </c>
      <c r="R20" s="11">
        <f t="shared" si="1"/>
        <v>199.8</v>
      </c>
    </row>
    <row r="21" spans="1:18" ht="37.5">
      <c r="A21" s="64" t="s">
        <v>202</v>
      </c>
      <c r="B21" s="16" t="s">
        <v>156</v>
      </c>
      <c r="C21" s="16" t="s">
        <v>122</v>
      </c>
      <c r="D21" s="16" t="s">
        <v>138</v>
      </c>
      <c r="E21" s="33"/>
      <c r="F21" s="16"/>
      <c r="G21" s="11">
        <f t="shared" si="1"/>
        <v>8126.1</v>
      </c>
      <c r="H21" s="11">
        <f t="shared" si="1"/>
        <v>0</v>
      </c>
      <c r="I21" s="11">
        <f t="shared" si="1"/>
        <v>7926.3</v>
      </c>
      <c r="J21" s="11">
        <f t="shared" si="1"/>
        <v>199.8</v>
      </c>
      <c r="K21" s="11">
        <f t="shared" si="1"/>
        <v>4924.6</v>
      </c>
      <c r="L21" s="11">
        <f t="shared" si="1"/>
        <v>0</v>
      </c>
      <c r="M21" s="11">
        <f t="shared" si="1"/>
        <v>4724.8</v>
      </c>
      <c r="N21" s="11">
        <f t="shared" si="1"/>
        <v>199.8</v>
      </c>
      <c r="O21" s="11">
        <f t="shared" si="1"/>
        <v>6924.6</v>
      </c>
      <c r="P21" s="11">
        <f t="shared" si="1"/>
        <v>0</v>
      </c>
      <c r="Q21" s="11">
        <f t="shared" si="1"/>
        <v>6724.8</v>
      </c>
      <c r="R21" s="11">
        <f t="shared" si="1"/>
        <v>199.8</v>
      </c>
    </row>
    <row r="22" spans="1:18" ht="37.5">
      <c r="A22" s="64" t="s">
        <v>504</v>
      </c>
      <c r="B22" s="16" t="s">
        <v>156</v>
      </c>
      <c r="C22" s="16" t="s">
        <v>122</v>
      </c>
      <c r="D22" s="16" t="s">
        <v>138</v>
      </c>
      <c r="E22" s="33" t="s">
        <v>282</v>
      </c>
      <c r="F22" s="16"/>
      <c r="G22" s="11">
        <f>G27+G23</f>
        <v>8126.1</v>
      </c>
      <c r="H22" s="11">
        <f aca="true" t="shared" si="2" ref="H22:R22">H27+H23</f>
        <v>0</v>
      </c>
      <c r="I22" s="11">
        <f t="shared" si="2"/>
        <v>7926.3</v>
      </c>
      <c r="J22" s="11">
        <f t="shared" si="2"/>
        <v>199.8</v>
      </c>
      <c r="K22" s="11">
        <f t="shared" si="2"/>
        <v>4924.6</v>
      </c>
      <c r="L22" s="11">
        <f t="shared" si="2"/>
        <v>0</v>
      </c>
      <c r="M22" s="11">
        <f t="shared" si="2"/>
        <v>4724.8</v>
      </c>
      <c r="N22" s="11">
        <f t="shared" si="2"/>
        <v>199.8</v>
      </c>
      <c r="O22" s="11">
        <f t="shared" si="2"/>
        <v>6924.6</v>
      </c>
      <c r="P22" s="11">
        <f t="shared" si="2"/>
        <v>0</v>
      </c>
      <c r="Q22" s="11">
        <f t="shared" si="2"/>
        <v>6724.8</v>
      </c>
      <c r="R22" s="11">
        <f t="shared" si="2"/>
        <v>199.8</v>
      </c>
    </row>
    <row r="23" spans="1:18" ht="59.25" customHeight="1">
      <c r="A23" s="64" t="s">
        <v>512</v>
      </c>
      <c r="B23" s="16" t="s">
        <v>156</v>
      </c>
      <c r="C23" s="16" t="s">
        <v>122</v>
      </c>
      <c r="D23" s="16" t="s">
        <v>138</v>
      </c>
      <c r="E23" s="33" t="s">
        <v>284</v>
      </c>
      <c r="F23" s="16"/>
      <c r="G23" s="11">
        <f>G24</f>
        <v>199.8</v>
      </c>
      <c r="H23" s="11">
        <f aca="true" t="shared" si="3" ref="H23:R23">H24</f>
        <v>0</v>
      </c>
      <c r="I23" s="11">
        <f t="shared" si="3"/>
        <v>0</v>
      </c>
      <c r="J23" s="11">
        <f t="shared" si="3"/>
        <v>199.8</v>
      </c>
      <c r="K23" s="11">
        <f t="shared" si="3"/>
        <v>199.8</v>
      </c>
      <c r="L23" s="11">
        <f t="shared" si="3"/>
        <v>0</v>
      </c>
      <c r="M23" s="11">
        <f t="shared" si="3"/>
        <v>0</v>
      </c>
      <c r="N23" s="11">
        <f t="shared" si="3"/>
        <v>199.8</v>
      </c>
      <c r="O23" s="11">
        <f t="shared" si="3"/>
        <v>199.8</v>
      </c>
      <c r="P23" s="11">
        <f t="shared" si="3"/>
        <v>0</v>
      </c>
      <c r="Q23" s="11">
        <f t="shared" si="3"/>
        <v>0</v>
      </c>
      <c r="R23" s="11">
        <f t="shared" si="3"/>
        <v>199.8</v>
      </c>
    </row>
    <row r="24" spans="1:18" ht="37.5">
      <c r="A24" s="64" t="s">
        <v>26</v>
      </c>
      <c r="B24" s="16" t="s">
        <v>156</v>
      </c>
      <c r="C24" s="16" t="s">
        <v>122</v>
      </c>
      <c r="D24" s="16" t="s">
        <v>138</v>
      </c>
      <c r="E24" s="33" t="s">
        <v>511</v>
      </c>
      <c r="F24" s="16"/>
      <c r="G24" s="11">
        <f>G25+G26</f>
        <v>199.8</v>
      </c>
      <c r="H24" s="11">
        <f aca="true" t="shared" si="4" ref="H24:R24">H25+H26</f>
        <v>0</v>
      </c>
      <c r="I24" s="11">
        <f t="shared" si="4"/>
        <v>0</v>
      </c>
      <c r="J24" s="11">
        <f t="shared" si="4"/>
        <v>199.8</v>
      </c>
      <c r="K24" s="11">
        <f t="shared" si="4"/>
        <v>199.8</v>
      </c>
      <c r="L24" s="11">
        <f t="shared" si="4"/>
        <v>0</v>
      </c>
      <c r="M24" s="11">
        <f t="shared" si="4"/>
        <v>0</v>
      </c>
      <c r="N24" s="11">
        <f t="shared" si="4"/>
        <v>199.8</v>
      </c>
      <c r="O24" s="11">
        <f t="shared" si="4"/>
        <v>199.8</v>
      </c>
      <c r="P24" s="11">
        <f t="shared" si="4"/>
        <v>0</v>
      </c>
      <c r="Q24" s="11">
        <f t="shared" si="4"/>
        <v>0</v>
      </c>
      <c r="R24" s="11">
        <f t="shared" si="4"/>
        <v>199.8</v>
      </c>
    </row>
    <row r="25" spans="1:18" ht="37.5">
      <c r="A25" s="64" t="s">
        <v>175</v>
      </c>
      <c r="B25" s="16" t="s">
        <v>156</v>
      </c>
      <c r="C25" s="16" t="s">
        <v>122</v>
      </c>
      <c r="D25" s="16" t="s">
        <v>138</v>
      </c>
      <c r="E25" s="33" t="s">
        <v>511</v>
      </c>
      <c r="F25" s="16" t="s">
        <v>176</v>
      </c>
      <c r="G25" s="11">
        <f>H25+I25+J25</f>
        <v>139.8</v>
      </c>
      <c r="H25" s="11"/>
      <c r="I25" s="11"/>
      <c r="J25" s="11">
        <v>139.8</v>
      </c>
      <c r="K25" s="11">
        <f>L25+M25+N25</f>
        <v>139.8</v>
      </c>
      <c r="L25" s="11"/>
      <c r="M25" s="11"/>
      <c r="N25" s="11">
        <v>139.8</v>
      </c>
      <c r="O25" s="11">
        <f>P25+Q25+R25</f>
        <v>139.8</v>
      </c>
      <c r="P25" s="19"/>
      <c r="Q25" s="19"/>
      <c r="R25" s="19">
        <v>139.8</v>
      </c>
    </row>
    <row r="26" spans="1:18" ht="37.5">
      <c r="A26" s="64" t="s">
        <v>93</v>
      </c>
      <c r="B26" s="16" t="s">
        <v>156</v>
      </c>
      <c r="C26" s="16" t="s">
        <v>122</v>
      </c>
      <c r="D26" s="16" t="s">
        <v>138</v>
      </c>
      <c r="E26" s="33" t="s">
        <v>511</v>
      </c>
      <c r="F26" s="16" t="s">
        <v>179</v>
      </c>
      <c r="G26" s="11">
        <f>H26+I26+J26</f>
        <v>60</v>
      </c>
      <c r="H26" s="11"/>
      <c r="I26" s="11"/>
      <c r="J26" s="11">
        <v>60</v>
      </c>
      <c r="K26" s="11">
        <f>L26+M26+N26</f>
        <v>60</v>
      </c>
      <c r="L26" s="11"/>
      <c r="M26" s="11"/>
      <c r="N26" s="11">
        <v>60</v>
      </c>
      <c r="O26" s="11">
        <f>P26+Q26+R26</f>
        <v>60</v>
      </c>
      <c r="P26" s="19"/>
      <c r="Q26" s="19"/>
      <c r="R26" s="19">
        <v>60</v>
      </c>
    </row>
    <row r="27" spans="1:18" ht="56.25">
      <c r="A27" s="64" t="s">
        <v>431</v>
      </c>
      <c r="B27" s="16" t="s">
        <v>156</v>
      </c>
      <c r="C27" s="16" t="s">
        <v>122</v>
      </c>
      <c r="D27" s="16" t="s">
        <v>138</v>
      </c>
      <c r="E27" s="33" t="s">
        <v>68</v>
      </c>
      <c r="F27" s="16"/>
      <c r="G27" s="11">
        <f>G28+G31</f>
        <v>7926.3</v>
      </c>
      <c r="H27" s="11">
        <f aca="true" t="shared" si="5" ref="H27:R27">H28+H31</f>
        <v>0</v>
      </c>
      <c r="I27" s="11">
        <f t="shared" si="5"/>
        <v>7926.3</v>
      </c>
      <c r="J27" s="11">
        <f t="shared" si="5"/>
        <v>0</v>
      </c>
      <c r="K27" s="11">
        <f t="shared" si="5"/>
        <v>4724.8</v>
      </c>
      <c r="L27" s="11">
        <f t="shared" si="5"/>
        <v>0</v>
      </c>
      <c r="M27" s="11">
        <f t="shared" si="5"/>
        <v>4724.8</v>
      </c>
      <c r="N27" s="11">
        <f t="shared" si="5"/>
        <v>0</v>
      </c>
      <c r="O27" s="11">
        <f t="shared" si="5"/>
        <v>6724.8</v>
      </c>
      <c r="P27" s="11">
        <f t="shared" si="5"/>
        <v>0</v>
      </c>
      <c r="Q27" s="11">
        <f t="shared" si="5"/>
        <v>6724.8</v>
      </c>
      <c r="R27" s="11">
        <f t="shared" si="5"/>
        <v>0</v>
      </c>
    </row>
    <row r="28" spans="1:18" ht="20.25" customHeight="1">
      <c r="A28" s="64" t="s">
        <v>191</v>
      </c>
      <c r="B28" s="16" t="s">
        <v>156</v>
      </c>
      <c r="C28" s="16" t="s">
        <v>122</v>
      </c>
      <c r="D28" s="16" t="s">
        <v>138</v>
      </c>
      <c r="E28" s="33" t="s">
        <v>513</v>
      </c>
      <c r="F28" s="16"/>
      <c r="G28" s="11">
        <f>G29+G30</f>
        <v>6450.3</v>
      </c>
      <c r="H28" s="11">
        <f aca="true" t="shared" si="6" ref="H28:R28">H29+H30</f>
        <v>0</v>
      </c>
      <c r="I28" s="11">
        <f t="shared" si="6"/>
        <v>6450.3</v>
      </c>
      <c r="J28" s="11">
        <f t="shared" si="6"/>
        <v>0</v>
      </c>
      <c r="K28" s="11">
        <f t="shared" si="6"/>
        <v>4724.8</v>
      </c>
      <c r="L28" s="11">
        <f t="shared" si="6"/>
        <v>0</v>
      </c>
      <c r="M28" s="11">
        <f t="shared" si="6"/>
        <v>4724.8</v>
      </c>
      <c r="N28" s="11">
        <f t="shared" si="6"/>
        <v>0</v>
      </c>
      <c r="O28" s="11">
        <f t="shared" si="6"/>
        <v>6724.8</v>
      </c>
      <c r="P28" s="11">
        <f t="shared" si="6"/>
        <v>0</v>
      </c>
      <c r="Q28" s="11">
        <f t="shared" si="6"/>
        <v>6724.8</v>
      </c>
      <c r="R28" s="11">
        <f t="shared" si="6"/>
        <v>0</v>
      </c>
    </row>
    <row r="29" spans="1:18" ht="37.5">
      <c r="A29" s="64" t="s">
        <v>175</v>
      </c>
      <c r="B29" s="16" t="s">
        <v>156</v>
      </c>
      <c r="C29" s="16" t="s">
        <v>122</v>
      </c>
      <c r="D29" s="16" t="s">
        <v>138</v>
      </c>
      <c r="E29" s="33" t="s">
        <v>513</v>
      </c>
      <c r="F29" s="16" t="s">
        <v>176</v>
      </c>
      <c r="G29" s="11">
        <f>H29+I29+J29</f>
        <v>5503.8</v>
      </c>
      <c r="H29" s="11"/>
      <c r="I29" s="10">
        <v>5503.8</v>
      </c>
      <c r="J29" s="11"/>
      <c r="K29" s="11">
        <f>L29+M29+N29</f>
        <v>3778.3</v>
      </c>
      <c r="L29" s="11"/>
      <c r="M29" s="10">
        <f>'7 целевые'!L108</f>
        <v>3778.3</v>
      </c>
      <c r="N29" s="11"/>
      <c r="O29" s="11">
        <f>P29+Q29+R29</f>
        <v>5778.3</v>
      </c>
      <c r="P29" s="11"/>
      <c r="Q29" s="10">
        <v>5778.3</v>
      </c>
      <c r="R29" s="11"/>
    </row>
    <row r="30" spans="1:18" ht="37.5">
      <c r="A30" s="64" t="s">
        <v>93</v>
      </c>
      <c r="B30" s="16" t="s">
        <v>156</v>
      </c>
      <c r="C30" s="16" t="s">
        <v>122</v>
      </c>
      <c r="D30" s="16" t="s">
        <v>138</v>
      </c>
      <c r="E30" s="33" t="s">
        <v>513</v>
      </c>
      <c r="F30" s="16" t="s">
        <v>179</v>
      </c>
      <c r="G30" s="11">
        <f>H30+I30+J30</f>
        <v>946.5</v>
      </c>
      <c r="H30" s="11"/>
      <c r="I30" s="10">
        <v>946.5</v>
      </c>
      <c r="J30" s="11"/>
      <c r="K30" s="11">
        <f>L30+M30+N30</f>
        <v>946.5</v>
      </c>
      <c r="L30" s="11"/>
      <c r="M30" s="10">
        <v>946.5</v>
      </c>
      <c r="N30" s="11"/>
      <c r="O30" s="11">
        <f>P30+Q30+R30</f>
        <v>946.5</v>
      </c>
      <c r="P30" s="11"/>
      <c r="Q30" s="10">
        <v>946.5</v>
      </c>
      <c r="R30" s="11"/>
    </row>
    <row r="31" spans="1:18" ht="56.25">
      <c r="A31" s="76" t="s">
        <v>476</v>
      </c>
      <c r="B31" s="16" t="s">
        <v>156</v>
      </c>
      <c r="C31" s="16" t="s">
        <v>122</v>
      </c>
      <c r="D31" s="16" t="s">
        <v>138</v>
      </c>
      <c r="E31" s="33" t="s">
        <v>622</v>
      </c>
      <c r="F31" s="16"/>
      <c r="G31" s="11">
        <f>G32</f>
        <v>1476</v>
      </c>
      <c r="H31" s="11">
        <f aca="true" t="shared" si="7" ref="H31:R31">H32</f>
        <v>0</v>
      </c>
      <c r="I31" s="11">
        <f t="shared" si="7"/>
        <v>1476</v>
      </c>
      <c r="J31" s="11">
        <f t="shared" si="7"/>
        <v>0</v>
      </c>
      <c r="K31" s="11">
        <f t="shared" si="7"/>
        <v>0</v>
      </c>
      <c r="L31" s="11">
        <f t="shared" si="7"/>
        <v>0</v>
      </c>
      <c r="M31" s="11">
        <f t="shared" si="7"/>
        <v>0</v>
      </c>
      <c r="N31" s="11">
        <f t="shared" si="7"/>
        <v>0</v>
      </c>
      <c r="O31" s="11">
        <f t="shared" si="7"/>
        <v>0</v>
      </c>
      <c r="P31" s="11">
        <f t="shared" si="7"/>
        <v>0</v>
      </c>
      <c r="Q31" s="11">
        <f t="shared" si="7"/>
        <v>0</v>
      </c>
      <c r="R31" s="11">
        <f t="shared" si="7"/>
        <v>0</v>
      </c>
    </row>
    <row r="32" spans="1:18" ht="37.5">
      <c r="A32" s="64" t="s">
        <v>175</v>
      </c>
      <c r="B32" s="16" t="s">
        <v>156</v>
      </c>
      <c r="C32" s="16" t="s">
        <v>122</v>
      </c>
      <c r="D32" s="16" t="s">
        <v>138</v>
      </c>
      <c r="E32" s="33" t="s">
        <v>622</v>
      </c>
      <c r="F32" s="16" t="s">
        <v>176</v>
      </c>
      <c r="G32" s="11">
        <f>H32+I32+J32</f>
        <v>1476</v>
      </c>
      <c r="H32" s="11"/>
      <c r="I32" s="10">
        <v>1476</v>
      </c>
      <c r="J32" s="11"/>
      <c r="K32" s="11">
        <f>L32+M32+N32</f>
        <v>0</v>
      </c>
      <c r="L32" s="11"/>
      <c r="M32" s="10"/>
      <c r="N32" s="11"/>
      <c r="O32" s="11">
        <f>P32+Q32+R32</f>
        <v>0</v>
      </c>
      <c r="P32" s="11"/>
      <c r="Q32" s="10"/>
      <c r="R32" s="11"/>
    </row>
    <row r="33" spans="1:18" ht="56.25">
      <c r="A33" s="65" t="s">
        <v>531</v>
      </c>
      <c r="B33" s="16" t="s">
        <v>156</v>
      </c>
      <c r="C33" s="16" t="s">
        <v>147</v>
      </c>
      <c r="D33" s="16" t="s">
        <v>416</v>
      </c>
      <c r="E33" s="33"/>
      <c r="F33" s="16"/>
      <c r="G33" s="11">
        <f aca="true" t="shared" si="8" ref="G33:R33">G34+G41</f>
        <v>38694</v>
      </c>
      <c r="H33" s="11">
        <f t="shared" si="8"/>
        <v>3434.4</v>
      </c>
      <c r="I33" s="11">
        <f t="shared" si="8"/>
        <v>35259.6</v>
      </c>
      <c r="J33" s="11">
        <f t="shared" si="8"/>
        <v>0</v>
      </c>
      <c r="K33" s="11">
        <f t="shared" si="8"/>
        <v>34978.799999999996</v>
      </c>
      <c r="L33" s="11">
        <f t="shared" si="8"/>
        <v>3210.4</v>
      </c>
      <c r="M33" s="11">
        <f t="shared" si="8"/>
        <v>31768.399999999998</v>
      </c>
      <c r="N33" s="11">
        <f t="shared" si="8"/>
        <v>0</v>
      </c>
      <c r="O33" s="11">
        <f t="shared" si="8"/>
        <v>34655.6</v>
      </c>
      <c r="P33" s="11">
        <f t="shared" si="8"/>
        <v>3439.2</v>
      </c>
      <c r="Q33" s="11">
        <f t="shared" si="8"/>
        <v>31216.399999999998</v>
      </c>
      <c r="R33" s="11">
        <f t="shared" si="8"/>
        <v>0</v>
      </c>
    </row>
    <row r="34" spans="1:18" ht="37.5">
      <c r="A34" s="66" t="s">
        <v>218</v>
      </c>
      <c r="B34" s="16" t="s">
        <v>156</v>
      </c>
      <c r="C34" s="16" t="s">
        <v>147</v>
      </c>
      <c r="D34" s="16" t="s">
        <v>122</v>
      </c>
      <c r="E34" s="33"/>
      <c r="F34" s="16"/>
      <c r="G34" s="11">
        <f>G35</f>
        <v>14908.5</v>
      </c>
      <c r="H34" s="11">
        <f aca="true" t="shared" si="9" ref="H34:R34">H35</f>
        <v>3434.4</v>
      </c>
      <c r="I34" s="11">
        <f t="shared" si="9"/>
        <v>11474.1</v>
      </c>
      <c r="J34" s="11">
        <f t="shared" si="9"/>
        <v>0</v>
      </c>
      <c r="K34" s="11">
        <f t="shared" si="9"/>
        <v>15455.699999999999</v>
      </c>
      <c r="L34" s="11">
        <f t="shared" si="9"/>
        <v>3210.4</v>
      </c>
      <c r="M34" s="11">
        <f t="shared" si="9"/>
        <v>12245.3</v>
      </c>
      <c r="N34" s="11">
        <f t="shared" si="9"/>
        <v>0</v>
      </c>
      <c r="O34" s="11">
        <f t="shared" si="9"/>
        <v>16108.2</v>
      </c>
      <c r="P34" s="11">
        <f t="shared" si="9"/>
        <v>3439.2</v>
      </c>
      <c r="Q34" s="11">
        <f t="shared" si="9"/>
        <v>12669</v>
      </c>
      <c r="R34" s="11">
        <f t="shared" si="9"/>
        <v>0</v>
      </c>
    </row>
    <row r="35" spans="1:18" ht="37.5">
      <c r="A35" s="64" t="s">
        <v>504</v>
      </c>
      <c r="B35" s="16" t="s">
        <v>156</v>
      </c>
      <c r="C35" s="16" t="s">
        <v>147</v>
      </c>
      <c r="D35" s="16" t="s">
        <v>122</v>
      </c>
      <c r="E35" s="33" t="s">
        <v>282</v>
      </c>
      <c r="F35" s="16"/>
      <c r="G35" s="11">
        <f>G36</f>
        <v>14908.5</v>
      </c>
      <c r="H35" s="11">
        <f aca="true" t="shared" si="10" ref="H35:R35">H36</f>
        <v>3434.4</v>
      </c>
      <c r="I35" s="11">
        <f t="shared" si="10"/>
        <v>11474.1</v>
      </c>
      <c r="J35" s="11">
        <f t="shared" si="10"/>
        <v>0</v>
      </c>
      <c r="K35" s="11">
        <f t="shared" si="10"/>
        <v>15455.699999999999</v>
      </c>
      <c r="L35" s="11">
        <f t="shared" si="10"/>
        <v>3210.4</v>
      </c>
      <c r="M35" s="11">
        <f t="shared" si="10"/>
        <v>12245.3</v>
      </c>
      <c r="N35" s="11">
        <f t="shared" si="10"/>
        <v>0</v>
      </c>
      <c r="O35" s="11">
        <f t="shared" si="10"/>
        <v>16108.2</v>
      </c>
      <c r="P35" s="11">
        <f t="shared" si="10"/>
        <v>3439.2</v>
      </c>
      <c r="Q35" s="11">
        <f t="shared" si="10"/>
        <v>12669</v>
      </c>
      <c r="R35" s="11">
        <f t="shared" si="10"/>
        <v>0</v>
      </c>
    </row>
    <row r="36" spans="1:18" ht="37.5">
      <c r="A36" s="64" t="s">
        <v>285</v>
      </c>
      <c r="B36" s="16" t="s">
        <v>156</v>
      </c>
      <c r="C36" s="16" t="s">
        <v>147</v>
      </c>
      <c r="D36" s="16" t="s">
        <v>122</v>
      </c>
      <c r="E36" s="33" t="s">
        <v>505</v>
      </c>
      <c r="F36" s="16"/>
      <c r="G36" s="11">
        <f aca="true" t="shared" si="11" ref="G36:R36">G37+G39</f>
        <v>14908.5</v>
      </c>
      <c r="H36" s="11">
        <f t="shared" si="11"/>
        <v>3434.4</v>
      </c>
      <c r="I36" s="11">
        <f t="shared" si="11"/>
        <v>11474.1</v>
      </c>
      <c r="J36" s="11">
        <f t="shared" si="11"/>
        <v>0</v>
      </c>
      <c r="K36" s="11">
        <f t="shared" si="11"/>
        <v>15455.699999999999</v>
      </c>
      <c r="L36" s="11">
        <f t="shared" si="11"/>
        <v>3210.4</v>
      </c>
      <c r="M36" s="11">
        <f t="shared" si="11"/>
        <v>12245.3</v>
      </c>
      <c r="N36" s="11">
        <f t="shared" si="11"/>
        <v>0</v>
      </c>
      <c r="O36" s="11">
        <f t="shared" si="11"/>
        <v>16108.2</v>
      </c>
      <c r="P36" s="11">
        <f t="shared" si="11"/>
        <v>3439.2</v>
      </c>
      <c r="Q36" s="11">
        <f t="shared" si="11"/>
        <v>12669</v>
      </c>
      <c r="R36" s="11">
        <f t="shared" si="11"/>
        <v>0</v>
      </c>
    </row>
    <row r="37" spans="1:18" ht="37.5">
      <c r="A37" s="66" t="s">
        <v>507</v>
      </c>
      <c r="B37" s="16" t="s">
        <v>156</v>
      </c>
      <c r="C37" s="16" t="s">
        <v>147</v>
      </c>
      <c r="D37" s="16" t="s">
        <v>122</v>
      </c>
      <c r="E37" s="33" t="s">
        <v>506</v>
      </c>
      <c r="F37" s="16"/>
      <c r="G37" s="11">
        <f>G38</f>
        <v>11474.1</v>
      </c>
      <c r="H37" s="11">
        <f aca="true" t="shared" si="12" ref="H37:R37">H38</f>
        <v>0</v>
      </c>
      <c r="I37" s="11">
        <f t="shared" si="12"/>
        <v>11474.1</v>
      </c>
      <c r="J37" s="11">
        <f t="shared" si="12"/>
        <v>0</v>
      </c>
      <c r="K37" s="11">
        <f t="shared" si="12"/>
        <v>12245.3</v>
      </c>
      <c r="L37" s="11">
        <f t="shared" si="12"/>
        <v>0</v>
      </c>
      <c r="M37" s="11">
        <f t="shared" si="12"/>
        <v>12245.3</v>
      </c>
      <c r="N37" s="11">
        <f t="shared" si="12"/>
        <v>0</v>
      </c>
      <c r="O37" s="11">
        <f t="shared" si="12"/>
        <v>12669</v>
      </c>
      <c r="P37" s="11">
        <f t="shared" si="12"/>
        <v>0</v>
      </c>
      <c r="Q37" s="11">
        <f t="shared" si="12"/>
        <v>12669</v>
      </c>
      <c r="R37" s="11">
        <f t="shared" si="12"/>
        <v>0</v>
      </c>
    </row>
    <row r="38" spans="1:18" ht="18.75">
      <c r="A38" s="64" t="s">
        <v>196</v>
      </c>
      <c r="B38" s="16" t="s">
        <v>156</v>
      </c>
      <c r="C38" s="16" t="s">
        <v>147</v>
      </c>
      <c r="D38" s="16" t="s">
        <v>122</v>
      </c>
      <c r="E38" s="33" t="s">
        <v>506</v>
      </c>
      <c r="F38" s="16" t="s">
        <v>203</v>
      </c>
      <c r="G38" s="10">
        <f>H38+I38+J38</f>
        <v>11474.1</v>
      </c>
      <c r="H38" s="108"/>
      <c r="I38" s="11">
        <v>11474.1</v>
      </c>
      <c r="J38" s="11"/>
      <c r="K38" s="108">
        <f>L38+M38+N38</f>
        <v>12245.3</v>
      </c>
      <c r="L38" s="11"/>
      <c r="M38" s="11">
        <v>12245.3</v>
      </c>
      <c r="N38" s="11"/>
      <c r="O38" s="11">
        <f>P38+Q38+R38</f>
        <v>12669</v>
      </c>
      <c r="P38" s="11"/>
      <c r="Q38" s="11">
        <v>12669</v>
      </c>
      <c r="R38" s="11"/>
    </row>
    <row r="39" spans="1:18" ht="133.5" customHeight="1">
      <c r="A39" s="64" t="s">
        <v>417</v>
      </c>
      <c r="B39" s="16" t="s">
        <v>156</v>
      </c>
      <c r="C39" s="16" t="s">
        <v>147</v>
      </c>
      <c r="D39" s="16" t="s">
        <v>122</v>
      </c>
      <c r="E39" s="33" t="s">
        <v>508</v>
      </c>
      <c r="F39" s="16"/>
      <c r="G39" s="11">
        <f>G40</f>
        <v>3434.4</v>
      </c>
      <c r="H39" s="11">
        <f aca="true" t="shared" si="13" ref="H39:R39">H40</f>
        <v>3434.4</v>
      </c>
      <c r="I39" s="11">
        <f t="shared" si="13"/>
        <v>0</v>
      </c>
      <c r="J39" s="11">
        <f t="shared" si="13"/>
        <v>0</v>
      </c>
      <c r="K39" s="11">
        <f t="shared" si="13"/>
        <v>3210.4</v>
      </c>
      <c r="L39" s="11">
        <f t="shared" si="13"/>
        <v>3210.4</v>
      </c>
      <c r="M39" s="11">
        <f t="shared" si="13"/>
        <v>0</v>
      </c>
      <c r="N39" s="11">
        <f t="shared" si="13"/>
        <v>0</v>
      </c>
      <c r="O39" s="11">
        <f t="shared" si="13"/>
        <v>3439.2</v>
      </c>
      <c r="P39" s="11">
        <f t="shared" si="13"/>
        <v>3439.2</v>
      </c>
      <c r="Q39" s="11">
        <f t="shared" si="13"/>
        <v>0</v>
      </c>
      <c r="R39" s="11">
        <f t="shared" si="13"/>
        <v>0</v>
      </c>
    </row>
    <row r="40" spans="1:18" ht="18.75">
      <c r="A40" s="64" t="s">
        <v>196</v>
      </c>
      <c r="B40" s="16" t="s">
        <v>156</v>
      </c>
      <c r="C40" s="16" t="s">
        <v>147</v>
      </c>
      <c r="D40" s="16" t="s">
        <v>122</v>
      </c>
      <c r="E40" s="33" t="s">
        <v>508</v>
      </c>
      <c r="F40" s="16" t="s">
        <v>203</v>
      </c>
      <c r="G40" s="10">
        <f>H40+J40</f>
        <v>3434.4</v>
      </c>
      <c r="H40" s="11">
        <v>3434.4</v>
      </c>
      <c r="I40" s="11"/>
      <c r="J40" s="11"/>
      <c r="K40" s="11">
        <f>L40+M40+N40</f>
        <v>3210.4</v>
      </c>
      <c r="L40" s="11">
        <v>3210.4</v>
      </c>
      <c r="M40" s="11"/>
      <c r="N40" s="11"/>
      <c r="O40" s="11">
        <f>P40+R40</f>
        <v>3439.2</v>
      </c>
      <c r="P40" s="19">
        <v>3439.2</v>
      </c>
      <c r="Q40" s="19"/>
      <c r="R40" s="19"/>
    </row>
    <row r="41" spans="1:18" ht="18.75">
      <c r="A41" s="64" t="s">
        <v>204</v>
      </c>
      <c r="B41" s="16" t="s">
        <v>156</v>
      </c>
      <c r="C41" s="16" t="s">
        <v>147</v>
      </c>
      <c r="D41" s="16" t="s">
        <v>126</v>
      </c>
      <c r="E41" s="33"/>
      <c r="F41" s="16"/>
      <c r="G41" s="11">
        <f>G42</f>
        <v>23785.5</v>
      </c>
      <c r="H41" s="11">
        <f aca="true" t="shared" si="14" ref="H41:R42">H42</f>
        <v>0</v>
      </c>
      <c r="I41" s="11">
        <f t="shared" si="14"/>
        <v>23785.5</v>
      </c>
      <c r="J41" s="11">
        <f t="shared" si="14"/>
        <v>0</v>
      </c>
      <c r="K41" s="11">
        <f t="shared" si="14"/>
        <v>19523.1</v>
      </c>
      <c r="L41" s="11">
        <f t="shared" si="14"/>
        <v>0</v>
      </c>
      <c r="M41" s="11">
        <f t="shared" si="14"/>
        <v>19523.1</v>
      </c>
      <c r="N41" s="11">
        <f t="shared" si="14"/>
        <v>0</v>
      </c>
      <c r="O41" s="11">
        <f t="shared" si="14"/>
        <v>18547.399999999998</v>
      </c>
      <c r="P41" s="11">
        <f t="shared" si="14"/>
        <v>0</v>
      </c>
      <c r="Q41" s="11">
        <f t="shared" si="14"/>
        <v>18547.399999999998</v>
      </c>
      <c r="R41" s="11">
        <f t="shared" si="14"/>
        <v>0</v>
      </c>
    </row>
    <row r="42" spans="1:18" ht="37.5">
      <c r="A42" s="64" t="s">
        <v>504</v>
      </c>
      <c r="B42" s="16" t="s">
        <v>156</v>
      </c>
      <c r="C42" s="16" t="s">
        <v>147</v>
      </c>
      <c r="D42" s="16" t="s">
        <v>126</v>
      </c>
      <c r="E42" s="33" t="s">
        <v>282</v>
      </c>
      <c r="F42" s="16"/>
      <c r="G42" s="11">
        <f>G43</f>
        <v>23785.5</v>
      </c>
      <c r="H42" s="11">
        <f t="shared" si="14"/>
        <v>0</v>
      </c>
      <c r="I42" s="11">
        <f t="shared" si="14"/>
        <v>23785.5</v>
      </c>
      <c r="J42" s="11">
        <f t="shared" si="14"/>
        <v>0</v>
      </c>
      <c r="K42" s="11">
        <f t="shared" si="14"/>
        <v>19523.1</v>
      </c>
      <c r="L42" s="11">
        <f t="shared" si="14"/>
        <v>0</v>
      </c>
      <c r="M42" s="11">
        <f t="shared" si="14"/>
        <v>19523.1</v>
      </c>
      <c r="N42" s="11">
        <f t="shared" si="14"/>
        <v>0</v>
      </c>
      <c r="O42" s="11">
        <f t="shared" si="14"/>
        <v>18547.399999999998</v>
      </c>
      <c r="P42" s="11">
        <f t="shared" si="14"/>
        <v>0</v>
      </c>
      <c r="Q42" s="11">
        <f t="shared" si="14"/>
        <v>18547.399999999998</v>
      </c>
      <c r="R42" s="11">
        <f t="shared" si="14"/>
        <v>0</v>
      </c>
    </row>
    <row r="43" spans="1:18" ht="37.5">
      <c r="A43" s="64" t="s">
        <v>287</v>
      </c>
      <c r="B43" s="16" t="s">
        <v>156</v>
      </c>
      <c r="C43" s="16" t="s">
        <v>147</v>
      </c>
      <c r="D43" s="16" t="s">
        <v>126</v>
      </c>
      <c r="E43" s="33" t="s">
        <v>286</v>
      </c>
      <c r="F43" s="16"/>
      <c r="G43" s="11">
        <f>G44+G46</f>
        <v>23785.5</v>
      </c>
      <c r="H43" s="11">
        <f aca="true" t="shared" si="15" ref="H43:R43">H44+H46</f>
        <v>0</v>
      </c>
      <c r="I43" s="11">
        <f t="shared" si="15"/>
        <v>23785.5</v>
      </c>
      <c r="J43" s="11">
        <f t="shared" si="15"/>
        <v>0</v>
      </c>
      <c r="K43" s="11">
        <f t="shared" si="15"/>
        <v>19523.1</v>
      </c>
      <c r="L43" s="11">
        <f t="shared" si="15"/>
        <v>0</v>
      </c>
      <c r="M43" s="11">
        <f t="shared" si="15"/>
        <v>19523.1</v>
      </c>
      <c r="N43" s="11">
        <f t="shared" si="15"/>
        <v>0</v>
      </c>
      <c r="O43" s="11">
        <f t="shared" si="15"/>
        <v>18547.399999999998</v>
      </c>
      <c r="P43" s="11">
        <f t="shared" si="15"/>
        <v>0</v>
      </c>
      <c r="Q43" s="11">
        <f t="shared" si="15"/>
        <v>18547.399999999998</v>
      </c>
      <c r="R43" s="11">
        <f t="shared" si="15"/>
        <v>0</v>
      </c>
    </row>
    <row r="44" spans="1:18" ht="37.5">
      <c r="A44" s="64" t="s">
        <v>510</v>
      </c>
      <c r="B44" s="16" t="s">
        <v>156</v>
      </c>
      <c r="C44" s="16" t="s">
        <v>147</v>
      </c>
      <c r="D44" s="16" t="s">
        <v>126</v>
      </c>
      <c r="E44" s="33" t="s">
        <v>509</v>
      </c>
      <c r="F44" s="16"/>
      <c r="G44" s="11">
        <f>G45</f>
        <v>16272.8</v>
      </c>
      <c r="H44" s="11">
        <f aca="true" t="shared" si="16" ref="H44:R44">H45</f>
        <v>0</v>
      </c>
      <c r="I44" s="11">
        <f t="shared" si="16"/>
        <v>16272.8</v>
      </c>
      <c r="J44" s="11">
        <f t="shared" si="16"/>
        <v>0</v>
      </c>
      <c r="K44" s="11">
        <f t="shared" si="16"/>
        <v>15762.5</v>
      </c>
      <c r="L44" s="11">
        <f t="shared" si="16"/>
        <v>0</v>
      </c>
      <c r="M44" s="11">
        <f t="shared" si="16"/>
        <v>15762.5</v>
      </c>
      <c r="N44" s="11">
        <f t="shared" si="16"/>
        <v>0</v>
      </c>
      <c r="O44" s="11">
        <f t="shared" si="16"/>
        <v>14786.8</v>
      </c>
      <c r="P44" s="11">
        <f t="shared" si="16"/>
        <v>0</v>
      </c>
      <c r="Q44" s="11">
        <f t="shared" si="16"/>
        <v>14786.8</v>
      </c>
      <c r="R44" s="11">
        <f t="shared" si="16"/>
        <v>0</v>
      </c>
    </row>
    <row r="45" spans="1:18" ht="18.75">
      <c r="A45" s="64" t="s">
        <v>205</v>
      </c>
      <c r="B45" s="16" t="s">
        <v>156</v>
      </c>
      <c r="C45" s="16" t="s">
        <v>147</v>
      </c>
      <c r="D45" s="16" t="s">
        <v>126</v>
      </c>
      <c r="E45" s="33" t="s">
        <v>509</v>
      </c>
      <c r="F45" s="16" t="s">
        <v>203</v>
      </c>
      <c r="G45" s="11">
        <f>I45+H45+J45</f>
        <v>16272.8</v>
      </c>
      <c r="H45" s="11"/>
      <c r="I45" s="11">
        <v>16272.8</v>
      </c>
      <c r="J45" s="11"/>
      <c r="K45" s="11">
        <f>M45+L45+N45</f>
        <v>15762.5</v>
      </c>
      <c r="L45" s="11"/>
      <c r="M45" s="11">
        <v>15762.5</v>
      </c>
      <c r="N45" s="11"/>
      <c r="O45" s="11">
        <f>P45+R45+Q45</f>
        <v>14786.8</v>
      </c>
      <c r="P45" s="19"/>
      <c r="Q45" s="11">
        <v>14786.8</v>
      </c>
      <c r="R45" s="19"/>
    </row>
    <row r="46" spans="1:18" ht="56.25">
      <c r="A46" s="66" t="s">
        <v>594</v>
      </c>
      <c r="B46" s="16" t="s">
        <v>156</v>
      </c>
      <c r="C46" s="16" t="s">
        <v>147</v>
      </c>
      <c r="D46" s="16" t="s">
        <v>126</v>
      </c>
      <c r="E46" s="33" t="s">
        <v>595</v>
      </c>
      <c r="F46" s="16"/>
      <c r="G46" s="11">
        <f>G47</f>
        <v>7512.7</v>
      </c>
      <c r="H46" s="11">
        <f aca="true" t="shared" si="17" ref="H46:R46">H47</f>
        <v>0</v>
      </c>
      <c r="I46" s="11">
        <f t="shared" si="17"/>
        <v>7512.7</v>
      </c>
      <c r="J46" s="11">
        <f t="shared" si="17"/>
        <v>0</v>
      </c>
      <c r="K46" s="11">
        <f t="shared" si="17"/>
        <v>3760.6</v>
      </c>
      <c r="L46" s="11">
        <f t="shared" si="17"/>
        <v>0</v>
      </c>
      <c r="M46" s="11">
        <f t="shared" si="17"/>
        <v>3760.6</v>
      </c>
      <c r="N46" s="11">
        <f t="shared" si="17"/>
        <v>0</v>
      </c>
      <c r="O46" s="11">
        <f t="shared" si="17"/>
        <v>3760.6</v>
      </c>
      <c r="P46" s="11">
        <f t="shared" si="17"/>
        <v>0</v>
      </c>
      <c r="Q46" s="11">
        <f t="shared" si="17"/>
        <v>3760.6</v>
      </c>
      <c r="R46" s="11">
        <f t="shared" si="17"/>
        <v>0</v>
      </c>
    </row>
    <row r="47" spans="1:18" ht="18.75">
      <c r="A47" s="64" t="s">
        <v>205</v>
      </c>
      <c r="B47" s="16" t="s">
        <v>156</v>
      </c>
      <c r="C47" s="16" t="s">
        <v>147</v>
      </c>
      <c r="D47" s="16" t="s">
        <v>126</v>
      </c>
      <c r="E47" s="33" t="s">
        <v>595</v>
      </c>
      <c r="F47" s="16" t="s">
        <v>203</v>
      </c>
      <c r="G47" s="11">
        <f>I47+H47+J47</f>
        <v>7512.7</v>
      </c>
      <c r="H47" s="11"/>
      <c r="I47" s="11">
        <v>7512.7</v>
      </c>
      <c r="J47" s="11"/>
      <c r="K47" s="11">
        <f>M47+L47+N47</f>
        <v>3760.6</v>
      </c>
      <c r="L47" s="11"/>
      <c r="M47" s="11">
        <v>3760.6</v>
      </c>
      <c r="N47" s="11"/>
      <c r="O47" s="11">
        <f>P47+R47+Q47</f>
        <v>3760.6</v>
      </c>
      <c r="P47" s="19"/>
      <c r="Q47" s="11">
        <v>3760.6</v>
      </c>
      <c r="R47" s="19"/>
    </row>
    <row r="48" spans="1:18" ht="37.5">
      <c r="A48" s="65" t="s">
        <v>330</v>
      </c>
      <c r="B48" s="13" t="s">
        <v>344</v>
      </c>
      <c r="C48" s="13"/>
      <c r="D48" s="13"/>
      <c r="E48" s="128"/>
      <c r="F48" s="13"/>
      <c r="G48" s="14">
        <f aca="true" t="shared" si="18" ref="G48:R48">G49+G72+G136</f>
        <v>49848.799999999996</v>
      </c>
      <c r="H48" s="14">
        <f t="shared" si="18"/>
        <v>7858.6</v>
      </c>
      <c r="I48" s="14">
        <f t="shared" si="18"/>
        <v>41840.2</v>
      </c>
      <c r="J48" s="14">
        <f t="shared" si="18"/>
        <v>100</v>
      </c>
      <c r="K48" s="14">
        <f t="shared" si="18"/>
        <v>43291.1</v>
      </c>
      <c r="L48" s="14">
        <f t="shared" si="18"/>
        <v>2521.6</v>
      </c>
      <c r="M48" s="14">
        <f t="shared" si="18"/>
        <v>44069.5</v>
      </c>
      <c r="N48" s="14">
        <f t="shared" si="18"/>
        <v>500</v>
      </c>
      <c r="O48" s="14">
        <f t="shared" si="18"/>
        <v>47273.1</v>
      </c>
      <c r="P48" s="14">
        <f t="shared" si="18"/>
        <v>2521.6</v>
      </c>
      <c r="Q48" s="14">
        <f t="shared" si="18"/>
        <v>44251.5</v>
      </c>
      <c r="R48" s="14">
        <f t="shared" si="18"/>
        <v>500</v>
      </c>
    </row>
    <row r="49" spans="1:19" ht="18.75">
      <c r="A49" s="64" t="s">
        <v>132</v>
      </c>
      <c r="B49" s="16" t="s">
        <v>344</v>
      </c>
      <c r="C49" s="16" t="s">
        <v>131</v>
      </c>
      <c r="D49" s="16" t="s">
        <v>416</v>
      </c>
      <c r="E49" s="33"/>
      <c r="F49" s="16"/>
      <c r="G49" s="11">
        <f>G50+G58</f>
        <v>9489.4</v>
      </c>
      <c r="H49" s="11">
        <f aca="true" t="shared" si="19" ref="H49:R49">H50+H58</f>
        <v>0</v>
      </c>
      <c r="I49" s="11">
        <f t="shared" si="19"/>
        <v>9489.4</v>
      </c>
      <c r="J49" s="11">
        <f t="shared" si="19"/>
        <v>0</v>
      </c>
      <c r="K49" s="11">
        <f t="shared" si="19"/>
        <v>9793.6</v>
      </c>
      <c r="L49" s="11">
        <f t="shared" si="19"/>
        <v>0</v>
      </c>
      <c r="M49" s="11">
        <f t="shared" si="19"/>
        <v>9793.6</v>
      </c>
      <c r="N49" s="11">
        <f t="shared" si="19"/>
        <v>0</v>
      </c>
      <c r="O49" s="11">
        <f t="shared" si="19"/>
        <v>9825.6</v>
      </c>
      <c r="P49" s="11">
        <f t="shared" si="19"/>
        <v>0</v>
      </c>
      <c r="Q49" s="11">
        <f t="shared" si="19"/>
        <v>9825.6</v>
      </c>
      <c r="R49" s="11">
        <f t="shared" si="19"/>
        <v>0</v>
      </c>
      <c r="S49" s="3"/>
    </row>
    <row r="50" spans="1:19" ht="18.75">
      <c r="A50" s="64" t="s">
        <v>108</v>
      </c>
      <c r="B50" s="16" t="s">
        <v>344</v>
      </c>
      <c r="C50" s="16" t="s">
        <v>131</v>
      </c>
      <c r="D50" s="16" t="s">
        <v>125</v>
      </c>
      <c r="E50" s="16"/>
      <c r="F50" s="16"/>
      <c r="G50" s="11">
        <f>G51</f>
        <v>9407.5</v>
      </c>
      <c r="H50" s="11">
        <f aca="true" t="shared" si="20" ref="H50:R50">H51</f>
        <v>0</v>
      </c>
      <c r="I50" s="11">
        <f t="shared" si="20"/>
        <v>9407.5</v>
      </c>
      <c r="J50" s="11">
        <f t="shared" si="20"/>
        <v>0</v>
      </c>
      <c r="K50" s="11">
        <f t="shared" si="20"/>
        <v>9711.7</v>
      </c>
      <c r="L50" s="11">
        <f t="shared" si="20"/>
        <v>0</v>
      </c>
      <c r="M50" s="11">
        <f t="shared" si="20"/>
        <v>9711.7</v>
      </c>
      <c r="N50" s="11">
        <f t="shared" si="20"/>
        <v>0</v>
      </c>
      <c r="O50" s="11">
        <f t="shared" si="20"/>
        <v>9743.7</v>
      </c>
      <c r="P50" s="11">
        <f t="shared" si="20"/>
        <v>0</v>
      </c>
      <c r="Q50" s="11">
        <f t="shared" si="20"/>
        <v>9743.7</v>
      </c>
      <c r="R50" s="11">
        <f t="shared" si="20"/>
        <v>0</v>
      </c>
      <c r="S50" s="3"/>
    </row>
    <row r="51" spans="1:19" ht="37.5">
      <c r="A51" s="64" t="s">
        <v>520</v>
      </c>
      <c r="B51" s="16" t="s">
        <v>344</v>
      </c>
      <c r="C51" s="16" t="s">
        <v>131</v>
      </c>
      <c r="D51" s="16" t="s">
        <v>125</v>
      </c>
      <c r="E51" s="16" t="s">
        <v>268</v>
      </c>
      <c r="F51" s="16"/>
      <c r="G51" s="11">
        <f>G52</f>
        <v>9407.5</v>
      </c>
      <c r="H51" s="11">
        <f aca="true" t="shared" si="21" ref="H51:R52">H52</f>
        <v>0</v>
      </c>
      <c r="I51" s="11">
        <f t="shared" si="21"/>
        <v>9407.5</v>
      </c>
      <c r="J51" s="11">
        <f t="shared" si="21"/>
        <v>0</v>
      </c>
      <c r="K51" s="11">
        <f t="shared" si="21"/>
        <v>9711.7</v>
      </c>
      <c r="L51" s="11">
        <f t="shared" si="21"/>
        <v>0</v>
      </c>
      <c r="M51" s="11">
        <f t="shared" si="21"/>
        <v>9711.7</v>
      </c>
      <c r="N51" s="11">
        <f t="shared" si="21"/>
        <v>0</v>
      </c>
      <c r="O51" s="11">
        <f t="shared" si="21"/>
        <v>9743.7</v>
      </c>
      <c r="P51" s="11">
        <f t="shared" si="21"/>
        <v>0</v>
      </c>
      <c r="Q51" s="11">
        <f t="shared" si="21"/>
        <v>9743.7</v>
      </c>
      <c r="R51" s="11">
        <f t="shared" si="21"/>
        <v>0</v>
      </c>
      <c r="S51" s="3"/>
    </row>
    <row r="52" spans="1:19" ht="37.5">
      <c r="A52" s="64" t="s">
        <v>96</v>
      </c>
      <c r="B52" s="16" t="s">
        <v>344</v>
      </c>
      <c r="C52" s="16" t="s">
        <v>131</v>
      </c>
      <c r="D52" s="16" t="s">
        <v>125</v>
      </c>
      <c r="E52" s="16" t="s">
        <v>35</v>
      </c>
      <c r="F52" s="16"/>
      <c r="G52" s="11">
        <f>G53</f>
        <v>9407.5</v>
      </c>
      <c r="H52" s="11">
        <f t="shared" si="21"/>
        <v>0</v>
      </c>
      <c r="I52" s="11">
        <f t="shared" si="21"/>
        <v>9407.5</v>
      </c>
      <c r="J52" s="11">
        <f t="shared" si="21"/>
        <v>0</v>
      </c>
      <c r="K52" s="11">
        <f t="shared" si="21"/>
        <v>9711.7</v>
      </c>
      <c r="L52" s="11">
        <f t="shared" si="21"/>
        <v>0</v>
      </c>
      <c r="M52" s="11">
        <f t="shared" si="21"/>
        <v>9711.7</v>
      </c>
      <c r="N52" s="11">
        <f t="shared" si="21"/>
        <v>0</v>
      </c>
      <c r="O52" s="11">
        <f t="shared" si="21"/>
        <v>9743.7</v>
      </c>
      <c r="P52" s="11">
        <f t="shared" si="21"/>
        <v>0</v>
      </c>
      <c r="Q52" s="11">
        <f t="shared" si="21"/>
        <v>9743.7</v>
      </c>
      <c r="R52" s="11">
        <f t="shared" si="21"/>
        <v>0</v>
      </c>
      <c r="S52" s="3"/>
    </row>
    <row r="53" spans="1:19" ht="60" customHeight="1">
      <c r="A53" s="64" t="s">
        <v>359</v>
      </c>
      <c r="B53" s="16" t="s">
        <v>344</v>
      </c>
      <c r="C53" s="16" t="s">
        <v>131</v>
      </c>
      <c r="D53" s="16" t="s">
        <v>125</v>
      </c>
      <c r="E53" s="16" t="s">
        <v>57</v>
      </c>
      <c r="F53" s="16"/>
      <c r="G53" s="11">
        <f>G54+G56</f>
        <v>9407.5</v>
      </c>
      <c r="H53" s="11">
        <f aca="true" t="shared" si="22" ref="H53:R53">H54+H56</f>
        <v>0</v>
      </c>
      <c r="I53" s="11">
        <f t="shared" si="22"/>
        <v>9407.5</v>
      </c>
      <c r="J53" s="11">
        <f t="shared" si="22"/>
        <v>0</v>
      </c>
      <c r="K53" s="11">
        <f t="shared" si="22"/>
        <v>9711.7</v>
      </c>
      <c r="L53" s="11">
        <f t="shared" si="22"/>
        <v>0</v>
      </c>
      <c r="M53" s="11">
        <f t="shared" si="22"/>
        <v>9711.7</v>
      </c>
      <c r="N53" s="11">
        <f t="shared" si="22"/>
        <v>0</v>
      </c>
      <c r="O53" s="11">
        <f t="shared" si="22"/>
        <v>9743.7</v>
      </c>
      <c r="P53" s="11">
        <f t="shared" si="22"/>
        <v>0</v>
      </c>
      <c r="Q53" s="11">
        <f t="shared" si="22"/>
        <v>9743.7</v>
      </c>
      <c r="R53" s="11">
        <f t="shared" si="22"/>
        <v>0</v>
      </c>
      <c r="S53" s="3"/>
    </row>
    <row r="54" spans="1:19" ht="18.75">
      <c r="A54" s="64" t="s">
        <v>100</v>
      </c>
      <c r="B54" s="16" t="s">
        <v>344</v>
      </c>
      <c r="C54" s="16" t="s">
        <v>131</v>
      </c>
      <c r="D54" s="16" t="s">
        <v>125</v>
      </c>
      <c r="E54" s="16" t="s">
        <v>58</v>
      </c>
      <c r="F54" s="32"/>
      <c r="G54" s="51">
        <f>G55</f>
        <v>7166</v>
      </c>
      <c r="H54" s="51">
        <f aca="true" t="shared" si="23" ref="H54:R54">H55</f>
        <v>0</v>
      </c>
      <c r="I54" s="51">
        <f t="shared" si="23"/>
        <v>7166</v>
      </c>
      <c r="J54" s="51">
        <f t="shared" si="23"/>
        <v>0</v>
      </c>
      <c r="K54" s="51">
        <f t="shared" si="23"/>
        <v>7570.4</v>
      </c>
      <c r="L54" s="51">
        <f t="shared" si="23"/>
        <v>0</v>
      </c>
      <c r="M54" s="51">
        <f t="shared" si="23"/>
        <v>7570.4</v>
      </c>
      <c r="N54" s="51">
        <f t="shared" si="23"/>
        <v>0</v>
      </c>
      <c r="O54" s="51">
        <f t="shared" si="23"/>
        <v>7111.7</v>
      </c>
      <c r="P54" s="51">
        <f t="shared" si="23"/>
        <v>0</v>
      </c>
      <c r="Q54" s="51">
        <f t="shared" si="23"/>
        <v>7111.7</v>
      </c>
      <c r="R54" s="51">
        <f t="shared" si="23"/>
        <v>0</v>
      </c>
      <c r="S54" s="3"/>
    </row>
    <row r="55" spans="1:19" ht="18.75">
      <c r="A55" s="64" t="s">
        <v>193</v>
      </c>
      <c r="B55" s="16" t="s">
        <v>344</v>
      </c>
      <c r="C55" s="16" t="s">
        <v>131</v>
      </c>
      <c r="D55" s="16" t="s">
        <v>125</v>
      </c>
      <c r="E55" s="16" t="s">
        <v>58</v>
      </c>
      <c r="F55" s="16" t="s">
        <v>192</v>
      </c>
      <c r="G55" s="11">
        <f>H55+I55+J55</f>
        <v>7166</v>
      </c>
      <c r="H55" s="11"/>
      <c r="I55" s="11">
        <v>7166</v>
      </c>
      <c r="J55" s="11"/>
      <c r="K55" s="11">
        <f>L55+M55+N55</f>
        <v>7570.4</v>
      </c>
      <c r="L55" s="11"/>
      <c r="M55" s="11">
        <v>7570.4</v>
      </c>
      <c r="N55" s="11"/>
      <c r="O55" s="11">
        <f>P55+Q55+R55</f>
        <v>7111.7</v>
      </c>
      <c r="P55" s="19"/>
      <c r="Q55" s="19">
        <v>7111.7</v>
      </c>
      <c r="R55" s="19"/>
      <c r="S55" s="3"/>
    </row>
    <row r="56" spans="1:19" ht="56.25">
      <c r="A56" s="64" t="s">
        <v>476</v>
      </c>
      <c r="B56" s="16" t="s">
        <v>344</v>
      </c>
      <c r="C56" s="16" t="s">
        <v>131</v>
      </c>
      <c r="D56" s="16" t="s">
        <v>125</v>
      </c>
      <c r="E56" s="16" t="s">
        <v>475</v>
      </c>
      <c r="F56" s="16"/>
      <c r="G56" s="11">
        <f>G57</f>
        <v>2241.5</v>
      </c>
      <c r="H56" s="11">
        <f aca="true" t="shared" si="24" ref="H56:R56">H57</f>
        <v>0</v>
      </c>
      <c r="I56" s="11">
        <f t="shared" si="24"/>
        <v>2241.5</v>
      </c>
      <c r="J56" s="11">
        <f t="shared" si="24"/>
        <v>0</v>
      </c>
      <c r="K56" s="11">
        <f t="shared" si="24"/>
        <v>2141.3</v>
      </c>
      <c r="L56" s="11">
        <f t="shared" si="24"/>
        <v>0</v>
      </c>
      <c r="M56" s="11">
        <f t="shared" si="24"/>
        <v>2141.3</v>
      </c>
      <c r="N56" s="11">
        <f t="shared" si="24"/>
        <v>0</v>
      </c>
      <c r="O56" s="11">
        <f t="shared" si="24"/>
        <v>2632</v>
      </c>
      <c r="P56" s="11">
        <f t="shared" si="24"/>
        <v>0</v>
      </c>
      <c r="Q56" s="11">
        <f t="shared" si="24"/>
        <v>2632</v>
      </c>
      <c r="R56" s="11">
        <f t="shared" si="24"/>
        <v>0</v>
      </c>
      <c r="S56" s="3"/>
    </row>
    <row r="57" spans="1:19" ht="18.75">
      <c r="A57" s="64" t="s">
        <v>193</v>
      </c>
      <c r="B57" s="16" t="s">
        <v>344</v>
      </c>
      <c r="C57" s="16" t="s">
        <v>131</v>
      </c>
      <c r="D57" s="16" t="s">
        <v>125</v>
      </c>
      <c r="E57" s="16" t="s">
        <v>475</v>
      </c>
      <c r="F57" s="16" t="s">
        <v>192</v>
      </c>
      <c r="G57" s="11">
        <f>H57+I57+J57</f>
        <v>2241.5</v>
      </c>
      <c r="H57" s="11"/>
      <c r="I57" s="11">
        <v>2241.5</v>
      </c>
      <c r="J57" s="11"/>
      <c r="K57" s="11">
        <f>L57+M57+N57</f>
        <v>2141.3</v>
      </c>
      <c r="L57" s="11"/>
      <c r="M57" s="11">
        <v>2141.3</v>
      </c>
      <c r="N57" s="11"/>
      <c r="O57" s="11">
        <f>P57+Q57+R57</f>
        <v>2632</v>
      </c>
      <c r="P57" s="11"/>
      <c r="Q57" s="11">
        <v>2632</v>
      </c>
      <c r="R57" s="11"/>
      <c r="S57" s="3"/>
    </row>
    <row r="58" spans="1:19" ht="18.75">
      <c r="A58" s="64" t="s">
        <v>109</v>
      </c>
      <c r="B58" s="16" t="s">
        <v>344</v>
      </c>
      <c r="C58" s="16" t="s">
        <v>131</v>
      </c>
      <c r="D58" s="16" t="s">
        <v>131</v>
      </c>
      <c r="E58" s="16"/>
      <c r="F58" s="16"/>
      <c r="G58" s="11">
        <f>G59</f>
        <v>81.9</v>
      </c>
      <c r="H58" s="11">
        <f aca="true" t="shared" si="25" ref="H58:R58">H59</f>
        <v>0</v>
      </c>
      <c r="I58" s="11">
        <f t="shared" si="25"/>
        <v>81.9</v>
      </c>
      <c r="J58" s="11">
        <f t="shared" si="25"/>
        <v>0</v>
      </c>
      <c r="K58" s="11">
        <f t="shared" si="25"/>
        <v>81.9</v>
      </c>
      <c r="L58" s="11">
        <f t="shared" si="25"/>
        <v>0</v>
      </c>
      <c r="M58" s="11">
        <f t="shared" si="25"/>
        <v>81.9</v>
      </c>
      <c r="N58" s="11">
        <f t="shared" si="25"/>
        <v>0</v>
      </c>
      <c r="O58" s="11">
        <f t="shared" si="25"/>
        <v>81.9</v>
      </c>
      <c r="P58" s="11">
        <f t="shared" si="25"/>
        <v>0</v>
      </c>
      <c r="Q58" s="11">
        <f t="shared" si="25"/>
        <v>81.9</v>
      </c>
      <c r="R58" s="11">
        <f t="shared" si="25"/>
        <v>0</v>
      </c>
      <c r="S58" s="3"/>
    </row>
    <row r="59" spans="1:19" ht="40.5" customHeight="1">
      <c r="A59" s="64" t="s">
        <v>516</v>
      </c>
      <c r="B59" s="16" t="s">
        <v>344</v>
      </c>
      <c r="C59" s="16" t="s">
        <v>131</v>
      </c>
      <c r="D59" s="16" t="s">
        <v>131</v>
      </c>
      <c r="E59" s="16" t="s">
        <v>259</v>
      </c>
      <c r="F59" s="16"/>
      <c r="G59" s="11">
        <f>G60+G66+G69+G63</f>
        <v>81.9</v>
      </c>
      <c r="H59" s="11">
        <f aca="true" t="shared" si="26" ref="H59:O59">H60+H66+H69+H63</f>
        <v>0</v>
      </c>
      <c r="I59" s="11">
        <f t="shared" si="26"/>
        <v>81.9</v>
      </c>
      <c r="J59" s="11">
        <f t="shared" si="26"/>
        <v>0</v>
      </c>
      <c r="K59" s="11">
        <f t="shared" si="26"/>
        <v>81.9</v>
      </c>
      <c r="L59" s="11">
        <f t="shared" si="26"/>
        <v>0</v>
      </c>
      <c r="M59" s="11">
        <f t="shared" si="26"/>
        <v>81.9</v>
      </c>
      <c r="N59" s="11">
        <f t="shared" si="26"/>
        <v>0</v>
      </c>
      <c r="O59" s="11">
        <f t="shared" si="26"/>
        <v>81.9</v>
      </c>
      <c r="P59" s="11">
        <f>P60+P66+P69</f>
        <v>0</v>
      </c>
      <c r="Q59" s="11">
        <f>Q60+Q66+Q69</f>
        <v>81.9</v>
      </c>
      <c r="R59" s="11">
        <f>R60+R66+R69</f>
        <v>0</v>
      </c>
      <c r="S59" s="3"/>
    </row>
    <row r="60" spans="1:19" ht="37.5">
      <c r="A60" s="64" t="s">
        <v>260</v>
      </c>
      <c r="B60" s="16" t="s">
        <v>344</v>
      </c>
      <c r="C60" s="16" t="s">
        <v>131</v>
      </c>
      <c r="D60" s="16" t="s">
        <v>131</v>
      </c>
      <c r="E60" s="16" t="s">
        <v>518</v>
      </c>
      <c r="F60" s="16"/>
      <c r="G60" s="11">
        <f>G61</f>
        <v>27.2</v>
      </c>
      <c r="H60" s="11">
        <f aca="true" t="shared" si="27" ref="H60:R60">H61</f>
        <v>0</v>
      </c>
      <c r="I60" s="11">
        <f t="shared" si="27"/>
        <v>25.6</v>
      </c>
      <c r="J60" s="11">
        <f t="shared" si="27"/>
        <v>0</v>
      </c>
      <c r="K60" s="11">
        <f t="shared" si="27"/>
        <v>25.6</v>
      </c>
      <c r="L60" s="11">
        <f t="shared" si="27"/>
        <v>0</v>
      </c>
      <c r="M60" s="11">
        <f t="shared" si="27"/>
        <v>25.6</v>
      </c>
      <c r="N60" s="11">
        <f t="shared" si="27"/>
        <v>0</v>
      </c>
      <c r="O60" s="11">
        <f t="shared" si="27"/>
        <v>25.6</v>
      </c>
      <c r="P60" s="11">
        <f t="shared" si="27"/>
        <v>0</v>
      </c>
      <c r="Q60" s="11">
        <f t="shared" si="27"/>
        <v>25.6</v>
      </c>
      <c r="R60" s="11">
        <f t="shared" si="27"/>
        <v>0</v>
      </c>
      <c r="S60" s="3"/>
    </row>
    <row r="61" spans="1:19" ht="18.75">
      <c r="A61" s="64" t="s">
        <v>182</v>
      </c>
      <c r="B61" s="16" t="s">
        <v>344</v>
      </c>
      <c r="C61" s="16" t="s">
        <v>131</v>
      </c>
      <c r="D61" s="16" t="s">
        <v>131</v>
      </c>
      <c r="E61" s="16" t="s">
        <v>519</v>
      </c>
      <c r="F61" s="16"/>
      <c r="G61" s="11">
        <f>G62</f>
        <v>27.2</v>
      </c>
      <c r="H61" s="11">
        <f aca="true" t="shared" si="28" ref="H61:Q61">H62</f>
        <v>0</v>
      </c>
      <c r="I61" s="11">
        <f t="shared" si="28"/>
        <v>25.6</v>
      </c>
      <c r="J61" s="11">
        <f t="shared" si="28"/>
        <v>0</v>
      </c>
      <c r="K61" s="11">
        <f t="shared" si="28"/>
        <v>25.6</v>
      </c>
      <c r="L61" s="11">
        <f t="shared" si="28"/>
        <v>0</v>
      </c>
      <c r="M61" s="11">
        <f t="shared" si="28"/>
        <v>25.6</v>
      </c>
      <c r="N61" s="11">
        <f t="shared" si="28"/>
        <v>0</v>
      </c>
      <c r="O61" s="11">
        <f t="shared" si="28"/>
        <v>25.6</v>
      </c>
      <c r="P61" s="11">
        <f t="shared" si="28"/>
        <v>0</v>
      </c>
      <c r="Q61" s="11">
        <f t="shared" si="28"/>
        <v>25.6</v>
      </c>
      <c r="R61" s="11">
        <f>R62</f>
        <v>0</v>
      </c>
      <c r="S61" s="3"/>
    </row>
    <row r="62" spans="1:19" ht="18.75">
      <c r="A62" s="64" t="s">
        <v>193</v>
      </c>
      <c r="B62" s="16" t="s">
        <v>344</v>
      </c>
      <c r="C62" s="16" t="s">
        <v>131</v>
      </c>
      <c r="D62" s="16" t="s">
        <v>131</v>
      </c>
      <c r="E62" s="16" t="s">
        <v>519</v>
      </c>
      <c r="F62" s="16" t="s">
        <v>192</v>
      </c>
      <c r="G62" s="11">
        <v>27.2</v>
      </c>
      <c r="H62" s="11"/>
      <c r="I62" s="11">
        <v>25.6</v>
      </c>
      <c r="J62" s="11"/>
      <c r="K62" s="11">
        <f>L62+M62+N62</f>
        <v>25.6</v>
      </c>
      <c r="L62" s="11"/>
      <c r="M62" s="11">
        <v>25.6</v>
      </c>
      <c r="N62" s="11"/>
      <c r="O62" s="11">
        <f>P62+Q62+R62</f>
        <v>25.6</v>
      </c>
      <c r="P62" s="11"/>
      <c r="Q62" s="11">
        <v>25.6</v>
      </c>
      <c r="R62" s="11"/>
      <c r="S62" s="3"/>
    </row>
    <row r="63" spans="1:19" ht="37.5">
      <c r="A63" s="64" t="s">
        <v>517</v>
      </c>
      <c r="B63" s="16" t="s">
        <v>344</v>
      </c>
      <c r="C63" s="16" t="s">
        <v>131</v>
      </c>
      <c r="D63" s="16" t="s">
        <v>131</v>
      </c>
      <c r="E63" s="16" t="s">
        <v>261</v>
      </c>
      <c r="F63" s="16"/>
      <c r="G63" s="11">
        <f>G64</f>
        <v>7.5</v>
      </c>
      <c r="H63" s="11">
        <f aca="true" t="shared" si="29" ref="H63:O63">H64</f>
        <v>0</v>
      </c>
      <c r="I63" s="11">
        <f t="shared" si="29"/>
        <v>0</v>
      </c>
      <c r="J63" s="11">
        <f t="shared" si="29"/>
        <v>0</v>
      </c>
      <c r="K63" s="11">
        <f t="shared" si="29"/>
        <v>0</v>
      </c>
      <c r="L63" s="11">
        <f t="shared" si="29"/>
        <v>0</v>
      </c>
      <c r="M63" s="11">
        <f t="shared" si="29"/>
        <v>0</v>
      </c>
      <c r="N63" s="11">
        <f t="shared" si="29"/>
        <v>0</v>
      </c>
      <c r="O63" s="11">
        <f t="shared" si="29"/>
        <v>0</v>
      </c>
      <c r="P63" s="11"/>
      <c r="Q63" s="11"/>
      <c r="R63" s="11"/>
      <c r="S63" s="3"/>
    </row>
    <row r="64" spans="1:19" ht="18.75">
      <c r="A64" s="64" t="s">
        <v>182</v>
      </c>
      <c r="B64" s="16" t="s">
        <v>344</v>
      </c>
      <c r="C64" s="16" t="s">
        <v>131</v>
      </c>
      <c r="D64" s="16" t="s">
        <v>131</v>
      </c>
      <c r="E64" s="16" t="s">
        <v>262</v>
      </c>
      <c r="F64" s="16"/>
      <c r="G64" s="11">
        <f>G65</f>
        <v>7.5</v>
      </c>
      <c r="H64" s="11">
        <f aca="true" t="shared" si="30" ref="H64:O64">H65</f>
        <v>0</v>
      </c>
      <c r="I64" s="11">
        <f t="shared" si="30"/>
        <v>0</v>
      </c>
      <c r="J64" s="11">
        <f t="shared" si="30"/>
        <v>0</v>
      </c>
      <c r="K64" s="11">
        <f t="shared" si="30"/>
        <v>0</v>
      </c>
      <c r="L64" s="11">
        <f t="shared" si="30"/>
        <v>0</v>
      </c>
      <c r="M64" s="11">
        <f t="shared" si="30"/>
        <v>0</v>
      </c>
      <c r="N64" s="11">
        <f t="shared" si="30"/>
        <v>0</v>
      </c>
      <c r="O64" s="11">
        <f t="shared" si="30"/>
        <v>0</v>
      </c>
      <c r="P64" s="11"/>
      <c r="Q64" s="11"/>
      <c r="R64" s="11"/>
      <c r="S64" s="3"/>
    </row>
    <row r="65" spans="1:19" ht="18.75">
      <c r="A65" s="64" t="s">
        <v>193</v>
      </c>
      <c r="B65" s="16" t="s">
        <v>344</v>
      </c>
      <c r="C65" s="16" t="s">
        <v>131</v>
      </c>
      <c r="D65" s="16" t="s">
        <v>131</v>
      </c>
      <c r="E65" s="16" t="s">
        <v>262</v>
      </c>
      <c r="F65" s="16" t="s">
        <v>192</v>
      </c>
      <c r="G65" s="11">
        <v>7.5</v>
      </c>
      <c r="H65" s="11"/>
      <c r="I65" s="11"/>
      <c r="J65" s="11"/>
      <c r="K65" s="11">
        <v>0</v>
      </c>
      <c r="L65" s="11"/>
      <c r="M65" s="11"/>
      <c r="N65" s="11"/>
      <c r="O65" s="11">
        <v>0</v>
      </c>
      <c r="P65" s="11"/>
      <c r="Q65" s="11"/>
      <c r="R65" s="11"/>
      <c r="S65" s="3"/>
    </row>
    <row r="66" spans="1:19" ht="37.5">
      <c r="A66" s="64" t="s">
        <v>31</v>
      </c>
      <c r="B66" s="16" t="s">
        <v>344</v>
      </c>
      <c r="C66" s="16" t="s">
        <v>131</v>
      </c>
      <c r="D66" s="16" t="s">
        <v>131</v>
      </c>
      <c r="E66" s="16" t="s">
        <v>263</v>
      </c>
      <c r="F66" s="16"/>
      <c r="G66" s="11">
        <f>G67</f>
        <v>30.2</v>
      </c>
      <c r="H66" s="11">
        <f aca="true" t="shared" si="31" ref="H66:R66">H67</f>
        <v>0</v>
      </c>
      <c r="I66" s="11">
        <f t="shared" si="31"/>
        <v>41.9</v>
      </c>
      <c r="J66" s="11">
        <f t="shared" si="31"/>
        <v>0</v>
      </c>
      <c r="K66" s="11">
        <f t="shared" si="31"/>
        <v>41.9</v>
      </c>
      <c r="L66" s="11">
        <f t="shared" si="31"/>
        <v>0</v>
      </c>
      <c r="M66" s="11">
        <f t="shared" si="31"/>
        <v>41.9</v>
      </c>
      <c r="N66" s="11">
        <f t="shared" si="31"/>
        <v>0</v>
      </c>
      <c r="O66" s="11">
        <f t="shared" si="31"/>
        <v>41.9</v>
      </c>
      <c r="P66" s="11">
        <f t="shared" si="31"/>
        <v>0</v>
      </c>
      <c r="Q66" s="11">
        <f t="shared" si="31"/>
        <v>41.9</v>
      </c>
      <c r="R66" s="11">
        <f t="shared" si="31"/>
        <v>0</v>
      </c>
      <c r="S66" s="3"/>
    </row>
    <row r="67" spans="1:19" ht="18.75">
      <c r="A67" s="64" t="s">
        <v>182</v>
      </c>
      <c r="B67" s="16" t="s">
        <v>344</v>
      </c>
      <c r="C67" s="16" t="s">
        <v>131</v>
      </c>
      <c r="D67" s="16" t="s">
        <v>131</v>
      </c>
      <c r="E67" s="16" t="s">
        <v>264</v>
      </c>
      <c r="F67" s="16"/>
      <c r="G67" s="11">
        <f>G68</f>
        <v>30.2</v>
      </c>
      <c r="H67" s="11">
        <f aca="true" t="shared" si="32" ref="H67:R67">H68</f>
        <v>0</v>
      </c>
      <c r="I67" s="11">
        <f t="shared" si="32"/>
        <v>41.9</v>
      </c>
      <c r="J67" s="11">
        <f t="shared" si="32"/>
        <v>0</v>
      </c>
      <c r="K67" s="11">
        <f t="shared" si="32"/>
        <v>41.9</v>
      </c>
      <c r="L67" s="11">
        <f t="shared" si="32"/>
        <v>0</v>
      </c>
      <c r="M67" s="11">
        <f t="shared" si="32"/>
        <v>41.9</v>
      </c>
      <c r="N67" s="11">
        <f t="shared" si="32"/>
        <v>0</v>
      </c>
      <c r="O67" s="11">
        <f t="shared" si="32"/>
        <v>41.9</v>
      </c>
      <c r="P67" s="11">
        <f t="shared" si="32"/>
        <v>0</v>
      </c>
      <c r="Q67" s="11">
        <f t="shared" si="32"/>
        <v>41.9</v>
      </c>
      <c r="R67" s="11">
        <f t="shared" si="32"/>
        <v>0</v>
      </c>
      <c r="S67" s="3"/>
    </row>
    <row r="68" spans="1:19" ht="18.75">
      <c r="A68" s="64" t="s">
        <v>193</v>
      </c>
      <c r="B68" s="16" t="s">
        <v>344</v>
      </c>
      <c r="C68" s="16" t="s">
        <v>131</v>
      </c>
      <c r="D68" s="16" t="s">
        <v>131</v>
      </c>
      <c r="E68" s="16" t="s">
        <v>264</v>
      </c>
      <c r="F68" s="16" t="s">
        <v>192</v>
      </c>
      <c r="G68" s="11">
        <v>30.2</v>
      </c>
      <c r="H68" s="11"/>
      <c r="I68" s="11">
        <v>41.9</v>
      </c>
      <c r="J68" s="11"/>
      <c r="K68" s="11">
        <f>L68+M68+N68</f>
        <v>41.9</v>
      </c>
      <c r="L68" s="11"/>
      <c r="M68" s="11">
        <v>41.9</v>
      </c>
      <c r="N68" s="11"/>
      <c r="O68" s="11">
        <f>P68+Q68+R68</f>
        <v>41.9</v>
      </c>
      <c r="P68" s="11"/>
      <c r="Q68" s="11">
        <v>41.9</v>
      </c>
      <c r="R68" s="11"/>
      <c r="S68" s="3"/>
    </row>
    <row r="69" spans="1:19" ht="38.25" customHeight="1">
      <c r="A69" s="64" t="s">
        <v>267</v>
      </c>
      <c r="B69" s="16" t="s">
        <v>344</v>
      </c>
      <c r="C69" s="16" t="s">
        <v>131</v>
      </c>
      <c r="D69" s="16" t="s">
        <v>131</v>
      </c>
      <c r="E69" s="16" t="s">
        <v>265</v>
      </c>
      <c r="F69" s="16"/>
      <c r="G69" s="11">
        <f>G70</f>
        <v>17</v>
      </c>
      <c r="H69" s="11">
        <f aca="true" t="shared" si="33" ref="H69:R69">H70</f>
        <v>0</v>
      </c>
      <c r="I69" s="11">
        <f t="shared" si="33"/>
        <v>14.4</v>
      </c>
      <c r="J69" s="11">
        <f t="shared" si="33"/>
        <v>0</v>
      </c>
      <c r="K69" s="11">
        <f t="shared" si="33"/>
        <v>14.4</v>
      </c>
      <c r="L69" s="11">
        <f t="shared" si="33"/>
        <v>0</v>
      </c>
      <c r="M69" s="11">
        <f t="shared" si="33"/>
        <v>14.4</v>
      </c>
      <c r="N69" s="11">
        <f t="shared" si="33"/>
        <v>0</v>
      </c>
      <c r="O69" s="11">
        <f t="shared" si="33"/>
        <v>14.4</v>
      </c>
      <c r="P69" s="11">
        <f t="shared" si="33"/>
        <v>0</v>
      </c>
      <c r="Q69" s="11">
        <f t="shared" si="33"/>
        <v>14.4</v>
      </c>
      <c r="R69" s="11">
        <f t="shared" si="33"/>
        <v>0</v>
      </c>
      <c r="S69" s="3"/>
    </row>
    <row r="70" spans="1:19" ht="18.75">
      <c r="A70" s="64" t="s">
        <v>182</v>
      </c>
      <c r="B70" s="16" t="s">
        <v>344</v>
      </c>
      <c r="C70" s="16" t="s">
        <v>131</v>
      </c>
      <c r="D70" s="16" t="s">
        <v>131</v>
      </c>
      <c r="E70" s="16" t="s">
        <v>266</v>
      </c>
      <c r="F70" s="16"/>
      <c r="G70" s="11">
        <f>G71</f>
        <v>17</v>
      </c>
      <c r="H70" s="11">
        <f aca="true" t="shared" si="34" ref="H70:R70">H71</f>
        <v>0</v>
      </c>
      <c r="I70" s="11">
        <f t="shared" si="34"/>
        <v>14.4</v>
      </c>
      <c r="J70" s="11">
        <f t="shared" si="34"/>
        <v>0</v>
      </c>
      <c r="K70" s="11">
        <f t="shared" si="34"/>
        <v>14.4</v>
      </c>
      <c r="L70" s="11">
        <f t="shared" si="34"/>
        <v>0</v>
      </c>
      <c r="M70" s="11">
        <f t="shared" si="34"/>
        <v>14.4</v>
      </c>
      <c r="N70" s="11">
        <f t="shared" si="34"/>
        <v>0</v>
      </c>
      <c r="O70" s="11">
        <f t="shared" si="34"/>
        <v>14.4</v>
      </c>
      <c r="P70" s="11">
        <f t="shared" si="34"/>
        <v>0</v>
      </c>
      <c r="Q70" s="11">
        <f t="shared" si="34"/>
        <v>14.4</v>
      </c>
      <c r="R70" s="11">
        <f t="shared" si="34"/>
        <v>0</v>
      </c>
      <c r="S70" s="3"/>
    </row>
    <row r="71" spans="1:19" ht="18.75">
      <c r="A71" s="64" t="s">
        <v>193</v>
      </c>
      <c r="B71" s="16" t="s">
        <v>344</v>
      </c>
      <c r="C71" s="16" t="s">
        <v>131</v>
      </c>
      <c r="D71" s="16" t="s">
        <v>131</v>
      </c>
      <c r="E71" s="16" t="s">
        <v>266</v>
      </c>
      <c r="F71" s="16" t="s">
        <v>192</v>
      </c>
      <c r="G71" s="11">
        <v>17</v>
      </c>
      <c r="H71" s="11"/>
      <c r="I71" s="11">
        <v>14.4</v>
      </c>
      <c r="J71" s="11"/>
      <c r="K71" s="11">
        <f>L71+M71+N71</f>
        <v>14.4</v>
      </c>
      <c r="L71" s="11"/>
      <c r="M71" s="11">
        <v>14.4</v>
      </c>
      <c r="N71" s="11"/>
      <c r="O71" s="11">
        <f>P71+Q71+R71</f>
        <v>14.4</v>
      </c>
      <c r="P71" s="11"/>
      <c r="Q71" s="11">
        <v>14.4</v>
      </c>
      <c r="R71" s="11"/>
      <c r="S71" s="3"/>
    </row>
    <row r="72" spans="1:19" ht="18.75">
      <c r="A72" s="64" t="s">
        <v>87</v>
      </c>
      <c r="B72" s="16" t="s">
        <v>344</v>
      </c>
      <c r="C72" s="16" t="s">
        <v>135</v>
      </c>
      <c r="D72" s="16" t="s">
        <v>416</v>
      </c>
      <c r="E72" s="16"/>
      <c r="F72" s="16"/>
      <c r="G72" s="11">
        <f aca="true" t="shared" si="35" ref="G72:R72">G73+G121</f>
        <v>40114.399999999994</v>
      </c>
      <c r="H72" s="11">
        <f t="shared" si="35"/>
        <v>7858.6</v>
      </c>
      <c r="I72" s="11">
        <f t="shared" si="35"/>
        <v>32135.8</v>
      </c>
      <c r="J72" s="11">
        <f t="shared" si="35"/>
        <v>100</v>
      </c>
      <c r="K72" s="11">
        <f t="shared" si="35"/>
        <v>33282.5</v>
      </c>
      <c r="L72" s="11">
        <f t="shared" si="35"/>
        <v>2521.6</v>
      </c>
      <c r="M72" s="11">
        <f t="shared" si="35"/>
        <v>34060.9</v>
      </c>
      <c r="N72" s="11">
        <f t="shared" si="35"/>
        <v>500</v>
      </c>
      <c r="O72" s="11">
        <f t="shared" si="35"/>
        <v>37232.5</v>
      </c>
      <c r="P72" s="11">
        <f t="shared" si="35"/>
        <v>2521.6</v>
      </c>
      <c r="Q72" s="11">
        <f t="shared" si="35"/>
        <v>34210.9</v>
      </c>
      <c r="R72" s="11">
        <f t="shared" si="35"/>
        <v>500</v>
      </c>
      <c r="S72" s="3"/>
    </row>
    <row r="73" spans="1:19" ht="18.75">
      <c r="A73" s="64" t="s">
        <v>136</v>
      </c>
      <c r="B73" s="16" t="s">
        <v>344</v>
      </c>
      <c r="C73" s="16" t="s">
        <v>135</v>
      </c>
      <c r="D73" s="16" t="s">
        <v>122</v>
      </c>
      <c r="E73" s="16"/>
      <c r="F73" s="16"/>
      <c r="G73" s="11">
        <f>G74</f>
        <v>38969.7</v>
      </c>
      <c r="H73" s="11">
        <f aca="true" t="shared" si="36" ref="H73:R73">H74</f>
        <v>7858.6</v>
      </c>
      <c r="I73" s="11">
        <f t="shared" si="36"/>
        <v>30991.1</v>
      </c>
      <c r="J73" s="11">
        <f t="shared" si="36"/>
        <v>100</v>
      </c>
      <c r="K73" s="11">
        <f t="shared" si="36"/>
        <v>32311</v>
      </c>
      <c r="L73" s="11">
        <f t="shared" si="36"/>
        <v>2521.6</v>
      </c>
      <c r="M73" s="11">
        <f t="shared" si="36"/>
        <v>33089.4</v>
      </c>
      <c r="N73" s="11">
        <f t="shared" si="36"/>
        <v>500</v>
      </c>
      <c r="O73" s="11">
        <f t="shared" si="36"/>
        <v>36261</v>
      </c>
      <c r="P73" s="11">
        <f t="shared" si="36"/>
        <v>2521.6</v>
      </c>
      <c r="Q73" s="11">
        <f t="shared" si="36"/>
        <v>33239.4</v>
      </c>
      <c r="R73" s="11">
        <f t="shared" si="36"/>
        <v>500</v>
      </c>
      <c r="S73" s="3"/>
    </row>
    <row r="74" spans="1:19" ht="37.5">
      <c r="A74" s="64" t="s">
        <v>520</v>
      </c>
      <c r="B74" s="16" t="s">
        <v>344</v>
      </c>
      <c r="C74" s="16" t="s">
        <v>135</v>
      </c>
      <c r="D74" s="16" t="s">
        <v>122</v>
      </c>
      <c r="E74" s="16" t="s">
        <v>268</v>
      </c>
      <c r="F74" s="16"/>
      <c r="G74" s="11">
        <f aca="true" t="shared" si="37" ref="G74:R74">G75+G88+G99+G115</f>
        <v>38969.7</v>
      </c>
      <c r="H74" s="11">
        <f t="shared" si="37"/>
        <v>7858.6</v>
      </c>
      <c r="I74" s="11">
        <f t="shared" si="37"/>
        <v>30991.1</v>
      </c>
      <c r="J74" s="11">
        <f t="shared" si="37"/>
        <v>100</v>
      </c>
      <c r="K74" s="11">
        <f t="shared" si="37"/>
        <v>32311</v>
      </c>
      <c r="L74" s="11">
        <f t="shared" si="37"/>
        <v>2521.6</v>
      </c>
      <c r="M74" s="11">
        <f t="shared" si="37"/>
        <v>33089.4</v>
      </c>
      <c r="N74" s="11">
        <f t="shared" si="37"/>
        <v>500</v>
      </c>
      <c r="O74" s="11">
        <f t="shared" si="37"/>
        <v>36261</v>
      </c>
      <c r="P74" s="11">
        <f t="shared" si="37"/>
        <v>2521.6</v>
      </c>
      <c r="Q74" s="11">
        <f t="shared" si="37"/>
        <v>33239.4</v>
      </c>
      <c r="R74" s="11">
        <f t="shared" si="37"/>
        <v>500</v>
      </c>
      <c r="S74" s="3"/>
    </row>
    <row r="75" spans="1:19" ht="78.75" customHeight="1">
      <c r="A75" s="64" t="s">
        <v>422</v>
      </c>
      <c r="B75" s="16" t="s">
        <v>344</v>
      </c>
      <c r="C75" s="16" t="s">
        <v>135</v>
      </c>
      <c r="D75" s="16" t="s">
        <v>122</v>
      </c>
      <c r="E75" s="16" t="s">
        <v>269</v>
      </c>
      <c r="F75" s="16"/>
      <c r="G75" s="11">
        <f>G76+G83</f>
        <v>6298</v>
      </c>
      <c r="H75" s="11">
        <f aca="true" t="shared" si="38" ref="H75:Q75">H76+H83</f>
        <v>0</v>
      </c>
      <c r="I75" s="11">
        <f t="shared" si="38"/>
        <v>6198</v>
      </c>
      <c r="J75" s="11">
        <f t="shared" si="38"/>
        <v>0</v>
      </c>
      <c r="K75" s="11">
        <f t="shared" si="38"/>
        <v>7465</v>
      </c>
      <c r="L75" s="11">
        <f t="shared" si="38"/>
        <v>0</v>
      </c>
      <c r="M75" s="11">
        <f t="shared" si="38"/>
        <v>7465</v>
      </c>
      <c r="N75" s="11">
        <f t="shared" si="38"/>
        <v>0</v>
      </c>
      <c r="O75" s="11">
        <f t="shared" si="38"/>
        <v>7500.5</v>
      </c>
      <c r="P75" s="11">
        <f t="shared" si="38"/>
        <v>0</v>
      </c>
      <c r="Q75" s="11">
        <f t="shared" si="38"/>
        <v>7500.5</v>
      </c>
      <c r="R75" s="11">
        <f>R76+R83</f>
        <v>0</v>
      </c>
      <c r="S75" s="3"/>
    </row>
    <row r="76" spans="1:19" ht="27.75" customHeight="1">
      <c r="A76" s="64" t="s">
        <v>376</v>
      </c>
      <c r="B76" s="16" t="s">
        <v>344</v>
      </c>
      <c r="C76" s="16" t="s">
        <v>135</v>
      </c>
      <c r="D76" s="16" t="s">
        <v>122</v>
      </c>
      <c r="E76" s="16" t="s">
        <v>270</v>
      </c>
      <c r="F76" s="16"/>
      <c r="G76" s="11">
        <f>G77+G79+G81</f>
        <v>1885.5</v>
      </c>
      <c r="H76" s="11">
        <f aca="true" t="shared" si="39" ref="H76:O76">H77+H81+H79</f>
        <v>0</v>
      </c>
      <c r="I76" s="11">
        <f>I77+I79+I81</f>
        <v>1785.5</v>
      </c>
      <c r="J76" s="11">
        <f t="shared" si="39"/>
        <v>0</v>
      </c>
      <c r="K76" s="11">
        <f t="shared" si="39"/>
        <v>1936.1</v>
      </c>
      <c r="L76" s="11">
        <f t="shared" si="39"/>
        <v>0</v>
      </c>
      <c r="M76" s="11">
        <f t="shared" si="39"/>
        <v>1936.1</v>
      </c>
      <c r="N76" s="11">
        <f t="shared" si="39"/>
        <v>0</v>
      </c>
      <c r="O76" s="11">
        <f t="shared" si="39"/>
        <v>1946.6</v>
      </c>
      <c r="P76" s="11">
        <f>P77+P81</f>
        <v>0</v>
      </c>
      <c r="Q76" s="11">
        <f>Q77+Q81</f>
        <v>1946.6</v>
      </c>
      <c r="R76" s="11">
        <f>R77+R81</f>
        <v>0</v>
      </c>
      <c r="S76" s="3"/>
    </row>
    <row r="77" spans="1:19" ht="18.75">
      <c r="A77" s="64" t="s">
        <v>194</v>
      </c>
      <c r="B77" s="16" t="s">
        <v>344</v>
      </c>
      <c r="C77" s="16" t="s">
        <v>135</v>
      </c>
      <c r="D77" s="16" t="s">
        <v>122</v>
      </c>
      <c r="E77" s="16" t="s">
        <v>271</v>
      </c>
      <c r="F77" s="16"/>
      <c r="G77" s="11">
        <f>G78</f>
        <v>1268.5</v>
      </c>
      <c r="H77" s="11">
        <f aca="true" t="shared" si="40" ref="H77:R77">H78</f>
        <v>0</v>
      </c>
      <c r="I77" s="11">
        <f t="shared" si="40"/>
        <v>1268.5</v>
      </c>
      <c r="J77" s="11">
        <f t="shared" si="40"/>
        <v>0</v>
      </c>
      <c r="K77" s="11">
        <f t="shared" si="40"/>
        <v>1482.8</v>
      </c>
      <c r="L77" s="11">
        <f t="shared" si="40"/>
        <v>0</v>
      </c>
      <c r="M77" s="11">
        <f t="shared" si="40"/>
        <v>1482.8</v>
      </c>
      <c r="N77" s="11">
        <f t="shared" si="40"/>
        <v>0</v>
      </c>
      <c r="O77" s="11">
        <f>O78</f>
        <v>1379</v>
      </c>
      <c r="P77" s="11">
        <f t="shared" si="40"/>
        <v>0</v>
      </c>
      <c r="Q77" s="11">
        <f t="shared" si="40"/>
        <v>1379</v>
      </c>
      <c r="R77" s="11">
        <f t="shared" si="40"/>
        <v>0</v>
      </c>
      <c r="S77" s="3"/>
    </row>
    <row r="78" spans="1:19" ht="18.75">
      <c r="A78" s="64" t="s">
        <v>193</v>
      </c>
      <c r="B78" s="16" t="s">
        <v>344</v>
      </c>
      <c r="C78" s="16" t="s">
        <v>135</v>
      </c>
      <c r="D78" s="16" t="s">
        <v>122</v>
      </c>
      <c r="E78" s="16" t="s">
        <v>271</v>
      </c>
      <c r="F78" s="16" t="s">
        <v>192</v>
      </c>
      <c r="G78" s="11">
        <f>H78+I78+J78</f>
        <v>1268.5</v>
      </c>
      <c r="H78" s="11"/>
      <c r="I78" s="11">
        <v>1268.5</v>
      </c>
      <c r="J78" s="11"/>
      <c r="K78" s="11">
        <f>L78+M78+N78</f>
        <v>1482.8</v>
      </c>
      <c r="L78" s="11"/>
      <c r="M78" s="11">
        <v>1482.8</v>
      </c>
      <c r="N78" s="11"/>
      <c r="O78" s="11">
        <f>P78+Q78+R78</f>
        <v>1379</v>
      </c>
      <c r="P78" s="11"/>
      <c r="Q78" s="11">
        <v>1379</v>
      </c>
      <c r="R78" s="11"/>
      <c r="S78" s="3"/>
    </row>
    <row r="79" spans="1:19" ht="56.25">
      <c r="A79" s="64" t="s">
        <v>629</v>
      </c>
      <c r="B79" s="16" t="s">
        <v>344</v>
      </c>
      <c r="C79" s="16" t="s">
        <v>135</v>
      </c>
      <c r="D79" s="16" t="s">
        <v>122</v>
      </c>
      <c r="E79" s="16" t="s">
        <v>644</v>
      </c>
      <c r="F79" s="16"/>
      <c r="G79" s="11">
        <f>G80</f>
        <v>100</v>
      </c>
      <c r="H79" s="11">
        <f aca="true" t="shared" si="41" ref="H79:O79">H80</f>
        <v>0</v>
      </c>
      <c r="I79" s="11">
        <f t="shared" si="41"/>
        <v>0</v>
      </c>
      <c r="J79" s="11">
        <f t="shared" si="41"/>
        <v>0</v>
      </c>
      <c r="K79" s="11">
        <f t="shared" si="41"/>
        <v>0</v>
      </c>
      <c r="L79" s="11">
        <f t="shared" si="41"/>
        <v>0</v>
      </c>
      <c r="M79" s="11">
        <f t="shared" si="41"/>
        <v>0</v>
      </c>
      <c r="N79" s="11">
        <f t="shared" si="41"/>
        <v>0</v>
      </c>
      <c r="O79" s="11">
        <f t="shared" si="41"/>
        <v>0</v>
      </c>
      <c r="P79" s="11"/>
      <c r="Q79" s="11"/>
      <c r="R79" s="11"/>
      <c r="S79" s="3"/>
    </row>
    <row r="80" spans="1:19" ht="18.75">
      <c r="A80" s="64" t="s">
        <v>193</v>
      </c>
      <c r="B80" s="16" t="s">
        <v>344</v>
      </c>
      <c r="C80" s="16" t="s">
        <v>135</v>
      </c>
      <c r="D80" s="16" t="s">
        <v>122</v>
      </c>
      <c r="E80" s="16" t="s">
        <v>644</v>
      </c>
      <c r="F80" s="16" t="s">
        <v>192</v>
      </c>
      <c r="G80" s="11">
        <v>100</v>
      </c>
      <c r="H80" s="11"/>
      <c r="I80" s="11"/>
      <c r="J80" s="11"/>
      <c r="K80" s="11">
        <v>0</v>
      </c>
      <c r="L80" s="11"/>
      <c r="M80" s="11"/>
      <c r="N80" s="11"/>
      <c r="O80" s="11">
        <v>0</v>
      </c>
      <c r="P80" s="11"/>
      <c r="Q80" s="11"/>
      <c r="R80" s="11"/>
      <c r="S80" s="3"/>
    </row>
    <row r="81" spans="1:19" ht="56.25">
      <c r="A81" s="64" t="s">
        <v>476</v>
      </c>
      <c r="B81" s="16" t="s">
        <v>344</v>
      </c>
      <c r="C81" s="16" t="s">
        <v>135</v>
      </c>
      <c r="D81" s="16" t="s">
        <v>122</v>
      </c>
      <c r="E81" s="16" t="s">
        <v>480</v>
      </c>
      <c r="F81" s="16"/>
      <c r="G81" s="11">
        <f>G82</f>
        <v>517</v>
      </c>
      <c r="H81" s="11">
        <f aca="true" t="shared" si="42" ref="H81:R81">H82</f>
        <v>0</v>
      </c>
      <c r="I81" s="11">
        <f t="shared" si="42"/>
        <v>517</v>
      </c>
      <c r="J81" s="11">
        <f t="shared" si="42"/>
        <v>0</v>
      </c>
      <c r="K81" s="11">
        <f t="shared" si="42"/>
        <v>453.3</v>
      </c>
      <c r="L81" s="11">
        <f t="shared" si="42"/>
        <v>0</v>
      </c>
      <c r="M81" s="11">
        <f t="shared" si="42"/>
        <v>453.3</v>
      </c>
      <c r="N81" s="11">
        <f t="shared" si="42"/>
        <v>0</v>
      </c>
      <c r="O81" s="11">
        <f t="shared" si="42"/>
        <v>567.6</v>
      </c>
      <c r="P81" s="11">
        <f t="shared" si="42"/>
        <v>0</v>
      </c>
      <c r="Q81" s="11">
        <f t="shared" si="42"/>
        <v>567.6</v>
      </c>
      <c r="R81" s="11">
        <f t="shared" si="42"/>
        <v>0</v>
      </c>
      <c r="S81" s="3"/>
    </row>
    <row r="82" spans="1:19" ht="18.75">
      <c r="A82" s="64" t="s">
        <v>193</v>
      </c>
      <c r="B82" s="16" t="s">
        <v>344</v>
      </c>
      <c r="C82" s="16" t="s">
        <v>135</v>
      </c>
      <c r="D82" s="16" t="s">
        <v>122</v>
      </c>
      <c r="E82" s="16" t="s">
        <v>480</v>
      </c>
      <c r="F82" s="16" t="s">
        <v>192</v>
      </c>
      <c r="G82" s="11">
        <f>H82+I82+J82</f>
        <v>517</v>
      </c>
      <c r="H82" s="11"/>
      <c r="I82" s="11">
        <v>517</v>
      </c>
      <c r="J82" s="11"/>
      <c r="K82" s="11">
        <f>L82+M82+N82</f>
        <v>453.3</v>
      </c>
      <c r="L82" s="11"/>
      <c r="M82" s="11">
        <v>453.3</v>
      </c>
      <c r="N82" s="11"/>
      <c r="O82" s="11">
        <f>P82+Q82+R82</f>
        <v>567.6</v>
      </c>
      <c r="P82" s="19"/>
      <c r="Q82" s="19">
        <v>567.6</v>
      </c>
      <c r="R82" s="19"/>
      <c r="S82" s="3"/>
    </row>
    <row r="83" spans="1:19" ht="24" customHeight="1">
      <c r="A83" s="64" t="s">
        <v>377</v>
      </c>
      <c r="B83" s="16" t="s">
        <v>344</v>
      </c>
      <c r="C83" s="16" t="s">
        <v>135</v>
      </c>
      <c r="D83" s="16" t="s">
        <v>122</v>
      </c>
      <c r="E83" s="16" t="s">
        <v>59</v>
      </c>
      <c r="F83" s="16"/>
      <c r="G83" s="11">
        <f>G84+G86</f>
        <v>4412.5</v>
      </c>
      <c r="H83" s="11">
        <f aca="true" t="shared" si="43" ref="H83:R83">H84+H86</f>
        <v>0</v>
      </c>
      <c r="I83" s="11">
        <f t="shared" si="43"/>
        <v>4412.5</v>
      </c>
      <c r="J83" s="11">
        <f t="shared" si="43"/>
        <v>0</v>
      </c>
      <c r="K83" s="11">
        <f t="shared" si="43"/>
        <v>5528.900000000001</v>
      </c>
      <c r="L83" s="11">
        <f t="shared" si="43"/>
        <v>0</v>
      </c>
      <c r="M83" s="11">
        <f t="shared" si="43"/>
        <v>5528.900000000001</v>
      </c>
      <c r="N83" s="11">
        <f t="shared" si="43"/>
        <v>0</v>
      </c>
      <c r="O83" s="11">
        <f t="shared" si="43"/>
        <v>5553.900000000001</v>
      </c>
      <c r="P83" s="11">
        <f t="shared" si="43"/>
        <v>0</v>
      </c>
      <c r="Q83" s="11">
        <f t="shared" si="43"/>
        <v>5553.900000000001</v>
      </c>
      <c r="R83" s="11">
        <f t="shared" si="43"/>
        <v>0</v>
      </c>
      <c r="S83" s="3"/>
    </row>
    <row r="84" spans="1:19" ht="18.75">
      <c r="A84" s="64" t="s">
        <v>194</v>
      </c>
      <c r="B84" s="16" t="s">
        <v>344</v>
      </c>
      <c r="C84" s="16" t="s">
        <v>135</v>
      </c>
      <c r="D84" s="16" t="s">
        <v>122</v>
      </c>
      <c r="E84" s="16" t="s">
        <v>60</v>
      </c>
      <c r="F84" s="16"/>
      <c r="G84" s="11">
        <f>G85</f>
        <v>3497.9</v>
      </c>
      <c r="H84" s="11">
        <f aca="true" t="shared" si="44" ref="H84:R84">H85</f>
        <v>0</v>
      </c>
      <c r="I84" s="11">
        <f t="shared" si="44"/>
        <v>3497.9</v>
      </c>
      <c r="J84" s="11">
        <f t="shared" si="44"/>
        <v>0</v>
      </c>
      <c r="K84" s="11">
        <f t="shared" si="44"/>
        <v>4471.1</v>
      </c>
      <c r="L84" s="11">
        <f t="shared" si="44"/>
        <v>0</v>
      </c>
      <c r="M84" s="11">
        <f t="shared" si="44"/>
        <v>4471.1</v>
      </c>
      <c r="N84" s="11">
        <f t="shared" si="44"/>
        <v>0</v>
      </c>
      <c r="O84" s="11">
        <f t="shared" si="44"/>
        <v>4229.6</v>
      </c>
      <c r="P84" s="11">
        <f t="shared" si="44"/>
        <v>0</v>
      </c>
      <c r="Q84" s="11">
        <f t="shared" si="44"/>
        <v>4229.6</v>
      </c>
      <c r="R84" s="11">
        <f t="shared" si="44"/>
        <v>0</v>
      </c>
      <c r="S84" s="3"/>
    </row>
    <row r="85" spans="1:19" ht="18.75">
      <c r="A85" s="64" t="s">
        <v>193</v>
      </c>
      <c r="B85" s="16" t="s">
        <v>344</v>
      </c>
      <c r="C85" s="16" t="s">
        <v>135</v>
      </c>
      <c r="D85" s="16" t="s">
        <v>122</v>
      </c>
      <c r="E85" s="16" t="s">
        <v>60</v>
      </c>
      <c r="F85" s="16" t="s">
        <v>192</v>
      </c>
      <c r="G85" s="11">
        <f>H85+I85+J85</f>
        <v>3497.9</v>
      </c>
      <c r="H85" s="11"/>
      <c r="I85" s="11">
        <v>3497.9</v>
      </c>
      <c r="J85" s="11"/>
      <c r="K85" s="11">
        <f>L85+M85+N85</f>
        <v>4471.1</v>
      </c>
      <c r="L85" s="11"/>
      <c r="M85" s="11">
        <v>4471.1</v>
      </c>
      <c r="N85" s="11"/>
      <c r="O85" s="11">
        <f>P85+Q85+R85</f>
        <v>4229.6</v>
      </c>
      <c r="P85" s="19"/>
      <c r="Q85" s="19">
        <v>4229.6</v>
      </c>
      <c r="R85" s="19"/>
      <c r="S85" s="3"/>
    </row>
    <row r="86" spans="1:19" ht="56.25">
      <c r="A86" s="64" t="s">
        <v>476</v>
      </c>
      <c r="B86" s="16" t="s">
        <v>344</v>
      </c>
      <c r="C86" s="16" t="s">
        <v>135</v>
      </c>
      <c r="D86" s="16" t="s">
        <v>122</v>
      </c>
      <c r="E86" s="16" t="s">
        <v>481</v>
      </c>
      <c r="F86" s="16"/>
      <c r="G86" s="11">
        <f>G87</f>
        <v>914.6</v>
      </c>
      <c r="H86" s="11">
        <f aca="true" t="shared" si="45" ref="H86:R86">H87</f>
        <v>0</v>
      </c>
      <c r="I86" s="11">
        <f t="shared" si="45"/>
        <v>914.6</v>
      </c>
      <c r="J86" s="11">
        <f t="shared" si="45"/>
        <v>0</v>
      </c>
      <c r="K86" s="11">
        <f t="shared" si="45"/>
        <v>1057.8</v>
      </c>
      <c r="L86" s="11">
        <f t="shared" si="45"/>
        <v>0</v>
      </c>
      <c r="M86" s="11">
        <f t="shared" si="45"/>
        <v>1057.8</v>
      </c>
      <c r="N86" s="11">
        <f t="shared" si="45"/>
        <v>0</v>
      </c>
      <c r="O86" s="11">
        <f t="shared" si="45"/>
        <v>1324.3</v>
      </c>
      <c r="P86" s="11">
        <f t="shared" si="45"/>
        <v>0</v>
      </c>
      <c r="Q86" s="11">
        <f t="shared" si="45"/>
        <v>1324.3</v>
      </c>
      <c r="R86" s="11">
        <f t="shared" si="45"/>
        <v>0</v>
      </c>
      <c r="S86" s="3"/>
    </row>
    <row r="87" spans="1:19" ht="18.75">
      <c r="A87" s="64" t="s">
        <v>193</v>
      </c>
      <c r="B87" s="16" t="s">
        <v>344</v>
      </c>
      <c r="C87" s="16" t="s">
        <v>135</v>
      </c>
      <c r="D87" s="16" t="s">
        <v>122</v>
      </c>
      <c r="E87" s="16" t="s">
        <v>481</v>
      </c>
      <c r="F87" s="16" t="s">
        <v>192</v>
      </c>
      <c r="G87" s="11">
        <f>H87+I87+J87</f>
        <v>914.6</v>
      </c>
      <c r="H87" s="11"/>
      <c r="I87" s="11">
        <v>914.6</v>
      </c>
      <c r="J87" s="11"/>
      <c r="K87" s="11">
        <f>L87+M87+N87</f>
        <v>1057.8</v>
      </c>
      <c r="L87" s="11"/>
      <c r="M87" s="11">
        <v>1057.8</v>
      </c>
      <c r="N87" s="11"/>
      <c r="O87" s="11">
        <f>P87+Q87+R87</f>
        <v>1324.3</v>
      </c>
      <c r="P87" s="19"/>
      <c r="Q87" s="19">
        <v>1324.3</v>
      </c>
      <c r="R87" s="19"/>
      <c r="S87" s="3"/>
    </row>
    <row r="88" spans="1:19" ht="37.5">
      <c r="A88" s="64" t="s">
        <v>206</v>
      </c>
      <c r="B88" s="16" t="s">
        <v>344</v>
      </c>
      <c r="C88" s="16" t="s">
        <v>135</v>
      </c>
      <c r="D88" s="16" t="s">
        <v>122</v>
      </c>
      <c r="E88" s="16" t="s">
        <v>272</v>
      </c>
      <c r="F88" s="16"/>
      <c r="G88" s="11">
        <f>G89+G96</f>
        <v>13868.6</v>
      </c>
      <c r="H88" s="11">
        <f>H89+H96</f>
        <v>5993.6</v>
      </c>
      <c r="I88" s="11">
        <f>I89+I96</f>
        <v>7905</v>
      </c>
      <c r="J88" s="11">
        <f aca="true" t="shared" si="46" ref="J88:R88">J89</f>
        <v>100</v>
      </c>
      <c r="K88" s="11">
        <f t="shared" si="46"/>
        <v>8120</v>
      </c>
      <c r="L88" s="11">
        <f t="shared" si="46"/>
        <v>0</v>
      </c>
      <c r="M88" s="11">
        <f t="shared" si="46"/>
        <v>7620</v>
      </c>
      <c r="N88" s="11">
        <f t="shared" si="46"/>
        <v>500</v>
      </c>
      <c r="O88" s="11">
        <f t="shared" si="46"/>
        <v>8148.6</v>
      </c>
      <c r="P88" s="11">
        <f t="shared" si="46"/>
        <v>0</v>
      </c>
      <c r="Q88" s="11">
        <f t="shared" si="46"/>
        <v>7648.6</v>
      </c>
      <c r="R88" s="11">
        <f t="shared" si="46"/>
        <v>500</v>
      </c>
      <c r="S88" s="3"/>
    </row>
    <row r="89" spans="1:19" ht="18.75">
      <c r="A89" s="64" t="s">
        <v>61</v>
      </c>
      <c r="B89" s="16" t="s">
        <v>344</v>
      </c>
      <c r="C89" s="16" t="s">
        <v>135</v>
      </c>
      <c r="D89" s="16" t="s">
        <v>122</v>
      </c>
      <c r="E89" s="16" t="s">
        <v>273</v>
      </c>
      <c r="F89" s="16"/>
      <c r="G89" s="11">
        <f>G90+G92+G94</f>
        <v>7814.5</v>
      </c>
      <c r="H89" s="11">
        <f>H90+H92+H94</f>
        <v>0</v>
      </c>
      <c r="I89" s="11">
        <f>I90+I92+I94</f>
        <v>7844.5</v>
      </c>
      <c r="J89" s="11">
        <f aca="true" t="shared" si="47" ref="J89:R89">J90+J94+J92</f>
        <v>100</v>
      </c>
      <c r="K89" s="11">
        <f t="shared" si="47"/>
        <v>8120</v>
      </c>
      <c r="L89" s="11">
        <f t="shared" si="47"/>
        <v>0</v>
      </c>
      <c r="M89" s="11">
        <f t="shared" si="47"/>
        <v>7620</v>
      </c>
      <c r="N89" s="11">
        <f t="shared" si="47"/>
        <v>500</v>
      </c>
      <c r="O89" s="11">
        <f t="shared" si="47"/>
        <v>8148.6</v>
      </c>
      <c r="P89" s="11">
        <f t="shared" si="47"/>
        <v>0</v>
      </c>
      <c r="Q89" s="11">
        <f t="shared" si="47"/>
        <v>7648.6</v>
      </c>
      <c r="R89" s="11">
        <f t="shared" si="47"/>
        <v>500</v>
      </c>
      <c r="S89" s="3"/>
    </row>
    <row r="90" spans="1:19" ht="18.75">
      <c r="A90" s="64" t="s">
        <v>194</v>
      </c>
      <c r="B90" s="16" t="s">
        <v>344</v>
      </c>
      <c r="C90" s="16" t="s">
        <v>135</v>
      </c>
      <c r="D90" s="16" t="s">
        <v>122</v>
      </c>
      <c r="E90" s="16" t="s">
        <v>274</v>
      </c>
      <c r="F90" s="16"/>
      <c r="G90" s="11">
        <f>G91</f>
        <v>6244.1</v>
      </c>
      <c r="H90" s="11">
        <f aca="true" t="shared" si="48" ref="H90:R90">H91</f>
        <v>0</v>
      </c>
      <c r="I90" s="11">
        <f t="shared" si="48"/>
        <v>6274.1</v>
      </c>
      <c r="J90" s="11">
        <f t="shared" si="48"/>
        <v>0</v>
      </c>
      <c r="K90" s="11">
        <f t="shared" si="48"/>
        <v>6054.6</v>
      </c>
      <c r="L90" s="11">
        <f t="shared" si="48"/>
        <v>0</v>
      </c>
      <c r="M90" s="11">
        <f t="shared" si="48"/>
        <v>6054.6</v>
      </c>
      <c r="N90" s="11">
        <f t="shared" si="48"/>
        <v>0</v>
      </c>
      <c r="O90" s="11">
        <f t="shared" si="48"/>
        <v>5776.7</v>
      </c>
      <c r="P90" s="11">
        <f t="shared" si="48"/>
        <v>0</v>
      </c>
      <c r="Q90" s="11">
        <f t="shared" si="48"/>
        <v>5776.7</v>
      </c>
      <c r="R90" s="11">
        <f t="shared" si="48"/>
        <v>0</v>
      </c>
      <c r="S90" s="3"/>
    </row>
    <row r="91" spans="1:19" ht="18.75">
      <c r="A91" s="64" t="s">
        <v>193</v>
      </c>
      <c r="B91" s="16" t="s">
        <v>344</v>
      </c>
      <c r="C91" s="16" t="s">
        <v>135</v>
      </c>
      <c r="D91" s="16" t="s">
        <v>122</v>
      </c>
      <c r="E91" s="16" t="s">
        <v>274</v>
      </c>
      <c r="F91" s="16" t="s">
        <v>192</v>
      </c>
      <c r="G91" s="11">
        <v>6244.1</v>
      </c>
      <c r="H91" s="11"/>
      <c r="I91" s="11">
        <v>6274.1</v>
      </c>
      <c r="J91" s="11"/>
      <c r="K91" s="11">
        <f>L91+M91+N91</f>
        <v>6054.6</v>
      </c>
      <c r="L91" s="11"/>
      <c r="M91" s="11">
        <v>6054.6</v>
      </c>
      <c r="N91" s="11"/>
      <c r="O91" s="11">
        <f>P91+Q91+R91</f>
        <v>5776.7</v>
      </c>
      <c r="P91" s="19"/>
      <c r="Q91" s="19">
        <v>5776.7</v>
      </c>
      <c r="R91" s="19"/>
      <c r="S91" s="3"/>
    </row>
    <row r="92" spans="1:19" ht="59.25" customHeight="1">
      <c r="A92" s="64" t="s">
        <v>629</v>
      </c>
      <c r="B92" s="16" t="s">
        <v>344</v>
      </c>
      <c r="C92" s="16" t="s">
        <v>135</v>
      </c>
      <c r="D92" s="16" t="s">
        <v>122</v>
      </c>
      <c r="E92" s="16" t="s">
        <v>401</v>
      </c>
      <c r="F92" s="16"/>
      <c r="G92" s="11">
        <f>G93</f>
        <v>0</v>
      </c>
      <c r="H92" s="11">
        <f aca="true" t="shared" si="49" ref="H92:R92">H93</f>
        <v>0</v>
      </c>
      <c r="I92" s="11">
        <f t="shared" si="49"/>
        <v>0</v>
      </c>
      <c r="J92" s="11">
        <f t="shared" si="49"/>
        <v>100</v>
      </c>
      <c r="K92" s="11">
        <f t="shared" si="49"/>
        <v>500</v>
      </c>
      <c r="L92" s="11">
        <f t="shared" si="49"/>
        <v>0</v>
      </c>
      <c r="M92" s="11">
        <f t="shared" si="49"/>
        <v>0</v>
      </c>
      <c r="N92" s="11">
        <f t="shared" si="49"/>
        <v>500</v>
      </c>
      <c r="O92" s="11">
        <f t="shared" si="49"/>
        <v>500</v>
      </c>
      <c r="P92" s="11">
        <f>P93</f>
        <v>0</v>
      </c>
      <c r="Q92" s="11">
        <f t="shared" si="49"/>
        <v>0</v>
      </c>
      <c r="R92" s="11">
        <f t="shared" si="49"/>
        <v>500</v>
      </c>
      <c r="S92" s="3"/>
    </row>
    <row r="93" spans="1:19" ht="18.75">
      <c r="A93" s="64" t="s">
        <v>193</v>
      </c>
      <c r="B93" s="16" t="s">
        <v>344</v>
      </c>
      <c r="C93" s="16" t="s">
        <v>135</v>
      </c>
      <c r="D93" s="16" t="s">
        <v>122</v>
      </c>
      <c r="E93" s="16" t="s">
        <v>401</v>
      </c>
      <c r="F93" s="16" t="s">
        <v>192</v>
      </c>
      <c r="G93" s="11">
        <v>0</v>
      </c>
      <c r="H93" s="11"/>
      <c r="I93" s="11"/>
      <c r="J93" s="11">
        <v>100</v>
      </c>
      <c r="K93" s="11">
        <f>L93+M93+N93</f>
        <v>500</v>
      </c>
      <c r="L93" s="11"/>
      <c r="M93" s="11"/>
      <c r="N93" s="11">
        <v>500</v>
      </c>
      <c r="O93" s="11">
        <f>P93+Q93+R93</f>
        <v>500</v>
      </c>
      <c r="P93" s="11"/>
      <c r="Q93" s="11"/>
      <c r="R93" s="11">
        <v>500</v>
      </c>
      <c r="S93" s="3"/>
    </row>
    <row r="94" spans="1:19" ht="56.25">
      <c r="A94" s="64" t="s">
        <v>476</v>
      </c>
      <c r="B94" s="16" t="s">
        <v>344</v>
      </c>
      <c r="C94" s="16" t="s">
        <v>135</v>
      </c>
      <c r="D94" s="16" t="s">
        <v>122</v>
      </c>
      <c r="E94" s="16" t="s">
        <v>482</v>
      </c>
      <c r="F94" s="16"/>
      <c r="G94" s="11">
        <f>G95</f>
        <v>1570.4</v>
      </c>
      <c r="H94" s="11">
        <f aca="true" t="shared" si="50" ref="H94:R94">H95</f>
        <v>0</v>
      </c>
      <c r="I94" s="11">
        <f t="shared" si="50"/>
        <v>1570.4</v>
      </c>
      <c r="J94" s="11">
        <f t="shared" si="50"/>
        <v>0</v>
      </c>
      <c r="K94" s="11">
        <f t="shared" si="50"/>
        <v>1565.4</v>
      </c>
      <c r="L94" s="11">
        <f t="shared" si="50"/>
        <v>0</v>
      </c>
      <c r="M94" s="11">
        <f t="shared" si="50"/>
        <v>1565.4</v>
      </c>
      <c r="N94" s="11">
        <f t="shared" si="50"/>
        <v>0</v>
      </c>
      <c r="O94" s="11">
        <f t="shared" si="50"/>
        <v>1871.9</v>
      </c>
      <c r="P94" s="11">
        <f t="shared" si="50"/>
        <v>0</v>
      </c>
      <c r="Q94" s="11">
        <f t="shared" si="50"/>
        <v>1871.9</v>
      </c>
      <c r="R94" s="11">
        <f t="shared" si="50"/>
        <v>0</v>
      </c>
      <c r="S94" s="3"/>
    </row>
    <row r="95" spans="1:19" ht="18.75">
      <c r="A95" s="64" t="s">
        <v>193</v>
      </c>
      <c r="B95" s="16" t="s">
        <v>344</v>
      </c>
      <c r="C95" s="16" t="s">
        <v>135</v>
      </c>
      <c r="D95" s="16" t="s">
        <v>122</v>
      </c>
      <c r="E95" s="16" t="s">
        <v>482</v>
      </c>
      <c r="F95" s="16" t="s">
        <v>192</v>
      </c>
      <c r="G95" s="11">
        <f>H95+I95+J95</f>
        <v>1570.4</v>
      </c>
      <c r="H95" s="11"/>
      <c r="I95" s="11">
        <v>1570.4</v>
      </c>
      <c r="J95" s="11"/>
      <c r="K95" s="11">
        <f>L95+M95+N95</f>
        <v>1565.4</v>
      </c>
      <c r="L95" s="11"/>
      <c r="M95" s="11">
        <v>1565.4</v>
      </c>
      <c r="N95" s="11"/>
      <c r="O95" s="11">
        <f>P95+Q95+R95</f>
        <v>1871.9</v>
      </c>
      <c r="P95" s="19"/>
      <c r="Q95" s="19">
        <v>1871.9</v>
      </c>
      <c r="R95" s="19"/>
      <c r="S95" s="3"/>
    </row>
    <row r="96" spans="1:19" ht="37.5">
      <c r="A96" s="9" t="s">
        <v>673</v>
      </c>
      <c r="B96" s="16" t="s">
        <v>344</v>
      </c>
      <c r="C96" s="16" t="s">
        <v>135</v>
      </c>
      <c r="D96" s="16" t="s">
        <v>122</v>
      </c>
      <c r="E96" s="80" t="s">
        <v>674</v>
      </c>
      <c r="F96" s="16"/>
      <c r="G96" s="11">
        <f aca="true" t="shared" si="51" ref="G96:I97">G97</f>
        <v>6054.1</v>
      </c>
      <c r="H96" s="11">
        <f t="shared" si="51"/>
        <v>5993.6</v>
      </c>
      <c r="I96" s="11">
        <f t="shared" si="51"/>
        <v>60.5</v>
      </c>
      <c r="J96" s="11"/>
      <c r="K96" s="11"/>
      <c r="L96" s="11"/>
      <c r="M96" s="11"/>
      <c r="N96" s="11"/>
      <c r="O96" s="11"/>
      <c r="P96" s="19"/>
      <c r="Q96" s="19"/>
      <c r="R96" s="19"/>
      <c r="S96" s="3"/>
    </row>
    <row r="97" spans="1:19" ht="56.25">
      <c r="A97" s="109" t="s">
        <v>676</v>
      </c>
      <c r="B97" s="16" t="s">
        <v>344</v>
      </c>
      <c r="C97" s="16" t="s">
        <v>135</v>
      </c>
      <c r="D97" s="16" t="s">
        <v>122</v>
      </c>
      <c r="E97" s="48" t="s">
        <v>675</v>
      </c>
      <c r="F97" s="16"/>
      <c r="G97" s="11">
        <f t="shared" si="51"/>
        <v>6054.1</v>
      </c>
      <c r="H97" s="11">
        <f t="shared" si="51"/>
        <v>5993.6</v>
      </c>
      <c r="I97" s="11">
        <f t="shared" si="51"/>
        <v>60.5</v>
      </c>
      <c r="J97" s="11"/>
      <c r="K97" s="11"/>
      <c r="L97" s="11"/>
      <c r="M97" s="11"/>
      <c r="N97" s="11"/>
      <c r="O97" s="11"/>
      <c r="P97" s="19"/>
      <c r="Q97" s="19"/>
      <c r="R97" s="19"/>
      <c r="S97" s="3"/>
    </row>
    <row r="98" spans="1:19" ht="18.75">
      <c r="A98" s="64" t="s">
        <v>193</v>
      </c>
      <c r="B98" s="16" t="s">
        <v>344</v>
      </c>
      <c r="C98" s="16" t="s">
        <v>135</v>
      </c>
      <c r="D98" s="16" t="s">
        <v>122</v>
      </c>
      <c r="E98" s="75" t="s">
        <v>675</v>
      </c>
      <c r="F98" s="16" t="s">
        <v>192</v>
      </c>
      <c r="G98" s="11">
        <f>H98+I98+J98</f>
        <v>6054.1</v>
      </c>
      <c r="H98" s="11">
        <v>5993.6</v>
      </c>
      <c r="I98" s="11">
        <v>60.5</v>
      </c>
      <c r="J98" s="11"/>
      <c r="K98" s="11"/>
      <c r="L98" s="11"/>
      <c r="M98" s="11"/>
      <c r="N98" s="11"/>
      <c r="O98" s="11"/>
      <c r="P98" s="19"/>
      <c r="Q98" s="19"/>
      <c r="R98" s="19"/>
      <c r="S98" s="3"/>
    </row>
    <row r="99" spans="1:19" ht="37.5">
      <c r="A99" s="64" t="s">
        <v>195</v>
      </c>
      <c r="B99" s="16" t="s">
        <v>344</v>
      </c>
      <c r="C99" s="16" t="s">
        <v>135</v>
      </c>
      <c r="D99" s="16" t="s">
        <v>122</v>
      </c>
      <c r="E99" s="16" t="s">
        <v>275</v>
      </c>
      <c r="F99" s="16"/>
      <c r="G99" s="11">
        <f>G100</f>
        <v>15383.3</v>
      </c>
      <c r="H99" s="11">
        <f aca="true" t="shared" si="52" ref="H99:O99">H100</f>
        <v>1865</v>
      </c>
      <c r="I99" s="11">
        <f t="shared" si="52"/>
        <v>13468.3</v>
      </c>
      <c r="J99" s="11">
        <f t="shared" si="52"/>
        <v>0</v>
      </c>
      <c r="K99" s="11">
        <f t="shared" si="52"/>
        <v>13297.7</v>
      </c>
      <c r="L99" s="11">
        <f t="shared" si="52"/>
        <v>2521.6</v>
      </c>
      <c r="M99" s="11">
        <f t="shared" si="52"/>
        <v>14576.1</v>
      </c>
      <c r="N99" s="11">
        <f t="shared" si="52"/>
        <v>0</v>
      </c>
      <c r="O99" s="11">
        <f t="shared" si="52"/>
        <v>17169.2</v>
      </c>
      <c r="P99" s="11">
        <f>P100</f>
        <v>2521.6</v>
      </c>
      <c r="Q99" s="11">
        <f>Q100</f>
        <v>14647.6</v>
      </c>
      <c r="R99" s="11">
        <f>R100</f>
        <v>0</v>
      </c>
      <c r="S99" s="3"/>
    </row>
    <row r="100" spans="1:19" ht="18.75">
      <c r="A100" s="64" t="s">
        <v>21</v>
      </c>
      <c r="B100" s="16" t="s">
        <v>344</v>
      </c>
      <c r="C100" s="16" t="s">
        <v>135</v>
      </c>
      <c r="D100" s="16" t="s">
        <v>122</v>
      </c>
      <c r="E100" s="16" t="s">
        <v>276</v>
      </c>
      <c r="F100" s="16"/>
      <c r="G100" s="11">
        <f>G101+G107+G111+G113+G105+G109</f>
        <v>15383.3</v>
      </c>
      <c r="H100" s="11">
        <f aca="true" t="shared" si="53" ref="H100:O100">H101+H107+H111+H113+H105</f>
        <v>1865</v>
      </c>
      <c r="I100" s="11">
        <f t="shared" si="53"/>
        <v>13468.3</v>
      </c>
      <c r="J100" s="11">
        <f t="shared" si="53"/>
        <v>0</v>
      </c>
      <c r="K100" s="11">
        <f t="shared" si="53"/>
        <v>13297.7</v>
      </c>
      <c r="L100" s="11">
        <f t="shared" si="53"/>
        <v>2521.6</v>
      </c>
      <c r="M100" s="11">
        <f t="shared" si="53"/>
        <v>14576.1</v>
      </c>
      <c r="N100" s="11">
        <f t="shared" si="53"/>
        <v>0</v>
      </c>
      <c r="O100" s="11">
        <f t="shared" si="53"/>
        <v>17169.2</v>
      </c>
      <c r="P100" s="11">
        <f>P101+P107+P111+P113+P105</f>
        <v>2521.6</v>
      </c>
      <c r="Q100" s="11">
        <f>Q101+Q107+Q111+Q113+Q105</f>
        <v>14647.6</v>
      </c>
      <c r="R100" s="11">
        <f>R101+R107+R111+R113+R105</f>
        <v>0</v>
      </c>
      <c r="S100" s="3"/>
    </row>
    <row r="101" spans="1:19" ht="18.75">
      <c r="A101" s="64" t="s">
        <v>137</v>
      </c>
      <c r="B101" s="16" t="s">
        <v>344</v>
      </c>
      <c r="C101" s="16" t="s">
        <v>135</v>
      </c>
      <c r="D101" s="16" t="s">
        <v>122</v>
      </c>
      <c r="E101" s="16" t="s">
        <v>277</v>
      </c>
      <c r="F101" s="16"/>
      <c r="G101" s="11">
        <f>G102+G103+G104</f>
        <v>10396.6</v>
      </c>
      <c r="H101" s="11">
        <f aca="true" t="shared" si="54" ref="H101:R101">H102+H103+H104</f>
        <v>0</v>
      </c>
      <c r="I101" s="11">
        <f t="shared" si="54"/>
        <v>10396.6</v>
      </c>
      <c r="J101" s="11">
        <f t="shared" si="54"/>
        <v>0</v>
      </c>
      <c r="K101" s="11">
        <f t="shared" si="54"/>
        <v>7562.9</v>
      </c>
      <c r="L101" s="11">
        <f t="shared" si="54"/>
        <v>0</v>
      </c>
      <c r="M101" s="11">
        <f t="shared" si="54"/>
        <v>11362.900000000001</v>
      </c>
      <c r="N101" s="11">
        <f t="shared" si="54"/>
        <v>0</v>
      </c>
      <c r="O101" s="11">
        <f t="shared" si="54"/>
        <v>10672.800000000001</v>
      </c>
      <c r="P101" s="11">
        <f t="shared" si="54"/>
        <v>0</v>
      </c>
      <c r="Q101" s="11">
        <f t="shared" si="54"/>
        <v>10672.800000000001</v>
      </c>
      <c r="R101" s="11">
        <f t="shared" si="54"/>
        <v>0</v>
      </c>
      <c r="S101" s="3"/>
    </row>
    <row r="102" spans="1:19" ht="18.75">
      <c r="A102" s="64" t="s">
        <v>181</v>
      </c>
      <c r="B102" s="16" t="s">
        <v>344</v>
      </c>
      <c r="C102" s="16" t="s">
        <v>135</v>
      </c>
      <c r="D102" s="16" t="s">
        <v>122</v>
      </c>
      <c r="E102" s="16" t="s">
        <v>277</v>
      </c>
      <c r="F102" s="16" t="s">
        <v>154</v>
      </c>
      <c r="G102" s="11">
        <f>H102+I102+J102</f>
        <v>8628</v>
      </c>
      <c r="H102" s="11"/>
      <c r="I102" s="11">
        <v>8628</v>
      </c>
      <c r="J102" s="11"/>
      <c r="K102" s="11">
        <v>5978.2</v>
      </c>
      <c r="L102" s="11"/>
      <c r="M102" s="11">
        <v>9778.2</v>
      </c>
      <c r="N102" s="11"/>
      <c r="O102" s="11">
        <f>P102+Q102+R102</f>
        <v>9088.1</v>
      </c>
      <c r="P102" s="19"/>
      <c r="Q102" s="19">
        <v>9088.1</v>
      </c>
      <c r="R102" s="19"/>
      <c r="S102" s="3"/>
    </row>
    <row r="103" spans="1:19" ht="37.5">
      <c r="A103" s="64" t="s">
        <v>93</v>
      </c>
      <c r="B103" s="16" t="s">
        <v>344</v>
      </c>
      <c r="C103" s="16" t="s">
        <v>135</v>
      </c>
      <c r="D103" s="16" t="s">
        <v>122</v>
      </c>
      <c r="E103" s="16" t="s">
        <v>277</v>
      </c>
      <c r="F103" s="16" t="s">
        <v>179</v>
      </c>
      <c r="G103" s="11">
        <f>H103+I103+J103</f>
        <v>1731</v>
      </c>
      <c r="H103" s="11"/>
      <c r="I103" s="11">
        <v>1731</v>
      </c>
      <c r="J103" s="11"/>
      <c r="K103" s="11">
        <f>L103+M103+N103</f>
        <v>1547.1</v>
      </c>
      <c r="L103" s="11"/>
      <c r="M103" s="11">
        <v>1547.1</v>
      </c>
      <c r="N103" s="11"/>
      <c r="O103" s="11">
        <f>P103+Q103+R103</f>
        <v>1547.1</v>
      </c>
      <c r="P103" s="19"/>
      <c r="Q103" s="19">
        <v>1547.1</v>
      </c>
      <c r="R103" s="19"/>
      <c r="S103" s="3"/>
    </row>
    <row r="104" spans="1:19" ht="18.75">
      <c r="A104" s="64" t="s">
        <v>177</v>
      </c>
      <c r="B104" s="16" t="s">
        <v>344</v>
      </c>
      <c r="C104" s="16" t="s">
        <v>135</v>
      </c>
      <c r="D104" s="16" t="s">
        <v>122</v>
      </c>
      <c r="E104" s="16" t="s">
        <v>277</v>
      </c>
      <c r="F104" s="16" t="s">
        <v>178</v>
      </c>
      <c r="G104" s="11">
        <f>H104+I104+J104</f>
        <v>37.6</v>
      </c>
      <c r="H104" s="11"/>
      <c r="I104" s="11">
        <v>37.6</v>
      </c>
      <c r="J104" s="11"/>
      <c r="K104" s="11">
        <f>L104+M104+N104</f>
        <v>37.6</v>
      </c>
      <c r="L104" s="11"/>
      <c r="M104" s="11">
        <v>37.6</v>
      </c>
      <c r="N104" s="11"/>
      <c r="O104" s="11">
        <f>P104+Q104+R104</f>
        <v>37.6</v>
      </c>
      <c r="P104" s="19"/>
      <c r="Q104" s="19">
        <v>37.6</v>
      </c>
      <c r="R104" s="19"/>
      <c r="S104" s="3"/>
    </row>
    <row r="105" spans="1:19" ht="56.25">
      <c r="A105" s="64" t="s">
        <v>642</v>
      </c>
      <c r="B105" s="16" t="s">
        <v>344</v>
      </c>
      <c r="C105" s="16" t="s">
        <v>135</v>
      </c>
      <c r="D105" s="16" t="s">
        <v>122</v>
      </c>
      <c r="E105" s="16" t="s">
        <v>643</v>
      </c>
      <c r="F105" s="16"/>
      <c r="G105" s="11">
        <f>G106</f>
        <v>98.8</v>
      </c>
      <c r="H105" s="11">
        <f aca="true" t="shared" si="55" ref="H105:O105">H106</f>
        <v>0</v>
      </c>
      <c r="I105" s="11">
        <f>I106</f>
        <v>98.8</v>
      </c>
      <c r="J105" s="11">
        <f t="shared" si="55"/>
        <v>0</v>
      </c>
      <c r="K105" s="11">
        <f t="shared" si="55"/>
        <v>0</v>
      </c>
      <c r="L105" s="11">
        <f t="shared" si="55"/>
        <v>0</v>
      </c>
      <c r="M105" s="11">
        <f t="shared" si="55"/>
        <v>0</v>
      </c>
      <c r="N105" s="11">
        <f t="shared" si="55"/>
        <v>0</v>
      </c>
      <c r="O105" s="11">
        <f t="shared" si="55"/>
        <v>0</v>
      </c>
      <c r="P105" s="19"/>
      <c r="Q105" s="19"/>
      <c r="R105" s="19"/>
      <c r="S105" s="3"/>
    </row>
    <row r="106" spans="1:19" ht="37.5">
      <c r="A106" s="64" t="s">
        <v>93</v>
      </c>
      <c r="B106" s="16" t="s">
        <v>344</v>
      </c>
      <c r="C106" s="16" t="s">
        <v>135</v>
      </c>
      <c r="D106" s="16" t="s">
        <v>122</v>
      </c>
      <c r="E106" s="16" t="s">
        <v>643</v>
      </c>
      <c r="F106" s="16" t="s">
        <v>179</v>
      </c>
      <c r="G106" s="11">
        <f>H106+I106+J106</f>
        <v>98.8</v>
      </c>
      <c r="H106" s="11"/>
      <c r="I106" s="11">
        <v>98.8</v>
      </c>
      <c r="J106" s="11"/>
      <c r="K106" s="11">
        <v>0</v>
      </c>
      <c r="L106" s="11"/>
      <c r="M106" s="11"/>
      <c r="N106" s="11"/>
      <c r="O106" s="11">
        <v>0</v>
      </c>
      <c r="P106" s="19"/>
      <c r="Q106" s="19"/>
      <c r="R106" s="19"/>
      <c r="S106" s="3"/>
    </row>
    <row r="107" spans="1:19" ht="56.25">
      <c r="A107" s="64" t="s">
        <v>476</v>
      </c>
      <c r="B107" s="16" t="s">
        <v>344</v>
      </c>
      <c r="C107" s="16" t="s">
        <v>135</v>
      </c>
      <c r="D107" s="16" t="s">
        <v>122</v>
      </c>
      <c r="E107" s="16" t="s">
        <v>483</v>
      </c>
      <c r="F107" s="16"/>
      <c r="G107" s="11">
        <f aca="true" t="shared" si="56" ref="G107:R107">G108</f>
        <v>2803.4</v>
      </c>
      <c r="H107" s="11">
        <f t="shared" si="56"/>
        <v>0</v>
      </c>
      <c r="I107" s="11">
        <f t="shared" si="56"/>
        <v>2803.4</v>
      </c>
      <c r="J107" s="11">
        <f t="shared" si="56"/>
        <v>0</v>
      </c>
      <c r="K107" s="11">
        <f t="shared" si="56"/>
        <v>2970.8</v>
      </c>
      <c r="L107" s="11">
        <f t="shared" si="56"/>
        <v>0</v>
      </c>
      <c r="M107" s="11">
        <f t="shared" si="56"/>
        <v>2970.8</v>
      </c>
      <c r="N107" s="11">
        <f t="shared" si="56"/>
        <v>0</v>
      </c>
      <c r="O107" s="11">
        <f t="shared" si="56"/>
        <v>3732.4</v>
      </c>
      <c r="P107" s="11">
        <f t="shared" si="56"/>
        <v>0</v>
      </c>
      <c r="Q107" s="11">
        <f t="shared" si="56"/>
        <v>3732.4</v>
      </c>
      <c r="R107" s="11">
        <f t="shared" si="56"/>
        <v>0</v>
      </c>
      <c r="S107" s="3"/>
    </row>
    <row r="108" spans="1:19" ht="18.75">
      <c r="A108" s="64" t="s">
        <v>181</v>
      </c>
      <c r="B108" s="16" t="s">
        <v>344</v>
      </c>
      <c r="C108" s="16" t="s">
        <v>135</v>
      </c>
      <c r="D108" s="16" t="s">
        <v>122</v>
      </c>
      <c r="E108" s="16" t="s">
        <v>483</v>
      </c>
      <c r="F108" s="16" t="s">
        <v>154</v>
      </c>
      <c r="G108" s="11">
        <f>H108+I108+J108</f>
        <v>2803.4</v>
      </c>
      <c r="H108" s="11"/>
      <c r="I108" s="11">
        <v>2803.4</v>
      </c>
      <c r="J108" s="11"/>
      <c r="K108" s="11">
        <f>L108+M108+N108</f>
        <v>2970.8</v>
      </c>
      <c r="L108" s="12"/>
      <c r="M108" s="11">
        <v>2970.8</v>
      </c>
      <c r="N108" s="11"/>
      <c r="O108" s="11">
        <f>P108+Q108+R108</f>
        <v>3732.4</v>
      </c>
      <c r="P108" s="19"/>
      <c r="Q108" s="19">
        <v>3732.4</v>
      </c>
      <c r="R108" s="19"/>
      <c r="S108" s="3"/>
    </row>
    <row r="109" spans="1:19" ht="56.25">
      <c r="A109" s="64" t="s">
        <v>696</v>
      </c>
      <c r="B109" s="16" t="s">
        <v>344</v>
      </c>
      <c r="C109" s="16" t="s">
        <v>135</v>
      </c>
      <c r="D109" s="16" t="s">
        <v>122</v>
      </c>
      <c r="E109" s="16" t="s">
        <v>697</v>
      </c>
      <c r="F109" s="16"/>
      <c r="G109" s="11">
        <f>G110</f>
        <v>50</v>
      </c>
      <c r="H109" s="11"/>
      <c r="I109" s="11"/>
      <c r="J109" s="11"/>
      <c r="K109" s="11"/>
      <c r="L109" s="12"/>
      <c r="M109" s="11"/>
      <c r="N109" s="11"/>
      <c r="O109" s="11"/>
      <c r="P109" s="19"/>
      <c r="Q109" s="19"/>
      <c r="R109" s="19"/>
      <c r="S109" s="3"/>
    </row>
    <row r="110" spans="1:19" ht="18.75">
      <c r="A110" s="64" t="s">
        <v>181</v>
      </c>
      <c r="B110" s="16" t="s">
        <v>344</v>
      </c>
      <c r="C110" s="16" t="s">
        <v>135</v>
      </c>
      <c r="D110" s="16" t="s">
        <v>122</v>
      </c>
      <c r="E110" s="16" t="s">
        <v>697</v>
      </c>
      <c r="F110" s="16" t="s">
        <v>154</v>
      </c>
      <c r="G110" s="11">
        <v>50</v>
      </c>
      <c r="H110" s="11"/>
      <c r="I110" s="11"/>
      <c r="J110" s="11"/>
      <c r="K110" s="11"/>
      <c r="L110" s="12"/>
      <c r="M110" s="11"/>
      <c r="N110" s="11"/>
      <c r="O110" s="11"/>
      <c r="P110" s="19"/>
      <c r="Q110" s="19"/>
      <c r="R110" s="19"/>
      <c r="S110" s="3"/>
    </row>
    <row r="111" spans="1:19" ht="18.75">
      <c r="A111" s="67" t="s">
        <v>447</v>
      </c>
      <c r="B111" s="16" t="s">
        <v>344</v>
      </c>
      <c r="C111" s="16" t="s">
        <v>135</v>
      </c>
      <c r="D111" s="16" t="s">
        <v>122</v>
      </c>
      <c r="E111" s="16" t="s">
        <v>446</v>
      </c>
      <c r="F111" s="16"/>
      <c r="G111" s="11">
        <f aca="true" t="shared" si="57" ref="G111:R111">G112</f>
        <v>340</v>
      </c>
      <c r="H111" s="11">
        <f t="shared" si="57"/>
        <v>340</v>
      </c>
      <c r="I111" s="11">
        <f t="shared" si="57"/>
        <v>0</v>
      </c>
      <c r="J111" s="11">
        <f t="shared" si="57"/>
        <v>0</v>
      </c>
      <c r="K111" s="11">
        <f t="shared" si="57"/>
        <v>340</v>
      </c>
      <c r="L111" s="11">
        <f t="shared" si="57"/>
        <v>340</v>
      </c>
      <c r="M111" s="11">
        <f t="shared" si="57"/>
        <v>0</v>
      </c>
      <c r="N111" s="11">
        <f t="shared" si="57"/>
        <v>0</v>
      </c>
      <c r="O111" s="11">
        <f t="shared" si="57"/>
        <v>340</v>
      </c>
      <c r="P111" s="11">
        <f t="shared" si="57"/>
        <v>340</v>
      </c>
      <c r="Q111" s="11">
        <f t="shared" si="57"/>
        <v>0</v>
      </c>
      <c r="R111" s="11">
        <f t="shared" si="57"/>
        <v>0</v>
      </c>
      <c r="S111" s="3"/>
    </row>
    <row r="112" spans="1:19" ht="37.5">
      <c r="A112" s="64" t="s">
        <v>93</v>
      </c>
      <c r="B112" s="16" t="s">
        <v>344</v>
      </c>
      <c r="C112" s="16" t="s">
        <v>135</v>
      </c>
      <c r="D112" s="16" t="s">
        <v>122</v>
      </c>
      <c r="E112" s="16" t="s">
        <v>446</v>
      </c>
      <c r="F112" s="16" t="s">
        <v>179</v>
      </c>
      <c r="G112" s="11">
        <f>H112+I112+J112</f>
        <v>340</v>
      </c>
      <c r="H112" s="11">
        <v>340</v>
      </c>
      <c r="I112" s="11"/>
      <c r="J112" s="11"/>
      <c r="K112" s="11">
        <f>L112+M112+N112</f>
        <v>340</v>
      </c>
      <c r="L112" s="11">
        <v>340</v>
      </c>
      <c r="M112" s="11"/>
      <c r="N112" s="11"/>
      <c r="O112" s="11">
        <f>+R112+Q112+P112</f>
        <v>340</v>
      </c>
      <c r="P112" s="19">
        <v>340</v>
      </c>
      <c r="Q112" s="19"/>
      <c r="R112" s="19"/>
      <c r="S112" s="3"/>
    </row>
    <row r="113" spans="1:19" ht="37.5">
      <c r="A113" s="64" t="s">
        <v>527</v>
      </c>
      <c r="B113" s="16" t="s">
        <v>344</v>
      </c>
      <c r="C113" s="16" t="s">
        <v>135</v>
      </c>
      <c r="D113" s="16" t="s">
        <v>122</v>
      </c>
      <c r="E113" s="16" t="s">
        <v>540</v>
      </c>
      <c r="F113" s="16"/>
      <c r="G113" s="11">
        <f aca="true" t="shared" si="58" ref="G113:R113">G114</f>
        <v>1694.5</v>
      </c>
      <c r="H113" s="11">
        <f t="shared" si="58"/>
        <v>1525</v>
      </c>
      <c r="I113" s="11">
        <f t="shared" si="58"/>
        <v>169.5</v>
      </c>
      <c r="J113" s="11">
        <f t="shared" si="58"/>
        <v>0</v>
      </c>
      <c r="K113" s="11">
        <f t="shared" si="58"/>
        <v>2424</v>
      </c>
      <c r="L113" s="11">
        <f t="shared" si="58"/>
        <v>2181.6</v>
      </c>
      <c r="M113" s="11">
        <f t="shared" si="58"/>
        <v>242.4</v>
      </c>
      <c r="N113" s="11">
        <f t="shared" si="58"/>
        <v>0</v>
      </c>
      <c r="O113" s="11">
        <f t="shared" si="58"/>
        <v>2424</v>
      </c>
      <c r="P113" s="11">
        <f t="shared" si="58"/>
        <v>2181.6</v>
      </c>
      <c r="Q113" s="11">
        <f t="shared" si="58"/>
        <v>242.4</v>
      </c>
      <c r="R113" s="11">
        <f t="shared" si="58"/>
        <v>0</v>
      </c>
      <c r="S113" s="3"/>
    </row>
    <row r="114" spans="1:19" ht="37.5">
      <c r="A114" s="64" t="s">
        <v>93</v>
      </c>
      <c r="B114" s="16" t="s">
        <v>344</v>
      </c>
      <c r="C114" s="16" t="s">
        <v>135</v>
      </c>
      <c r="D114" s="16" t="s">
        <v>122</v>
      </c>
      <c r="E114" s="16" t="s">
        <v>541</v>
      </c>
      <c r="F114" s="16" t="s">
        <v>179</v>
      </c>
      <c r="G114" s="11">
        <f>H114+I114+J114</f>
        <v>1694.5</v>
      </c>
      <c r="H114" s="11">
        <v>1525</v>
      </c>
      <c r="I114" s="11">
        <v>169.5</v>
      </c>
      <c r="J114" s="11"/>
      <c r="K114" s="11">
        <f>L114+M114+N114</f>
        <v>2424</v>
      </c>
      <c r="L114" s="110">
        <v>2181.6</v>
      </c>
      <c r="M114" s="11">
        <v>242.4</v>
      </c>
      <c r="N114" s="11"/>
      <c r="O114" s="11">
        <f>P114+Q114+R114</f>
        <v>2424</v>
      </c>
      <c r="P114" s="111">
        <v>2181.6</v>
      </c>
      <c r="Q114" s="111">
        <v>242.4</v>
      </c>
      <c r="R114" s="111"/>
      <c r="S114" s="3"/>
    </row>
    <row r="115" spans="1:19" ht="37.5">
      <c r="A115" s="64" t="s">
        <v>430</v>
      </c>
      <c r="B115" s="16" t="s">
        <v>344</v>
      </c>
      <c r="C115" s="16" t="s">
        <v>135</v>
      </c>
      <c r="D115" s="16" t="s">
        <v>122</v>
      </c>
      <c r="E115" s="16" t="s">
        <v>278</v>
      </c>
      <c r="F115" s="16"/>
      <c r="G115" s="11">
        <f>G116</f>
        <v>3419.8</v>
      </c>
      <c r="H115" s="11">
        <f aca="true" t="shared" si="59" ref="H115:R115">H116</f>
        <v>0</v>
      </c>
      <c r="I115" s="11">
        <f t="shared" si="59"/>
        <v>3419.8</v>
      </c>
      <c r="J115" s="11">
        <f t="shared" si="59"/>
        <v>0</v>
      </c>
      <c r="K115" s="11">
        <f t="shared" si="59"/>
        <v>3428.2999999999997</v>
      </c>
      <c r="L115" s="11">
        <f t="shared" si="59"/>
        <v>0</v>
      </c>
      <c r="M115" s="11">
        <f t="shared" si="59"/>
        <v>3428.2999999999997</v>
      </c>
      <c r="N115" s="11">
        <f t="shared" si="59"/>
        <v>0</v>
      </c>
      <c r="O115" s="11">
        <f t="shared" si="59"/>
        <v>3442.7000000000003</v>
      </c>
      <c r="P115" s="11">
        <f t="shared" si="59"/>
        <v>0</v>
      </c>
      <c r="Q115" s="11">
        <f t="shared" si="59"/>
        <v>3442.7000000000003</v>
      </c>
      <c r="R115" s="11">
        <f t="shared" si="59"/>
        <v>0</v>
      </c>
      <c r="S115" s="3"/>
    </row>
    <row r="116" spans="1:19" ht="37.5">
      <c r="A116" s="64" t="s">
        <v>386</v>
      </c>
      <c r="B116" s="16" t="s">
        <v>344</v>
      </c>
      <c r="C116" s="16" t="s">
        <v>135</v>
      </c>
      <c r="D116" s="16" t="s">
        <v>122</v>
      </c>
      <c r="E116" s="16" t="s">
        <v>279</v>
      </c>
      <c r="F116" s="16"/>
      <c r="G116" s="11">
        <f>G117+G119</f>
        <v>3419.8</v>
      </c>
      <c r="H116" s="11">
        <f aca="true" t="shared" si="60" ref="H116:R116">H117+H119</f>
        <v>0</v>
      </c>
      <c r="I116" s="11">
        <f t="shared" si="60"/>
        <v>3419.8</v>
      </c>
      <c r="J116" s="11">
        <f t="shared" si="60"/>
        <v>0</v>
      </c>
      <c r="K116" s="11">
        <f t="shared" si="60"/>
        <v>3428.2999999999997</v>
      </c>
      <c r="L116" s="11">
        <f t="shared" si="60"/>
        <v>0</v>
      </c>
      <c r="M116" s="11">
        <f t="shared" si="60"/>
        <v>3428.2999999999997</v>
      </c>
      <c r="N116" s="11">
        <f t="shared" si="60"/>
        <v>0</v>
      </c>
      <c r="O116" s="11">
        <f t="shared" si="60"/>
        <v>3442.7000000000003</v>
      </c>
      <c r="P116" s="11">
        <f t="shared" si="60"/>
        <v>0</v>
      </c>
      <c r="Q116" s="11">
        <f t="shared" si="60"/>
        <v>3442.7000000000003</v>
      </c>
      <c r="R116" s="11">
        <f t="shared" si="60"/>
        <v>0</v>
      </c>
      <c r="S116" s="3"/>
    </row>
    <row r="117" spans="1:19" ht="18.75">
      <c r="A117" s="64" t="s">
        <v>385</v>
      </c>
      <c r="B117" s="16" t="s">
        <v>344</v>
      </c>
      <c r="C117" s="16" t="s">
        <v>135</v>
      </c>
      <c r="D117" s="16" t="s">
        <v>122</v>
      </c>
      <c r="E117" s="16" t="s">
        <v>384</v>
      </c>
      <c r="F117" s="16"/>
      <c r="G117" s="11">
        <f>G118</f>
        <v>2809.3</v>
      </c>
      <c r="H117" s="11">
        <f aca="true" t="shared" si="61" ref="H117:R117">H118</f>
        <v>0</v>
      </c>
      <c r="I117" s="11">
        <f t="shared" si="61"/>
        <v>2809.3</v>
      </c>
      <c r="J117" s="11">
        <f t="shared" si="61"/>
        <v>0</v>
      </c>
      <c r="K117" s="11">
        <f t="shared" si="61"/>
        <v>2788.7</v>
      </c>
      <c r="L117" s="11">
        <f t="shared" si="61"/>
        <v>0</v>
      </c>
      <c r="M117" s="11">
        <f t="shared" si="61"/>
        <v>2788.7</v>
      </c>
      <c r="N117" s="11">
        <f t="shared" si="61"/>
        <v>0</v>
      </c>
      <c r="O117" s="11">
        <f t="shared" si="61"/>
        <v>2650.8</v>
      </c>
      <c r="P117" s="11">
        <f t="shared" si="61"/>
        <v>0</v>
      </c>
      <c r="Q117" s="11">
        <f t="shared" si="61"/>
        <v>2650.8</v>
      </c>
      <c r="R117" s="11">
        <f t="shared" si="61"/>
        <v>0</v>
      </c>
      <c r="S117" s="3"/>
    </row>
    <row r="118" spans="1:19" ht="18.75">
      <c r="A118" s="64" t="s">
        <v>193</v>
      </c>
      <c r="B118" s="16" t="s">
        <v>344</v>
      </c>
      <c r="C118" s="16" t="s">
        <v>135</v>
      </c>
      <c r="D118" s="16" t="s">
        <v>122</v>
      </c>
      <c r="E118" s="16" t="s">
        <v>384</v>
      </c>
      <c r="F118" s="16" t="s">
        <v>192</v>
      </c>
      <c r="G118" s="11">
        <f>H118+I118+J118</f>
        <v>2809.3</v>
      </c>
      <c r="H118" s="11"/>
      <c r="I118" s="11">
        <v>2809.3</v>
      </c>
      <c r="J118" s="11"/>
      <c r="K118" s="11">
        <f>L118+M118+N118</f>
        <v>2788.7</v>
      </c>
      <c r="L118" s="11"/>
      <c r="M118" s="11">
        <v>2788.7</v>
      </c>
      <c r="N118" s="11"/>
      <c r="O118" s="11">
        <f>P118+Q118+R118</f>
        <v>2650.8</v>
      </c>
      <c r="P118" s="19"/>
      <c r="Q118" s="19">
        <v>2650.8</v>
      </c>
      <c r="R118" s="19"/>
      <c r="S118" s="3"/>
    </row>
    <row r="119" spans="1:19" ht="56.25">
      <c r="A119" s="64" t="s">
        <v>476</v>
      </c>
      <c r="B119" s="16" t="s">
        <v>344</v>
      </c>
      <c r="C119" s="16" t="s">
        <v>135</v>
      </c>
      <c r="D119" s="16" t="s">
        <v>122</v>
      </c>
      <c r="E119" s="16" t="s">
        <v>484</v>
      </c>
      <c r="F119" s="16"/>
      <c r="G119" s="11">
        <f>G120</f>
        <v>610.5</v>
      </c>
      <c r="H119" s="11">
        <f aca="true" t="shared" si="62" ref="H119:R119">H120</f>
        <v>0</v>
      </c>
      <c r="I119" s="11">
        <f t="shared" si="62"/>
        <v>610.5</v>
      </c>
      <c r="J119" s="11">
        <f t="shared" si="62"/>
        <v>0</v>
      </c>
      <c r="K119" s="11">
        <f t="shared" si="62"/>
        <v>639.6</v>
      </c>
      <c r="L119" s="11">
        <f t="shared" si="62"/>
        <v>0</v>
      </c>
      <c r="M119" s="11">
        <f t="shared" si="62"/>
        <v>639.6</v>
      </c>
      <c r="N119" s="11">
        <f t="shared" si="62"/>
        <v>0</v>
      </c>
      <c r="O119" s="11">
        <f t="shared" si="62"/>
        <v>791.9</v>
      </c>
      <c r="P119" s="11">
        <f t="shared" si="62"/>
        <v>0</v>
      </c>
      <c r="Q119" s="11">
        <f t="shared" si="62"/>
        <v>791.9</v>
      </c>
      <c r="R119" s="11">
        <f t="shared" si="62"/>
        <v>0</v>
      </c>
      <c r="S119" s="3"/>
    </row>
    <row r="120" spans="1:19" ht="18.75">
      <c r="A120" s="64" t="s">
        <v>193</v>
      </c>
      <c r="B120" s="16" t="s">
        <v>344</v>
      </c>
      <c r="C120" s="16" t="s">
        <v>135</v>
      </c>
      <c r="D120" s="16" t="s">
        <v>122</v>
      </c>
      <c r="E120" s="16" t="s">
        <v>484</v>
      </c>
      <c r="F120" s="16" t="s">
        <v>192</v>
      </c>
      <c r="G120" s="11">
        <f>H120+I120+J120</f>
        <v>610.5</v>
      </c>
      <c r="H120" s="11"/>
      <c r="I120" s="11">
        <v>610.5</v>
      </c>
      <c r="J120" s="11"/>
      <c r="K120" s="11">
        <f>L120+M120+N120</f>
        <v>639.6</v>
      </c>
      <c r="L120" s="11"/>
      <c r="M120" s="11">
        <v>639.6</v>
      </c>
      <c r="N120" s="11"/>
      <c r="O120" s="11">
        <f>P120+Q120+R120</f>
        <v>791.9</v>
      </c>
      <c r="P120" s="19"/>
      <c r="Q120" s="19">
        <v>791.9</v>
      </c>
      <c r="R120" s="19"/>
      <c r="S120" s="3"/>
    </row>
    <row r="121" spans="1:19" ht="18.75">
      <c r="A121" s="64" t="s">
        <v>163</v>
      </c>
      <c r="B121" s="16" t="s">
        <v>344</v>
      </c>
      <c r="C121" s="16" t="s">
        <v>135</v>
      </c>
      <c r="D121" s="16" t="s">
        <v>123</v>
      </c>
      <c r="E121" s="16"/>
      <c r="F121" s="16"/>
      <c r="G121" s="11">
        <f>G122+G131</f>
        <v>1144.7</v>
      </c>
      <c r="H121" s="11">
        <f aca="true" t="shared" si="63" ref="H121:R121">H122+H131</f>
        <v>0</v>
      </c>
      <c r="I121" s="11">
        <f t="shared" si="63"/>
        <v>1144.7</v>
      </c>
      <c r="J121" s="11">
        <f t="shared" si="63"/>
        <v>0</v>
      </c>
      <c r="K121" s="11">
        <f t="shared" si="63"/>
        <v>971.5</v>
      </c>
      <c r="L121" s="11">
        <f t="shared" si="63"/>
        <v>0</v>
      </c>
      <c r="M121" s="11">
        <f t="shared" si="63"/>
        <v>971.5</v>
      </c>
      <c r="N121" s="11">
        <f t="shared" si="63"/>
        <v>0</v>
      </c>
      <c r="O121" s="11">
        <f t="shared" si="63"/>
        <v>971.5</v>
      </c>
      <c r="P121" s="11">
        <f t="shared" si="63"/>
        <v>0</v>
      </c>
      <c r="Q121" s="11">
        <f t="shared" si="63"/>
        <v>971.5</v>
      </c>
      <c r="R121" s="11">
        <f t="shared" si="63"/>
        <v>0</v>
      </c>
      <c r="S121" s="3"/>
    </row>
    <row r="122" spans="1:19" ht="37.5">
      <c r="A122" s="64" t="s">
        <v>520</v>
      </c>
      <c r="B122" s="16" t="s">
        <v>344</v>
      </c>
      <c r="C122" s="16" t="s">
        <v>135</v>
      </c>
      <c r="D122" s="16" t="s">
        <v>123</v>
      </c>
      <c r="E122" s="16" t="s">
        <v>268</v>
      </c>
      <c r="F122" s="16"/>
      <c r="G122" s="11">
        <f>G123</f>
        <v>1140.7</v>
      </c>
      <c r="H122" s="11">
        <f aca="true" t="shared" si="64" ref="H122:R122">H123</f>
        <v>0</v>
      </c>
      <c r="I122" s="11">
        <f t="shared" si="64"/>
        <v>1140.7</v>
      </c>
      <c r="J122" s="11">
        <f t="shared" si="64"/>
        <v>0</v>
      </c>
      <c r="K122" s="11">
        <f t="shared" si="64"/>
        <v>964.5</v>
      </c>
      <c r="L122" s="11">
        <f t="shared" si="64"/>
        <v>0</v>
      </c>
      <c r="M122" s="11">
        <f t="shared" si="64"/>
        <v>964.5</v>
      </c>
      <c r="N122" s="11">
        <f t="shared" si="64"/>
        <v>0</v>
      </c>
      <c r="O122" s="11">
        <f t="shared" si="64"/>
        <v>964.5</v>
      </c>
      <c r="P122" s="11">
        <f t="shared" si="64"/>
        <v>0</v>
      </c>
      <c r="Q122" s="11">
        <f t="shared" si="64"/>
        <v>964.5</v>
      </c>
      <c r="R122" s="11">
        <f t="shared" si="64"/>
        <v>0</v>
      </c>
      <c r="S122" s="3"/>
    </row>
    <row r="123" spans="1:19" ht="37.5">
      <c r="A123" s="64" t="s">
        <v>227</v>
      </c>
      <c r="B123" s="16" t="s">
        <v>344</v>
      </c>
      <c r="C123" s="16" t="s">
        <v>135</v>
      </c>
      <c r="D123" s="16" t="s">
        <v>123</v>
      </c>
      <c r="E123" s="16" t="s">
        <v>381</v>
      </c>
      <c r="F123" s="16"/>
      <c r="G123" s="11">
        <f>G124</f>
        <v>1140.7</v>
      </c>
      <c r="H123" s="11">
        <f aca="true" t="shared" si="65" ref="H123:R123">H124</f>
        <v>0</v>
      </c>
      <c r="I123" s="11">
        <f t="shared" si="65"/>
        <v>1140.7</v>
      </c>
      <c r="J123" s="11">
        <f t="shared" si="65"/>
        <v>0</v>
      </c>
      <c r="K123" s="11">
        <f t="shared" si="65"/>
        <v>964.5</v>
      </c>
      <c r="L123" s="11">
        <f t="shared" si="65"/>
        <v>0</v>
      </c>
      <c r="M123" s="11">
        <f t="shared" si="65"/>
        <v>964.5</v>
      </c>
      <c r="N123" s="11">
        <f t="shared" si="65"/>
        <v>0</v>
      </c>
      <c r="O123" s="11">
        <f t="shared" si="65"/>
        <v>964.5</v>
      </c>
      <c r="P123" s="11">
        <f t="shared" si="65"/>
        <v>0</v>
      </c>
      <c r="Q123" s="11">
        <f t="shared" si="65"/>
        <v>964.5</v>
      </c>
      <c r="R123" s="11">
        <f t="shared" si="65"/>
        <v>0</v>
      </c>
      <c r="S123" s="3"/>
    </row>
    <row r="124" spans="1:19" ht="56.25">
      <c r="A124" s="64" t="s">
        <v>343</v>
      </c>
      <c r="B124" s="16" t="s">
        <v>344</v>
      </c>
      <c r="C124" s="16" t="s">
        <v>135</v>
      </c>
      <c r="D124" s="16" t="s">
        <v>123</v>
      </c>
      <c r="E124" s="16" t="s">
        <v>382</v>
      </c>
      <c r="F124" s="16"/>
      <c r="G124" s="11">
        <f>G125+G129</f>
        <v>1140.7</v>
      </c>
      <c r="H124" s="11">
        <f aca="true" t="shared" si="66" ref="H124:R124">H125+H129</f>
        <v>0</v>
      </c>
      <c r="I124" s="11">
        <f t="shared" si="66"/>
        <v>1140.7</v>
      </c>
      <c r="J124" s="11">
        <f t="shared" si="66"/>
        <v>0</v>
      </c>
      <c r="K124" s="11">
        <f t="shared" si="66"/>
        <v>964.5</v>
      </c>
      <c r="L124" s="11">
        <f t="shared" si="66"/>
        <v>0</v>
      </c>
      <c r="M124" s="11">
        <f t="shared" si="66"/>
        <v>964.5</v>
      </c>
      <c r="N124" s="11">
        <f t="shared" si="66"/>
        <v>0</v>
      </c>
      <c r="O124" s="11">
        <f t="shared" si="66"/>
        <v>964.5</v>
      </c>
      <c r="P124" s="11">
        <f t="shared" si="66"/>
        <v>0</v>
      </c>
      <c r="Q124" s="11">
        <f t="shared" si="66"/>
        <v>964.5</v>
      </c>
      <c r="R124" s="11">
        <f t="shared" si="66"/>
        <v>0</v>
      </c>
      <c r="S124" s="3"/>
    </row>
    <row r="125" spans="1:19" ht="18.75">
      <c r="A125" s="64" t="s">
        <v>191</v>
      </c>
      <c r="B125" s="16" t="s">
        <v>344</v>
      </c>
      <c r="C125" s="16" t="s">
        <v>135</v>
      </c>
      <c r="D125" s="16" t="s">
        <v>123</v>
      </c>
      <c r="E125" s="16" t="s">
        <v>383</v>
      </c>
      <c r="F125" s="16"/>
      <c r="G125" s="11">
        <f>G126+G127+G128</f>
        <v>886.2</v>
      </c>
      <c r="H125" s="11">
        <f aca="true" t="shared" si="67" ref="H125:R125">H126+H127+H128</f>
        <v>0</v>
      </c>
      <c r="I125" s="11">
        <f t="shared" si="67"/>
        <v>886.2</v>
      </c>
      <c r="J125" s="11">
        <f t="shared" si="67"/>
        <v>0</v>
      </c>
      <c r="K125" s="11">
        <f t="shared" si="67"/>
        <v>933.5</v>
      </c>
      <c r="L125" s="11">
        <f t="shared" si="67"/>
        <v>0</v>
      </c>
      <c r="M125" s="11">
        <f t="shared" si="67"/>
        <v>933.5</v>
      </c>
      <c r="N125" s="11">
        <f t="shared" si="67"/>
        <v>0</v>
      </c>
      <c r="O125" s="11">
        <f t="shared" si="67"/>
        <v>933.5</v>
      </c>
      <c r="P125" s="11">
        <f t="shared" si="67"/>
        <v>0</v>
      </c>
      <c r="Q125" s="11">
        <f t="shared" si="67"/>
        <v>933.5</v>
      </c>
      <c r="R125" s="11">
        <f t="shared" si="67"/>
        <v>0</v>
      </c>
      <c r="S125" s="3"/>
    </row>
    <row r="126" spans="1:19" ht="37.5">
      <c r="A126" s="64" t="s">
        <v>175</v>
      </c>
      <c r="B126" s="16" t="s">
        <v>344</v>
      </c>
      <c r="C126" s="16" t="s">
        <v>135</v>
      </c>
      <c r="D126" s="16" t="s">
        <v>123</v>
      </c>
      <c r="E126" s="16" t="s">
        <v>383</v>
      </c>
      <c r="F126" s="16" t="s">
        <v>176</v>
      </c>
      <c r="G126" s="11">
        <f>H126+I126+J126</f>
        <v>829.5</v>
      </c>
      <c r="H126" s="11"/>
      <c r="I126" s="11">
        <v>829.5</v>
      </c>
      <c r="J126" s="11"/>
      <c r="K126" s="11">
        <f>L126+M126+N126</f>
        <v>876.8</v>
      </c>
      <c r="L126" s="11"/>
      <c r="M126" s="11">
        <v>876.8</v>
      </c>
      <c r="N126" s="11"/>
      <c r="O126" s="11">
        <f>P126+Q126+R126</f>
        <v>876.8</v>
      </c>
      <c r="P126" s="19"/>
      <c r="Q126" s="11">
        <v>876.8</v>
      </c>
      <c r="R126" s="19"/>
      <c r="S126" s="3"/>
    </row>
    <row r="127" spans="1:19" ht="37.5">
      <c r="A127" s="64" t="s">
        <v>93</v>
      </c>
      <c r="B127" s="16" t="s">
        <v>344</v>
      </c>
      <c r="C127" s="16" t="s">
        <v>135</v>
      </c>
      <c r="D127" s="16" t="s">
        <v>123</v>
      </c>
      <c r="E127" s="16" t="s">
        <v>383</v>
      </c>
      <c r="F127" s="16" t="s">
        <v>179</v>
      </c>
      <c r="G127" s="11">
        <f>H127+I127+J127</f>
        <v>55.7</v>
      </c>
      <c r="H127" s="11"/>
      <c r="I127" s="11">
        <v>55.7</v>
      </c>
      <c r="J127" s="11"/>
      <c r="K127" s="11">
        <f>L127+M127+N127</f>
        <v>55.7</v>
      </c>
      <c r="L127" s="11"/>
      <c r="M127" s="11">
        <v>55.7</v>
      </c>
      <c r="N127" s="11"/>
      <c r="O127" s="11">
        <f>P127+Q127+R127</f>
        <v>55.7</v>
      </c>
      <c r="P127" s="19"/>
      <c r="Q127" s="11">
        <v>55.7</v>
      </c>
      <c r="R127" s="19"/>
      <c r="S127" s="3"/>
    </row>
    <row r="128" spans="1:19" ht="18.75">
      <c r="A128" s="64" t="s">
        <v>177</v>
      </c>
      <c r="B128" s="16" t="s">
        <v>344</v>
      </c>
      <c r="C128" s="16" t="s">
        <v>135</v>
      </c>
      <c r="D128" s="16" t="s">
        <v>123</v>
      </c>
      <c r="E128" s="16" t="s">
        <v>383</v>
      </c>
      <c r="F128" s="16" t="s">
        <v>178</v>
      </c>
      <c r="G128" s="11">
        <f>H128+I128+J128</f>
        <v>1</v>
      </c>
      <c r="H128" s="11"/>
      <c r="I128" s="11">
        <v>1</v>
      </c>
      <c r="J128" s="11"/>
      <c r="K128" s="11">
        <f>L128+M128+N128</f>
        <v>1</v>
      </c>
      <c r="L128" s="11"/>
      <c r="M128" s="11">
        <v>1</v>
      </c>
      <c r="N128" s="11"/>
      <c r="O128" s="11">
        <f>P128+Q128+R128</f>
        <v>1</v>
      </c>
      <c r="P128" s="19"/>
      <c r="Q128" s="11">
        <v>1</v>
      </c>
      <c r="R128" s="19"/>
      <c r="S128" s="3"/>
    </row>
    <row r="129" spans="1:19" ht="56.25">
      <c r="A129" s="64" t="s">
        <v>476</v>
      </c>
      <c r="B129" s="16" t="s">
        <v>344</v>
      </c>
      <c r="C129" s="16" t="s">
        <v>135</v>
      </c>
      <c r="D129" s="16" t="s">
        <v>123</v>
      </c>
      <c r="E129" s="16" t="s">
        <v>488</v>
      </c>
      <c r="F129" s="16"/>
      <c r="G129" s="11">
        <f>G130</f>
        <v>254.5</v>
      </c>
      <c r="H129" s="11">
        <f aca="true" t="shared" si="68" ref="H129:R129">H130</f>
        <v>0</v>
      </c>
      <c r="I129" s="11">
        <f t="shared" si="68"/>
        <v>254.5</v>
      </c>
      <c r="J129" s="11">
        <f t="shared" si="68"/>
        <v>0</v>
      </c>
      <c r="K129" s="11">
        <f t="shared" si="68"/>
        <v>31</v>
      </c>
      <c r="L129" s="11">
        <f t="shared" si="68"/>
        <v>0</v>
      </c>
      <c r="M129" s="11">
        <f t="shared" si="68"/>
        <v>31</v>
      </c>
      <c r="N129" s="11">
        <f t="shared" si="68"/>
        <v>0</v>
      </c>
      <c r="O129" s="11">
        <f t="shared" si="68"/>
        <v>31</v>
      </c>
      <c r="P129" s="11">
        <f t="shared" si="68"/>
        <v>0</v>
      </c>
      <c r="Q129" s="11">
        <f t="shared" si="68"/>
        <v>31</v>
      </c>
      <c r="R129" s="11">
        <f t="shared" si="68"/>
        <v>0</v>
      </c>
      <c r="S129" s="3"/>
    </row>
    <row r="130" spans="1:19" ht="37.5">
      <c r="A130" s="64" t="s">
        <v>175</v>
      </c>
      <c r="B130" s="16" t="s">
        <v>344</v>
      </c>
      <c r="C130" s="16" t="s">
        <v>135</v>
      </c>
      <c r="D130" s="16" t="s">
        <v>123</v>
      </c>
      <c r="E130" s="16" t="s">
        <v>488</v>
      </c>
      <c r="F130" s="16" t="s">
        <v>176</v>
      </c>
      <c r="G130" s="11">
        <f>H130+I130+J130</f>
        <v>254.5</v>
      </c>
      <c r="H130" s="11"/>
      <c r="I130" s="11">
        <v>254.5</v>
      </c>
      <c r="J130" s="11"/>
      <c r="K130" s="11">
        <f>L130+M130+N130</f>
        <v>31</v>
      </c>
      <c r="L130" s="11"/>
      <c r="M130" s="11">
        <v>31</v>
      </c>
      <c r="N130" s="11"/>
      <c r="O130" s="11">
        <f>P130+Q130+R130</f>
        <v>31</v>
      </c>
      <c r="P130" s="19"/>
      <c r="Q130" s="19">
        <v>31</v>
      </c>
      <c r="R130" s="19"/>
      <c r="S130" s="3"/>
    </row>
    <row r="131" spans="1:19" ht="56.25">
      <c r="A131" s="64" t="s">
        <v>568</v>
      </c>
      <c r="B131" s="16" t="s">
        <v>344</v>
      </c>
      <c r="C131" s="16" t="s">
        <v>135</v>
      </c>
      <c r="D131" s="16" t="s">
        <v>123</v>
      </c>
      <c r="E131" s="16" t="s">
        <v>251</v>
      </c>
      <c r="F131" s="16"/>
      <c r="G131" s="11">
        <f>G132</f>
        <v>4</v>
      </c>
      <c r="H131" s="11">
        <f aca="true" t="shared" si="69" ref="H131:R131">H132</f>
        <v>0</v>
      </c>
      <c r="I131" s="11">
        <f t="shared" si="69"/>
        <v>4</v>
      </c>
      <c r="J131" s="11">
        <f t="shared" si="69"/>
        <v>0</v>
      </c>
      <c r="K131" s="11">
        <f t="shared" si="69"/>
        <v>7</v>
      </c>
      <c r="L131" s="11">
        <f t="shared" si="69"/>
        <v>0</v>
      </c>
      <c r="M131" s="11">
        <f t="shared" si="69"/>
        <v>7</v>
      </c>
      <c r="N131" s="11">
        <f t="shared" si="69"/>
        <v>0</v>
      </c>
      <c r="O131" s="11">
        <f t="shared" si="69"/>
        <v>7</v>
      </c>
      <c r="P131" s="11">
        <f t="shared" si="69"/>
        <v>0</v>
      </c>
      <c r="Q131" s="11">
        <f t="shared" si="69"/>
        <v>7</v>
      </c>
      <c r="R131" s="11">
        <f t="shared" si="69"/>
        <v>0</v>
      </c>
      <c r="S131" s="3"/>
    </row>
    <row r="132" spans="1:19" ht="56.25">
      <c r="A132" s="64" t="s">
        <v>373</v>
      </c>
      <c r="B132" s="16" t="s">
        <v>344</v>
      </c>
      <c r="C132" s="16" t="s">
        <v>135</v>
      </c>
      <c r="D132" s="16" t="s">
        <v>123</v>
      </c>
      <c r="E132" s="16" t="s">
        <v>66</v>
      </c>
      <c r="F132" s="16"/>
      <c r="G132" s="11">
        <f>G133</f>
        <v>4</v>
      </c>
      <c r="H132" s="11">
        <f aca="true" t="shared" si="70" ref="H132:R134">H133</f>
        <v>0</v>
      </c>
      <c r="I132" s="11">
        <f t="shared" si="70"/>
        <v>4</v>
      </c>
      <c r="J132" s="11">
        <f t="shared" si="70"/>
        <v>0</v>
      </c>
      <c r="K132" s="11">
        <f t="shared" si="70"/>
        <v>7</v>
      </c>
      <c r="L132" s="11">
        <f t="shared" si="70"/>
        <v>0</v>
      </c>
      <c r="M132" s="11">
        <f t="shared" si="70"/>
        <v>7</v>
      </c>
      <c r="N132" s="11">
        <f t="shared" si="70"/>
        <v>0</v>
      </c>
      <c r="O132" s="11">
        <f t="shared" si="70"/>
        <v>7</v>
      </c>
      <c r="P132" s="11">
        <f t="shared" si="70"/>
        <v>0</v>
      </c>
      <c r="Q132" s="11">
        <f t="shared" si="70"/>
        <v>7</v>
      </c>
      <c r="R132" s="11">
        <f t="shared" si="70"/>
        <v>0</v>
      </c>
      <c r="S132" s="3"/>
    </row>
    <row r="133" spans="1:19" ht="56.25">
      <c r="A133" s="64" t="s">
        <v>329</v>
      </c>
      <c r="B133" s="16" t="s">
        <v>344</v>
      </c>
      <c r="C133" s="16" t="s">
        <v>135</v>
      </c>
      <c r="D133" s="16" t="s">
        <v>123</v>
      </c>
      <c r="E133" s="16" t="s">
        <v>567</v>
      </c>
      <c r="F133" s="16"/>
      <c r="G133" s="11">
        <f>G134</f>
        <v>4</v>
      </c>
      <c r="H133" s="11">
        <f t="shared" si="70"/>
        <v>0</v>
      </c>
      <c r="I133" s="11">
        <f t="shared" si="70"/>
        <v>4</v>
      </c>
      <c r="J133" s="11">
        <f t="shared" si="70"/>
        <v>0</v>
      </c>
      <c r="K133" s="11">
        <f t="shared" si="70"/>
        <v>7</v>
      </c>
      <c r="L133" s="11">
        <f t="shared" si="70"/>
        <v>0</v>
      </c>
      <c r="M133" s="11">
        <f t="shared" si="70"/>
        <v>7</v>
      </c>
      <c r="N133" s="11">
        <f t="shared" si="70"/>
        <v>0</v>
      </c>
      <c r="O133" s="11">
        <f t="shared" si="70"/>
        <v>7</v>
      </c>
      <c r="P133" s="11">
        <f t="shared" si="70"/>
        <v>0</v>
      </c>
      <c r="Q133" s="11">
        <f t="shared" si="70"/>
        <v>7</v>
      </c>
      <c r="R133" s="11">
        <f t="shared" si="70"/>
        <v>0</v>
      </c>
      <c r="S133" s="3"/>
    </row>
    <row r="134" spans="1:19" ht="37.5">
      <c r="A134" s="64" t="s">
        <v>387</v>
      </c>
      <c r="B134" s="16" t="s">
        <v>344</v>
      </c>
      <c r="C134" s="16" t="s">
        <v>135</v>
      </c>
      <c r="D134" s="16" t="s">
        <v>123</v>
      </c>
      <c r="E134" s="16" t="s">
        <v>566</v>
      </c>
      <c r="F134" s="16"/>
      <c r="G134" s="11">
        <f>G135</f>
        <v>4</v>
      </c>
      <c r="H134" s="11">
        <f t="shared" si="70"/>
        <v>0</v>
      </c>
      <c r="I134" s="11">
        <f t="shared" si="70"/>
        <v>4</v>
      </c>
      <c r="J134" s="11">
        <f t="shared" si="70"/>
        <v>0</v>
      </c>
      <c r="K134" s="11">
        <f t="shared" si="70"/>
        <v>7</v>
      </c>
      <c r="L134" s="11">
        <f t="shared" si="70"/>
        <v>0</v>
      </c>
      <c r="M134" s="11">
        <f t="shared" si="70"/>
        <v>7</v>
      </c>
      <c r="N134" s="11">
        <f t="shared" si="70"/>
        <v>0</v>
      </c>
      <c r="O134" s="11">
        <f t="shared" si="70"/>
        <v>7</v>
      </c>
      <c r="P134" s="11">
        <f t="shared" si="70"/>
        <v>0</v>
      </c>
      <c r="Q134" s="11">
        <f t="shared" si="70"/>
        <v>7</v>
      </c>
      <c r="R134" s="11">
        <f t="shared" si="70"/>
        <v>0</v>
      </c>
      <c r="S134" s="3"/>
    </row>
    <row r="135" spans="1:19" ht="37.5">
      <c r="A135" s="64" t="s">
        <v>93</v>
      </c>
      <c r="B135" s="16" t="s">
        <v>344</v>
      </c>
      <c r="C135" s="16" t="s">
        <v>135</v>
      </c>
      <c r="D135" s="16" t="s">
        <v>123</v>
      </c>
      <c r="E135" s="16" t="s">
        <v>566</v>
      </c>
      <c r="F135" s="16" t="s">
        <v>179</v>
      </c>
      <c r="G135" s="11">
        <f>H135+I135+J135</f>
        <v>4</v>
      </c>
      <c r="H135" s="11"/>
      <c r="I135" s="11">
        <v>4</v>
      </c>
      <c r="J135" s="11"/>
      <c r="K135" s="11">
        <f>L135+M135+N135</f>
        <v>7</v>
      </c>
      <c r="L135" s="11"/>
      <c r="M135" s="11">
        <v>7</v>
      </c>
      <c r="N135" s="11"/>
      <c r="O135" s="11">
        <f>P135+Q135+R135</f>
        <v>7</v>
      </c>
      <c r="P135" s="11"/>
      <c r="Q135" s="11">
        <v>7</v>
      </c>
      <c r="R135" s="11"/>
      <c r="S135" s="3"/>
    </row>
    <row r="136" spans="1:19" ht="18.75">
      <c r="A136" s="64" t="s">
        <v>139</v>
      </c>
      <c r="B136" s="16" t="s">
        <v>344</v>
      </c>
      <c r="C136" s="16" t="s">
        <v>128</v>
      </c>
      <c r="D136" s="16" t="s">
        <v>416</v>
      </c>
      <c r="E136" s="16"/>
      <c r="F136" s="16"/>
      <c r="G136" s="11">
        <f>G137</f>
        <v>245</v>
      </c>
      <c r="H136" s="11">
        <f aca="true" t="shared" si="71" ref="H136:R136">H137</f>
        <v>0</v>
      </c>
      <c r="I136" s="11">
        <f t="shared" si="71"/>
        <v>215</v>
      </c>
      <c r="J136" s="11">
        <f t="shared" si="71"/>
        <v>0</v>
      </c>
      <c r="K136" s="11">
        <f t="shared" si="71"/>
        <v>215</v>
      </c>
      <c r="L136" s="11">
        <f t="shared" si="71"/>
        <v>0</v>
      </c>
      <c r="M136" s="11">
        <f t="shared" si="71"/>
        <v>215</v>
      </c>
      <c r="N136" s="11">
        <f t="shared" si="71"/>
        <v>0</v>
      </c>
      <c r="O136" s="11">
        <f t="shared" si="71"/>
        <v>215</v>
      </c>
      <c r="P136" s="11">
        <f t="shared" si="71"/>
        <v>0</v>
      </c>
      <c r="Q136" s="11">
        <f t="shared" si="71"/>
        <v>215</v>
      </c>
      <c r="R136" s="11">
        <f t="shared" si="71"/>
        <v>0</v>
      </c>
      <c r="S136" s="3"/>
    </row>
    <row r="137" spans="1:19" ht="18.75">
      <c r="A137" s="64" t="s">
        <v>140</v>
      </c>
      <c r="B137" s="16" t="s">
        <v>344</v>
      </c>
      <c r="C137" s="16" t="s">
        <v>128</v>
      </c>
      <c r="D137" s="16" t="s">
        <v>125</v>
      </c>
      <c r="E137" s="16"/>
      <c r="F137" s="16"/>
      <c r="G137" s="11">
        <f>G141</f>
        <v>245</v>
      </c>
      <c r="H137" s="11">
        <f aca="true" t="shared" si="72" ref="H137:R137">H141</f>
        <v>0</v>
      </c>
      <c r="I137" s="11">
        <f t="shared" si="72"/>
        <v>215</v>
      </c>
      <c r="J137" s="11">
        <f t="shared" si="72"/>
        <v>0</v>
      </c>
      <c r="K137" s="11">
        <f t="shared" si="72"/>
        <v>215</v>
      </c>
      <c r="L137" s="11">
        <f t="shared" si="72"/>
        <v>0</v>
      </c>
      <c r="M137" s="11">
        <f t="shared" si="72"/>
        <v>215</v>
      </c>
      <c r="N137" s="11">
        <f t="shared" si="72"/>
        <v>0</v>
      </c>
      <c r="O137" s="11">
        <f t="shared" si="72"/>
        <v>215</v>
      </c>
      <c r="P137" s="11">
        <f t="shared" si="72"/>
        <v>0</v>
      </c>
      <c r="Q137" s="11">
        <f t="shared" si="72"/>
        <v>215</v>
      </c>
      <c r="R137" s="11">
        <f t="shared" si="72"/>
        <v>0</v>
      </c>
      <c r="S137" s="3"/>
    </row>
    <row r="138" spans="1:19" ht="37.5">
      <c r="A138" s="64" t="s">
        <v>552</v>
      </c>
      <c r="B138" s="16" t="s">
        <v>344</v>
      </c>
      <c r="C138" s="16" t="s">
        <v>128</v>
      </c>
      <c r="D138" s="16" t="s">
        <v>125</v>
      </c>
      <c r="E138" s="16" t="s">
        <v>9</v>
      </c>
      <c r="F138" s="16"/>
      <c r="G138" s="11">
        <f>G139</f>
        <v>245</v>
      </c>
      <c r="H138" s="11">
        <f aca="true" t="shared" si="73" ref="H138:R138">H139</f>
        <v>0</v>
      </c>
      <c r="I138" s="11">
        <f t="shared" si="73"/>
        <v>215</v>
      </c>
      <c r="J138" s="11">
        <f t="shared" si="73"/>
        <v>0</v>
      </c>
      <c r="K138" s="11">
        <f t="shared" si="73"/>
        <v>215</v>
      </c>
      <c r="L138" s="11">
        <f t="shared" si="73"/>
        <v>0</v>
      </c>
      <c r="M138" s="11">
        <f t="shared" si="73"/>
        <v>215</v>
      </c>
      <c r="N138" s="11">
        <f t="shared" si="73"/>
        <v>0</v>
      </c>
      <c r="O138" s="11">
        <f t="shared" si="73"/>
        <v>215</v>
      </c>
      <c r="P138" s="11">
        <f t="shared" si="73"/>
        <v>0</v>
      </c>
      <c r="Q138" s="11">
        <f t="shared" si="73"/>
        <v>215</v>
      </c>
      <c r="R138" s="11">
        <f t="shared" si="73"/>
        <v>0</v>
      </c>
      <c r="S138" s="3"/>
    </row>
    <row r="139" spans="1:19" ht="37.5">
      <c r="A139" s="64" t="s">
        <v>41</v>
      </c>
      <c r="B139" s="16" t="s">
        <v>344</v>
      </c>
      <c r="C139" s="16" t="s">
        <v>128</v>
      </c>
      <c r="D139" s="16" t="s">
        <v>125</v>
      </c>
      <c r="E139" s="16" t="s">
        <v>42</v>
      </c>
      <c r="F139" s="16"/>
      <c r="G139" s="11">
        <f>G140</f>
        <v>245</v>
      </c>
      <c r="H139" s="11">
        <f aca="true" t="shared" si="74" ref="H139:R140">H140</f>
        <v>0</v>
      </c>
      <c r="I139" s="11">
        <f t="shared" si="74"/>
        <v>215</v>
      </c>
      <c r="J139" s="11">
        <f t="shared" si="74"/>
        <v>0</v>
      </c>
      <c r="K139" s="11">
        <f t="shared" si="74"/>
        <v>215</v>
      </c>
      <c r="L139" s="11">
        <f t="shared" si="74"/>
        <v>0</v>
      </c>
      <c r="M139" s="11">
        <f t="shared" si="74"/>
        <v>215</v>
      </c>
      <c r="N139" s="11">
        <f t="shared" si="74"/>
        <v>0</v>
      </c>
      <c r="O139" s="11">
        <f t="shared" si="74"/>
        <v>215</v>
      </c>
      <c r="P139" s="11">
        <f t="shared" si="74"/>
        <v>0</v>
      </c>
      <c r="Q139" s="11">
        <f t="shared" si="74"/>
        <v>215</v>
      </c>
      <c r="R139" s="11">
        <f t="shared" si="74"/>
        <v>0</v>
      </c>
      <c r="S139" s="3"/>
    </row>
    <row r="140" spans="1:19" ht="44.25" customHeight="1">
      <c r="A140" s="64" t="s">
        <v>24</v>
      </c>
      <c r="B140" s="16" t="s">
        <v>344</v>
      </c>
      <c r="C140" s="16" t="s">
        <v>128</v>
      </c>
      <c r="D140" s="16" t="s">
        <v>125</v>
      </c>
      <c r="E140" s="16" t="s">
        <v>44</v>
      </c>
      <c r="F140" s="16"/>
      <c r="G140" s="11">
        <f>G141</f>
        <v>245</v>
      </c>
      <c r="H140" s="11">
        <f t="shared" si="74"/>
        <v>0</v>
      </c>
      <c r="I140" s="11">
        <f t="shared" si="74"/>
        <v>215</v>
      </c>
      <c r="J140" s="11">
        <f t="shared" si="74"/>
        <v>0</v>
      </c>
      <c r="K140" s="11">
        <f t="shared" si="74"/>
        <v>215</v>
      </c>
      <c r="L140" s="11">
        <f t="shared" si="74"/>
        <v>0</v>
      </c>
      <c r="M140" s="11">
        <f t="shared" si="74"/>
        <v>215</v>
      </c>
      <c r="N140" s="11">
        <f t="shared" si="74"/>
        <v>0</v>
      </c>
      <c r="O140" s="11">
        <f t="shared" si="74"/>
        <v>215</v>
      </c>
      <c r="P140" s="11">
        <f t="shared" si="74"/>
        <v>0</v>
      </c>
      <c r="Q140" s="11">
        <f t="shared" si="74"/>
        <v>215</v>
      </c>
      <c r="R140" s="11">
        <f t="shared" si="74"/>
        <v>0</v>
      </c>
      <c r="S140" s="3"/>
    </row>
    <row r="141" spans="1:19" ht="56.25">
      <c r="A141" s="64" t="s">
        <v>349</v>
      </c>
      <c r="B141" s="16" t="s">
        <v>344</v>
      </c>
      <c r="C141" s="16" t="s">
        <v>128</v>
      </c>
      <c r="D141" s="16" t="s">
        <v>125</v>
      </c>
      <c r="E141" s="16" t="s">
        <v>43</v>
      </c>
      <c r="F141" s="16"/>
      <c r="G141" s="11">
        <f>G142+G143</f>
        <v>245</v>
      </c>
      <c r="H141" s="11">
        <f aca="true" t="shared" si="75" ref="H141:R141">H142+H143</f>
        <v>0</v>
      </c>
      <c r="I141" s="11">
        <f t="shared" si="75"/>
        <v>215</v>
      </c>
      <c r="J141" s="11">
        <f t="shared" si="75"/>
        <v>0</v>
      </c>
      <c r="K141" s="11">
        <f t="shared" si="75"/>
        <v>215</v>
      </c>
      <c r="L141" s="11">
        <f t="shared" si="75"/>
        <v>0</v>
      </c>
      <c r="M141" s="11">
        <f t="shared" si="75"/>
        <v>215</v>
      </c>
      <c r="N141" s="11">
        <f t="shared" si="75"/>
        <v>0</v>
      </c>
      <c r="O141" s="11">
        <f t="shared" si="75"/>
        <v>215</v>
      </c>
      <c r="P141" s="11">
        <f t="shared" si="75"/>
        <v>0</v>
      </c>
      <c r="Q141" s="11">
        <f t="shared" si="75"/>
        <v>215</v>
      </c>
      <c r="R141" s="11">
        <f t="shared" si="75"/>
        <v>0</v>
      </c>
      <c r="S141" s="3"/>
    </row>
    <row r="142" spans="1:19" ht="37.5">
      <c r="A142" s="64" t="s">
        <v>93</v>
      </c>
      <c r="B142" s="16" t="s">
        <v>344</v>
      </c>
      <c r="C142" s="33">
        <v>10</v>
      </c>
      <c r="D142" s="16" t="s">
        <v>125</v>
      </c>
      <c r="E142" s="16" t="s">
        <v>43</v>
      </c>
      <c r="F142" s="16" t="s">
        <v>179</v>
      </c>
      <c r="G142" s="11">
        <v>5.7</v>
      </c>
      <c r="H142" s="11"/>
      <c r="I142" s="11">
        <v>2.7</v>
      </c>
      <c r="J142" s="11"/>
      <c r="K142" s="11">
        <f>L142+M142+N142</f>
        <v>2.7</v>
      </c>
      <c r="L142" s="11"/>
      <c r="M142" s="11">
        <v>2.7</v>
      </c>
      <c r="N142" s="11"/>
      <c r="O142" s="11">
        <f>P142+Q142+R142</f>
        <v>2.7</v>
      </c>
      <c r="P142" s="11"/>
      <c r="Q142" s="11">
        <v>2.7</v>
      </c>
      <c r="R142" s="11"/>
      <c r="S142" s="3"/>
    </row>
    <row r="143" spans="1:19" ht="37.5">
      <c r="A143" s="64" t="s">
        <v>223</v>
      </c>
      <c r="B143" s="16" t="s">
        <v>344</v>
      </c>
      <c r="C143" s="33">
        <v>10</v>
      </c>
      <c r="D143" s="16" t="s">
        <v>125</v>
      </c>
      <c r="E143" s="16" t="s">
        <v>43</v>
      </c>
      <c r="F143" s="16" t="s">
        <v>222</v>
      </c>
      <c r="G143" s="11">
        <v>239.3</v>
      </c>
      <c r="H143" s="11"/>
      <c r="I143" s="11">
        <v>212.3</v>
      </c>
      <c r="J143" s="11"/>
      <c r="K143" s="11">
        <f>L143+M143+N143</f>
        <v>212.3</v>
      </c>
      <c r="L143" s="11"/>
      <c r="M143" s="11">
        <v>212.3</v>
      </c>
      <c r="N143" s="11"/>
      <c r="O143" s="11">
        <f>P143+Q143+R143</f>
        <v>212.3</v>
      </c>
      <c r="P143" s="11"/>
      <c r="Q143" s="11">
        <v>212.3</v>
      </c>
      <c r="R143" s="11"/>
      <c r="S143" s="3"/>
    </row>
    <row r="144" spans="1:18" ht="37.5">
      <c r="A144" s="65" t="s">
        <v>331</v>
      </c>
      <c r="B144" s="128">
        <v>115</v>
      </c>
      <c r="C144" s="13"/>
      <c r="D144" s="13"/>
      <c r="E144" s="13"/>
      <c r="F144" s="13"/>
      <c r="G144" s="14">
        <f>G145+G294+G309</f>
        <v>491507.60000000003</v>
      </c>
      <c r="H144" s="14">
        <f>H145+H294+H309</f>
        <v>406629.80000000005</v>
      </c>
      <c r="I144" s="14">
        <f>I145+I293+I308</f>
        <v>137725.9</v>
      </c>
      <c r="J144" s="14">
        <f aca="true" t="shared" si="76" ref="J144:R144">J145+J294+J309</f>
        <v>160</v>
      </c>
      <c r="K144" s="14">
        <f t="shared" si="76"/>
        <v>461312.99999999994</v>
      </c>
      <c r="L144" s="14">
        <f t="shared" si="76"/>
        <v>384907.39999999997</v>
      </c>
      <c r="M144" s="14">
        <f t="shared" si="76"/>
        <v>124745.59999999999</v>
      </c>
      <c r="N144" s="14">
        <f t="shared" si="76"/>
        <v>160</v>
      </c>
      <c r="O144" s="14">
        <f t="shared" si="76"/>
        <v>509181.89999999997</v>
      </c>
      <c r="P144" s="14">
        <f t="shared" si="76"/>
        <v>383340.60000000003</v>
      </c>
      <c r="Q144" s="14">
        <f t="shared" si="76"/>
        <v>125681.3</v>
      </c>
      <c r="R144" s="14">
        <f t="shared" si="76"/>
        <v>160</v>
      </c>
    </row>
    <row r="145" spans="1:18" ht="18.75">
      <c r="A145" s="64" t="s">
        <v>132</v>
      </c>
      <c r="B145" s="33">
        <v>115</v>
      </c>
      <c r="C145" s="16" t="s">
        <v>131</v>
      </c>
      <c r="D145" s="16" t="s">
        <v>416</v>
      </c>
      <c r="E145" s="16"/>
      <c r="F145" s="16"/>
      <c r="G145" s="11">
        <f aca="true" t="shared" si="77" ref="G145:R145">G146+G166+G218+G236+G261</f>
        <v>481696.60000000003</v>
      </c>
      <c r="H145" s="11">
        <f t="shared" si="77"/>
        <v>397517.20000000007</v>
      </c>
      <c r="I145" s="11">
        <f t="shared" si="77"/>
        <v>137179.5</v>
      </c>
      <c r="J145" s="11">
        <f t="shared" si="77"/>
        <v>0</v>
      </c>
      <c r="K145" s="11">
        <f t="shared" si="77"/>
        <v>451501.99999999994</v>
      </c>
      <c r="L145" s="11">
        <f t="shared" si="77"/>
        <v>375794.8</v>
      </c>
      <c r="M145" s="11">
        <f t="shared" si="77"/>
        <v>124207.2</v>
      </c>
      <c r="N145" s="11">
        <f t="shared" si="77"/>
        <v>0</v>
      </c>
      <c r="O145" s="11">
        <f t="shared" si="77"/>
        <v>499370.89999999997</v>
      </c>
      <c r="P145" s="11">
        <f t="shared" si="77"/>
        <v>374228.00000000006</v>
      </c>
      <c r="Q145" s="11">
        <f t="shared" si="77"/>
        <v>125142.90000000001</v>
      </c>
      <c r="R145" s="11">
        <f t="shared" si="77"/>
        <v>0</v>
      </c>
    </row>
    <row r="146" spans="1:18" ht="18.75">
      <c r="A146" s="64" t="s">
        <v>133</v>
      </c>
      <c r="B146" s="33">
        <v>115</v>
      </c>
      <c r="C146" s="16" t="s">
        <v>131</v>
      </c>
      <c r="D146" s="16" t="s">
        <v>122</v>
      </c>
      <c r="E146" s="33"/>
      <c r="F146" s="16"/>
      <c r="G146" s="11">
        <f>G147</f>
        <v>143866.80000000002</v>
      </c>
      <c r="H146" s="11">
        <f aca="true" t="shared" si="78" ref="H146:R147">H147</f>
        <v>109587.6</v>
      </c>
      <c r="I146" s="11">
        <f t="shared" si="78"/>
        <v>33692.1</v>
      </c>
      <c r="J146" s="11">
        <f t="shared" si="78"/>
        <v>0</v>
      </c>
      <c r="K146" s="11">
        <f t="shared" si="78"/>
        <v>134026.1</v>
      </c>
      <c r="L146" s="11">
        <f t="shared" si="78"/>
        <v>101551</v>
      </c>
      <c r="M146" s="11">
        <f t="shared" si="78"/>
        <v>32475.1</v>
      </c>
      <c r="N146" s="11">
        <f t="shared" si="78"/>
        <v>0</v>
      </c>
      <c r="O146" s="11">
        <f t="shared" si="78"/>
        <v>138481.80000000002</v>
      </c>
      <c r="P146" s="11">
        <f t="shared" si="78"/>
        <v>106006.70000000001</v>
      </c>
      <c r="Q146" s="11">
        <f t="shared" si="78"/>
        <v>32475.1</v>
      </c>
      <c r="R146" s="11">
        <f t="shared" si="78"/>
        <v>0</v>
      </c>
    </row>
    <row r="147" spans="1:18" ht="37.5">
      <c r="A147" s="64" t="s">
        <v>523</v>
      </c>
      <c r="B147" s="33">
        <v>115</v>
      </c>
      <c r="C147" s="16" t="s">
        <v>131</v>
      </c>
      <c r="D147" s="16" t="s">
        <v>122</v>
      </c>
      <c r="E147" s="33" t="s">
        <v>288</v>
      </c>
      <c r="F147" s="16"/>
      <c r="G147" s="11">
        <f>G148</f>
        <v>143866.80000000002</v>
      </c>
      <c r="H147" s="11">
        <f t="shared" si="78"/>
        <v>109587.6</v>
      </c>
      <c r="I147" s="11">
        <f t="shared" si="78"/>
        <v>33692.1</v>
      </c>
      <c r="J147" s="11">
        <f t="shared" si="78"/>
        <v>0</v>
      </c>
      <c r="K147" s="11">
        <f t="shared" si="78"/>
        <v>134026.1</v>
      </c>
      <c r="L147" s="11">
        <f t="shared" si="78"/>
        <v>101551</v>
      </c>
      <c r="M147" s="11">
        <f t="shared" si="78"/>
        <v>32475.1</v>
      </c>
      <c r="N147" s="11">
        <f t="shared" si="78"/>
        <v>0</v>
      </c>
      <c r="O147" s="11">
        <f t="shared" si="78"/>
        <v>138481.80000000002</v>
      </c>
      <c r="P147" s="11">
        <f t="shared" si="78"/>
        <v>106006.70000000001</v>
      </c>
      <c r="Q147" s="11">
        <f t="shared" si="78"/>
        <v>32475.1</v>
      </c>
      <c r="R147" s="11">
        <f t="shared" si="78"/>
        <v>0</v>
      </c>
    </row>
    <row r="148" spans="1:18" ht="18.75">
      <c r="A148" s="64" t="s">
        <v>197</v>
      </c>
      <c r="B148" s="33">
        <v>115</v>
      </c>
      <c r="C148" s="16" t="s">
        <v>131</v>
      </c>
      <c r="D148" s="16" t="s">
        <v>122</v>
      </c>
      <c r="E148" s="33" t="s">
        <v>294</v>
      </c>
      <c r="F148" s="16"/>
      <c r="G148" s="11">
        <f>G149+G163+G156</f>
        <v>143866.80000000002</v>
      </c>
      <c r="H148" s="11">
        <f aca="true" t="shared" si="79" ref="H148:O148">H149+H163+H156</f>
        <v>109587.6</v>
      </c>
      <c r="I148" s="11">
        <f t="shared" si="79"/>
        <v>33692.1</v>
      </c>
      <c r="J148" s="11">
        <f t="shared" si="79"/>
        <v>0</v>
      </c>
      <c r="K148" s="11">
        <f t="shared" si="79"/>
        <v>134026.1</v>
      </c>
      <c r="L148" s="11">
        <f t="shared" si="79"/>
        <v>101551</v>
      </c>
      <c r="M148" s="11">
        <f t="shared" si="79"/>
        <v>32475.1</v>
      </c>
      <c r="N148" s="11">
        <f t="shared" si="79"/>
        <v>0</v>
      </c>
      <c r="O148" s="11">
        <f t="shared" si="79"/>
        <v>138481.80000000002</v>
      </c>
      <c r="P148" s="11">
        <f>P149+P163+P156</f>
        <v>106006.70000000001</v>
      </c>
      <c r="Q148" s="11">
        <f>Q149+Q163+Q156</f>
        <v>32475.1</v>
      </c>
      <c r="R148" s="11">
        <f>R149+R163+R156</f>
        <v>0</v>
      </c>
    </row>
    <row r="149" spans="1:18" ht="56.25">
      <c r="A149" s="64" t="s">
        <v>299</v>
      </c>
      <c r="B149" s="33">
        <v>115</v>
      </c>
      <c r="C149" s="16" t="s">
        <v>131</v>
      </c>
      <c r="D149" s="16" t="s">
        <v>122</v>
      </c>
      <c r="E149" s="33" t="s">
        <v>295</v>
      </c>
      <c r="F149" s="16"/>
      <c r="G149" s="11">
        <f>G150+G152+G154</f>
        <v>131257.1</v>
      </c>
      <c r="H149" s="11">
        <f>H150+H152+H154</f>
        <v>99567</v>
      </c>
      <c r="I149" s="11">
        <f>I150+I152+I154</f>
        <v>32475.1</v>
      </c>
      <c r="J149" s="11">
        <f>J150+J152+J154</f>
        <v>0</v>
      </c>
      <c r="K149" s="11">
        <f aca="true" t="shared" si="80" ref="K149:R149">K150+K154+K152</f>
        <v>133882.5</v>
      </c>
      <c r="L149" s="11">
        <f t="shared" si="80"/>
        <v>101407.4</v>
      </c>
      <c r="M149" s="11">
        <f t="shared" si="80"/>
        <v>32475.1</v>
      </c>
      <c r="N149" s="11">
        <f t="shared" si="80"/>
        <v>0</v>
      </c>
      <c r="O149" s="11">
        <f t="shared" si="80"/>
        <v>138338.2</v>
      </c>
      <c r="P149" s="11">
        <f t="shared" si="80"/>
        <v>105863.1</v>
      </c>
      <c r="Q149" s="11">
        <f t="shared" si="80"/>
        <v>32475.1</v>
      </c>
      <c r="R149" s="11">
        <f t="shared" si="80"/>
        <v>0</v>
      </c>
    </row>
    <row r="150" spans="1:18" ht="18.75">
      <c r="A150" s="64" t="s">
        <v>134</v>
      </c>
      <c r="B150" s="33">
        <v>115</v>
      </c>
      <c r="C150" s="16" t="s">
        <v>131</v>
      </c>
      <c r="D150" s="16" t="s">
        <v>122</v>
      </c>
      <c r="E150" s="33" t="s">
        <v>16</v>
      </c>
      <c r="F150" s="16"/>
      <c r="G150" s="11">
        <f>G151</f>
        <v>25024.5</v>
      </c>
      <c r="H150" s="11">
        <f aca="true" t="shared" si="81" ref="H150:O150">H151</f>
        <v>0</v>
      </c>
      <c r="I150" s="11">
        <f t="shared" si="81"/>
        <v>25809.5</v>
      </c>
      <c r="J150" s="11">
        <f t="shared" si="81"/>
        <v>0</v>
      </c>
      <c r="K150" s="11">
        <f t="shared" si="81"/>
        <v>27049</v>
      </c>
      <c r="L150" s="11">
        <f t="shared" si="81"/>
        <v>0</v>
      </c>
      <c r="M150" s="11">
        <f t="shared" si="81"/>
        <v>27049</v>
      </c>
      <c r="N150" s="11">
        <f t="shared" si="81"/>
        <v>0</v>
      </c>
      <c r="O150" s="11">
        <f t="shared" si="81"/>
        <v>27049</v>
      </c>
      <c r="P150" s="11">
        <f>P151</f>
        <v>0</v>
      </c>
      <c r="Q150" s="11">
        <f>Q151</f>
        <v>27049</v>
      </c>
      <c r="R150" s="11">
        <f>R151</f>
        <v>0</v>
      </c>
    </row>
    <row r="151" spans="1:18" ht="18.75">
      <c r="A151" s="64" t="s">
        <v>193</v>
      </c>
      <c r="B151" s="33">
        <v>115</v>
      </c>
      <c r="C151" s="16" t="s">
        <v>131</v>
      </c>
      <c r="D151" s="16" t="s">
        <v>122</v>
      </c>
      <c r="E151" s="33" t="s">
        <v>16</v>
      </c>
      <c r="F151" s="16" t="s">
        <v>192</v>
      </c>
      <c r="G151" s="11">
        <v>25024.5</v>
      </c>
      <c r="H151" s="11"/>
      <c r="I151" s="11">
        <v>25809.5</v>
      </c>
      <c r="J151" s="11"/>
      <c r="K151" s="11">
        <f>L151+M151+N151</f>
        <v>27049</v>
      </c>
      <c r="L151" s="11"/>
      <c r="M151" s="11">
        <v>27049</v>
      </c>
      <c r="N151" s="11"/>
      <c r="O151" s="11">
        <f>P151+Q151+R151</f>
        <v>27049</v>
      </c>
      <c r="P151" s="19"/>
      <c r="Q151" s="11">
        <v>27049</v>
      </c>
      <c r="R151" s="19"/>
    </row>
    <row r="152" spans="1:18" ht="56.25">
      <c r="A152" s="64" t="s">
        <v>476</v>
      </c>
      <c r="B152" s="33">
        <v>115</v>
      </c>
      <c r="C152" s="16" t="s">
        <v>131</v>
      </c>
      <c r="D152" s="16" t="s">
        <v>122</v>
      </c>
      <c r="E152" s="16" t="s">
        <v>472</v>
      </c>
      <c r="F152" s="16"/>
      <c r="G152" s="11">
        <f>G153</f>
        <v>6665.6</v>
      </c>
      <c r="H152" s="11">
        <f aca="true" t="shared" si="82" ref="H152:R152">H153</f>
        <v>0</v>
      </c>
      <c r="I152" s="11">
        <f t="shared" si="82"/>
        <v>6665.6</v>
      </c>
      <c r="J152" s="11">
        <f t="shared" si="82"/>
        <v>0</v>
      </c>
      <c r="K152" s="11">
        <f t="shared" si="82"/>
        <v>5426.1</v>
      </c>
      <c r="L152" s="11">
        <f t="shared" si="82"/>
        <v>0</v>
      </c>
      <c r="M152" s="11">
        <f t="shared" si="82"/>
        <v>5426.1</v>
      </c>
      <c r="N152" s="11">
        <f t="shared" si="82"/>
        <v>0</v>
      </c>
      <c r="O152" s="11">
        <f t="shared" si="82"/>
        <v>5426.1</v>
      </c>
      <c r="P152" s="11">
        <f t="shared" si="82"/>
        <v>0</v>
      </c>
      <c r="Q152" s="11">
        <f t="shared" si="82"/>
        <v>5426.1</v>
      </c>
      <c r="R152" s="11">
        <f t="shared" si="82"/>
        <v>0</v>
      </c>
    </row>
    <row r="153" spans="1:18" ht="18.75">
      <c r="A153" s="64" t="s">
        <v>193</v>
      </c>
      <c r="B153" s="33">
        <v>115</v>
      </c>
      <c r="C153" s="16" t="s">
        <v>131</v>
      </c>
      <c r="D153" s="16" t="s">
        <v>122</v>
      </c>
      <c r="E153" s="16" t="s">
        <v>472</v>
      </c>
      <c r="F153" s="16" t="s">
        <v>192</v>
      </c>
      <c r="G153" s="11">
        <f>H153+I153+J153</f>
        <v>6665.6</v>
      </c>
      <c r="H153" s="11"/>
      <c r="I153" s="11">
        <v>6665.6</v>
      </c>
      <c r="J153" s="11"/>
      <c r="K153" s="11">
        <f>L153+M153+N153</f>
        <v>5426.1</v>
      </c>
      <c r="L153" s="11"/>
      <c r="M153" s="11">
        <v>5426.1</v>
      </c>
      <c r="N153" s="11"/>
      <c r="O153" s="11">
        <f>P153+Q153+R153</f>
        <v>5426.1</v>
      </c>
      <c r="P153" s="19"/>
      <c r="Q153" s="19">
        <v>5426.1</v>
      </c>
      <c r="R153" s="19"/>
    </row>
    <row r="154" spans="1:18" ht="107.25" customHeight="1">
      <c r="A154" s="68" t="s">
        <v>334</v>
      </c>
      <c r="B154" s="33">
        <v>115</v>
      </c>
      <c r="C154" s="16" t="s">
        <v>131</v>
      </c>
      <c r="D154" s="16" t="s">
        <v>122</v>
      </c>
      <c r="E154" s="33" t="s">
        <v>71</v>
      </c>
      <c r="F154" s="16"/>
      <c r="G154" s="11">
        <f>G155</f>
        <v>99567</v>
      </c>
      <c r="H154" s="11">
        <f aca="true" t="shared" si="83" ref="H154:R154">H155</f>
        <v>99567</v>
      </c>
      <c r="I154" s="11">
        <f>I155</f>
        <v>0</v>
      </c>
      <c r="J154" s="11">
        <f t="shared" si="83"/>
        <v>0</v>
      </c>
      <c r="K154" s="11">
        <f t="shared" si="83"/>
        <v>101407.4</v>
      </c>
      <c r="L154" s="11">
        <f t="shared" si="83"/>
        <v>101407.4</v>
      </c>
      <c r="M154" s="11">
        <f t="shared" si="83"/>
        <v>0</v>
      </c>
      <c r="N154" s="11">
        <f t="shared" si="83"/>
        <v>0</v>
      </c>
      <c r="O154" s="11">
        <f t="shared" si="83"/>
        <v>105863.1</v>
      </c>
      <c r="P154" s="11">
        <f t="shared" si="83"/>
        <v>105863.1</v>
      </c>
      <c r="Q154" s="11">
        <f t="shared" si="83"/>
        <v>0</v>
      </c>
      <c r="R154" s="11">
        <f t="shared" si="83"/>
        <v>0</v>
      </c>
    </row>
    <row r="155" spans="1:18" ht="18.75">
      <c r="A155" s="64" t="s">
        <v>193</v>
      </c>
      <c r="B155" s="33">
        <v>115</v>
      </c>
      <c r="C155" s="16" t="s">
        <v>131</v>
      </c>
      <c r="D155" s="16" t="s">
        <v>122</v>
      </c>
      <c r="E155" s="33" t="s">
        <v>71</v>
      </c>
      <c r="F155" s="16" t="s">
        <v>192</v>
      </c>
      <c r="G155" s="11">
        <f>H155+I155+J155</f>
        <v>99567</v>
      </c>
      <c r="H155" s="11">
        <v>99567</v>
      </c>
      <c r="I155" s="11"/>
      <c r="J155" s="11"/>
      <c r="K155" s="11">
        <f>L155+M155+N155</f>
        <v>101407.4</v>
      </c>
      <c r="L155" s="11">
        <v>101407.4</v>
      </c>
      <c r="M155" s="11"/>
      <c r="N155" s="11"/>
      <c r="O155" s="11">
        <f>P155+Q155+R155</f>
        <v>105863.1</v>
      </c>
      <c r="P155" s="19">
        <v>105863.1</v>
      </c>
      <c r="Q155" s="19"/>
      <c r="R155" s="19"/>
    </row>
    <row r="156" spans="1:18" ht="37.5">
      <c r="A156" s="64" t="s">
        <v>584</v>
      </c>
      <c r="B156" s="33">
        <v>115</v>
      </c>
      <c r="C156" s="16" t="s">
        <v>131</v>
      </c>
      <c r="D156" s="16" t="s">
        <v>122</v>
      </c>
      <c r="E156" s="33" t="s">
        <v>366</v>
      </c>
      <c r="F156" s="16"/>
      <c r="G156" s="11">
        <f>G161+G159+G157</f>
        <v>12386.1</v>
      </c>
      <c r="H156" s="11">
        <f aca="true" t="shared" si="84" ref="H156:O156">H161+H159</f>
        <v>9797</v>
      </c>
      <c r="I156" s="11">
        <f t="shared" si="84"/>
        <v>1217</v>
      </c>
      <c r="J156" s="11">
        <f t="shared" si="84"/>
        <v>0</v>
      </c>
      <c r="K156" s="11">
        <f>K161+K159</f>
        <v>0</v>
      </c>
      <c r="L156" s="11">
        <f t="shared" si="84"/>
        <v>0</v>
      </c>
      <c r="M156" s="11">
        <f t="shared" si="84"/>
        <v>0</v>
      </c>
      <c r="N156" s="11">
        <f t="shared" si="84"/>
        <v>0</v>
      </c>
      <c r="O156" s="11">
        <f t="shared" si="84"/>
        <v>0</v>
      </c>
      <c r="P156" s="11">
        <f>P161</f>
        <v>0</v>
      </c>
      <c r="Q156" s="11">
        <f>Q161</f>
        <v>0</v>
      </c>
      <c r="R156" s="11">
        <f>R161</f>
        <v>0</v>
      </c>
    </row>
    <row r="157" spans="1:18" ht="37.5">
      <c r="A157" s="64" t="s">
        <v>698</v>
      </c>
      <c r="B157" s="33">
        <v>115</v>
      </c>
      <c r="C157" s="16" t="s">
        <v>131</v>
      </c>
      <c r="D157" s="16" t="s">
        <v>122</v>
      </c>
      <c r="E157" s="33" t="s">
        <v>699</v>
      </c>
      <c r="F157" s="16"/>
      <c r="G157" s="11">
        <f>G158</f>
        <v>1372.1</v>
      </c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8.75">
      <c r="A158" s="64" t="s">
        <v>193</v>
      </c>
      <c r="B158" s="33">
        <v>115</v>
      </c>
      <c r="C158" s="16" t="s">
        <v>131</v>
      </c>
      <c r="D158" s="16" t="s">
        <v>122</v>
      </c>
      <c r="E158" s="33" t="s">
        <v>699</v>
      </c>
      <c r="F158" s="16" t="s">
        <v>192</v>
      </c>
      <c r="G158" s="11">
        <v>1372.1</v>
      </c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63" customHeight="1">
      <c r="A159" s="64" t="s">
        <v>646</v>
      </c>
      <c r="B159" s="33">
        <v>115</v>
      </c>
      <c r="C159" s="16" t="s">
        <v>131</v>
      </c>
      <c r="D159" s="16" t="s">
        <v>122</v>
      </c>
      <c r="E159" s="33" t="s">
        <v>645</v>
      </c>
      <c r="F159" s="16"/>
      <c r="G159" s="11">
        <f>G160</f>
        <v>598</v>
      </c>
      <c r="H159" s="11">
        <f aca="true" t="shared" si="85" ref="H159:O159">H160</f>
        <v>0</v>
      </c>
      <c r="I159" s="11">
        <f t="shared" si="85"/>
        <v>598</v>
      </c>
      <c r="J159" s="11">
        <f t="shared" si="85"/>
        <v>0</v>
      </c>
      <c r="K159" s="11">
        <f t="shared" si="85"/>
        <v>0</v>
      </c>
      <c r="L159" s="11">
        <f t="shared" si="85"/>
        <v>0</v>
      </c>
      <c r="M159" s="11">
        <f t="shared" si="85"/>
        <v>0</v>
      </c>
      <c r="N159" s="11">
        <f t="shared" si="85"/>
        <v>0</v>
      </c>
      <c r="O159" s="11">
        <f t="shared" si="85"/>
        <v>0</v>
      </c>
      <c r="P159" s="11"/>
      <c r="Q159" s="11"/>
      <c r="R159" s="11"/>
    </row>
    <row r="160" spans="1:18" ht="18.75">
      <c r="A160" s="64" t="s">
        <v>193</v>
      </c>
      <c r="B160" s="33">
        <v>115</v>
      </c>
      <c r="C160" s="16" t="s">
        <v>131</v>
      </c>
      <c r="D160" s="16" t="s">
        <v>122</v>
      </c>
      <c r="E160" s="33" t="s">
        <v>645</v>
      </c>
      <c r="F160" s="16" t="s">
        <v>192</v>
      </c>
      <c r="G160" s="11">
        <v>598</v>
      </c>
      <c r="H160" s="11"/>
      <c r="I160" s="11">
        <v>598</v>
      </c>
      <c r="J160" s="11"/>
      <c r="K160" s="11">
        <v>0</v>
      </c>
      <c r="L160" s="11"/>
      <c r="M160" s="11"/>
      <c r="N160" s="11"/>
      <c r="O160" s="11">
        <v>0</v>
      </c>
      <c r="P160" s="11"/>
      <c r="Q160" s="11"/>
      <c r="R160" s="11"/>
    </row>
    <row r="161" spans="1:18" ht="37.5">
      <c r="A161" s="64" t="s">
        <v>543</v>
      </c>
      <c r="B161" s="33">
        <v>115</v>
      </c>
      <c r="C161" s="16" t="s">
        <v>131</v>
      </c>
      <c r="D161" s="16" t="s">
        <v>122</v>
      </c>
      <c r="E161" s="48" t="s">
        <v>542</v>
      </c>
      <c r="F161" s="16"/>
      <c r="G161" s="11">
        <f>G162</f>
        <v>10416</v>
      </c>
      <c r="H161" s="11">
        <f aca="true" t="shared" si="86" ref="H161:R161">H162</f>
        <v>9797</v>
      </c>
      <c r="I161" s="11">
        <f t="shared" si="86"/>
        <v>619</v>
      </c>
      <c r="J161" s="11">
        <f t="shared" si="86"/>
        <v>0</v>
      </c>
      <c r="K161" s="11">
        <f t="shared" si="86"/>
        <v>0</v>
      </c>
      <c r="L161" s="11">
        <f t="shared" si="86"/>
        <v>0</v>
      </c>
      <c r="M161" s="11">
        <f t="shared" si="86"/>
        <v>0</v>
      </c>
      <c r="N161" s="11">
        <f t="shared" si="86"/>
        <v>0</v>
      </c>
      <c r="O161" s="11">
        <f t="shared" si="86"/>
        <v>0</v>
      </c>
      <c r="P161" s="11">
        <f t="shared" si="86"/>
        <v>0</v>
      </c>
      <c r="Q161" s="11">
        <f t="shared" si="86"/>
        <v>0</v>
      </c>
      <c r="R161" s="11">
        <f t="shared" si="86"/>
        <v>0</v>
      </c>
    </row>
    <row r="162" spans="1:18" ht="18.75">
      <c r="A162" s="64" t="s">
        <v>193</v>
      </c>
      <c r="B162" s="33">
        <v>115</v>
      </c>
      <c r="C162" s="16" t="s">
        <v>131</v>
      </c>
      <c r="D162" s="16" t="s">
        <v>122</v>
      </c>
      <c r="E162" s="48" t="s">
        <v>542</v>
      </c>
      <c r="F162" s="16" t="s">
        <v>192</v>
      </c>
      <c r="G162" s="11">
        <f>H162+I162</f>
        <v>10416</v>
      </c>
      <c r="H162" s="11">
        <v>9797</v>
      </c>
      <c r="I162" s="11">
        <v>619</v>
      </c>
      <c r="J162" s="11"/>
      <c r="K162" s="11">
        <f>L162+M162+N162</f>
        <v>0</v>
      </c>
      <c r="L162" s="11"/>
      <c r="M162" s="11"/>
      <c r="N162" s="11"/>
      <c r="O162" s="11">
        <f>P162+Q162+R162</f>
        <v>0</v>
      </c>
      <c r="P162" s="11"/>
      <c r="Q162" s="11"/>
      <c r="R162" s="11"/>
    </row>
    <row r="163" spans="1:18" ht="61.5" customHeight="1">
      <c r="A163" s="64" t="s">
        <v>296</v>
      </c>
      <c r="B163" s="33">
        <v>115</v>
      </c>
      <c r="C163" s="16" t="s">
        <v>131</v>
      </c>
      <c r="D163" s="16" t="s">
        <v>122</v>
      </c>
      <c r="E163" s="33" t="s">
        <v>88</v>
      </c>
      <c r="F163" s="16"/>
      <c r="G163" s="11">
        <f>G164</f>
        <v>223.6</v>
      </c>
      <c r="H163" s="11">
        <f aca="true" t="shared" si="87" ref="H163:Q163">H164</f>
        <v>223.6</v>
      </c>
      <c r="I163" s="11">
        <f t="shared" si="87"/>
        <v>0</v>
      </c>
      <c r="J163" s="11">
        <f t="shared" si="87"/>
        <v>0</v>
      </c>
      <c r="K163" s="11">
        <f t="shared" si="87"/>
        <v>143.6</v>
      </c>
      <c r="L163" s="11">
        <f t="shared" si="87"/>
        <v>143.6</v>
      </c>
      <c r="M163" s="11">
        <f t="shared" si="87"/>
        <v>0</v>
      </c>
      <c r="N163" s="11">
        <f t="shared" si="87"/>
        <v>0</v>
      </c>
      <c r="O163" s="11">
        <f t="shared" si="87"/>
        <v>143.6</v>
      </c>
      <c r="P163" s="11">
        <f t="shared" si="87"/>
        <v>143.6</v>
      </c>
      <c r="Q163" s="11">
        <f t="shared" si="87"/>
        <v>0</v>
      </c>
      <c r="R163" s="11">
        <f>R164</f>
        <v>0</v>
      </c>
    </row>
    <row r="164" spans="1:18" ht="78" customHeight="1">
      <c r="A164" s="64" t="s">
        <v>99</v>
      </c>
      <c r="B164" s="33">
        <v>115</v>
      </c>
      <c r="C164" s="16" t="s">
        <v>131</v>
      </c>
      <c r="D164" s="16" t="s">
        <v>122</v>
      </c>
      <c r="E164" s="33" t="s">
        <v>79</v>
      </c>
      <c r="F164" s="16"/>
      <c r="G164" s="11">
        <f>G165</f>
        <v>223.6</v>
      </c>
      <c r="H164" s="11">
        <f aca="true" t="shared" si="88" ref="H164:R164">H165</f>
        <v>223.6</v>
      </c>
      <c r="I164" s="11">
        <f t="shared" si="88"/>
        <v>0</v>
      </c>
      <c r="J164" s="11">
        <f t="shared" si="88"/>
        <v>0</v>
      </c>
      <c r="K164" s="11">
        <f t="shared" si="88"/>
        <v>143.6</v>
      </c>
      <c r="L164" s="11">
        <f t="shared" si="88"/>
        <v>143.6</v>
      </c>
      <c r="M164" s="11">
        <f t="shared" si="88"/>
        <v>0</v>
      </c>
      <c r="N164" s="11">
        <f t="shared" si="88"/>
        <v>0</v>
      </c>
      <c r="O164" s="11">
        <f t="shared" si="88"/>
        <v>143.6</v>
      </c>
      <c r="P164" s="11">
        <f t="shared" si="88"/>
        <v>143.6</v>
      </c>
      <c r="Q164" s="11">
        <f t="shared" si="88"/>
        <v>0</v>
      </c>
      <c r="R164" s="11">
        <f t="shared" si="88"/>
        <v>0</v>
      </c>
    </row>
    <row r="165" spans="1:18" ht="18.75">
      <c r="A165" s="64" t="s">
        <v>193</v>
      </c>
      <c r="B165" s="33">
        <v>115</v>
      </c>
      <c r="C165" s="16" t="s">
        <v>131</v>
      </c>
      <c r="D165" s="16" t="s">
        <v>122</v>
      </c>
      <c r="E165" s="33" t="s">
        <v>79</v>
      </c>
      <c r="F165" s="16" t="s">
        <v>192</v>
      </c>
      <c r="G165" s="11">
        <f>H165+I165+J165</f>
        <v>223.6</v>
      </c>
      <c r="H165" s="11">
        <v>223.6</v>
      </c>
      <c r="I165" s="11"/>
      <c r="J165" s="11"/>
      <c r="K165" s="11">
        <f>L165+M165+N165</f>
        <v>143.6</v>
      </c>
      <c r="L165" s="11">
        <v>143.6</v>
      </c>
      <c r="M165" s="11"/>
      <c r="N165" s="11"/>
      <c r="O165" s="11">
        <f>P165+Q165+R165</f>
        <v>143.6</v>
      </c>
      <c r="P165" s="19">
        <v>143.6</v>
      </c>
      <c r="Q165" s="19"/>
      <c r="R165" s="19"/>
    </row>
    <row r="166" spans="1:18" ht="18.75">
      <c r="A166" s="64" t="s">
        <v>111</v>
      </c>
      <c r="B166" s="33">
        <v>115</v>
      </c>
      <c r="C166" s="16" t="s">
        <v>131</v>
      </c>
      <c r="D166" s="16" t="s">
        <v>126</v>
      </c>
      <c r="E166" s="16"/>
      <c r="F166" s="16"/>
      <c r="G166" s="11">
        <f>G175+G167+G214</f>
        <v>317088.4000000001</v>
      </c>
      <c r="H166" s="11">
        <f aca="true" t="shared" si="89" ref="H166:R166">H175+H167+H214</f>
        <v>287019.7</v>
      </c>
      <c r="I166" s="11">
        <f t="shared" si="89"/>
        <v>83655.90000000001</v>
      </c>
      <c r="J166" s="11">
        <f t="shared" si="89"/>
        <v>0</v>
      </c>
      <c r="K166" s="11">
        <f t="shared" si="89"/>
        <v>297769.5</v>
      </c>
      <c r="L166" s="11">
        <f t="shared" si="89"/>
        <v>274132.6</v>
      </c>
      <c r="M166" s="11">
        <f t="shared" si="89"/>
        <v>72136.90000000001</v>
      </c>
      <c r="N166" s="11">
        <f t="shared" si="89"/>
        <v>0</v>
      </c>
      <c r="O166" s="11">
        <f t="shared" si="89"/>
        <v>340610.2</v>
      </c>
      <c r="P166" s="11">
        <f t="shared" si="89"/>
        <v>268110.10000000003</v>
      </c>
      <c r="Q166" s="11">
        <f t="shared" si="89"/>
        <v>72500.1</v>
      </c>
      <c r="R166" s="11">
        <f t="shared" si="89"/>
        <v>0</v>
      </c>
    </row>
    <row r="167" spans="1:18" ht="56.25">
      <c r="A167" s="64" t="s">
        <v>490</v>
      </c>
      <c r="B167" s="33">
        <v>115</v>
      </c>
      <c r="C167" s="16" t="s">
        <v>131</v>
      </c>
      <c r="D167" s="16" t="s">
        <v>126</v>
      </c>
      <c r="E167" s="16" t="s">
        <v>257</v>
      </c>
      <c r="F167" s="16"/>
      <c r="G167" s="11">
        <f>G168</f>
        <v>0</v>
      </c>
      <c r="H167" s="11">
        <f aca="true" t="shared" si="90" ref="H167:R167">H168</f>
        <v>0</v>
      </c>
      <c r="I167" s="11">
        <f t="shared" si="90"/>
        <v>510</v>
      </c>
      <c r="J167" s="11">
        <f t="shared" si="90"/>
        <v>0</v>
      </c>
      <c r="K167" s="11">
        <f t="shared" si="90"/>
        <v>240</v>
      </c>
      <c r="L167" s="11">
        <f t="shared" si="90"/>
        <v>0</v>
      </c>
      <c r="M167" s="11">
        <f t="shared" si="90"/>
        <v>240</v>
      </c>
      <c r="N167" s="11">
        <f t="shared" si="90"/>
        <v>0</v>
      </c>
      <c r="O167" s="11">
        <f t="shared" si="90"/>
        <v>280</v>
      </c>
      <c r="P167" s="11">
        <f t="shared" si="90"/>
        <v>0</v>
      </c>
      <c r="Q167" s="11">
        <f t="shared" si="90"/>
        <v>280</v>
      </c>
      <c r="R167" s="11">
        <f t="shared" si="90"/>
        <v>0</v>
      </c>
    </row>
    <row r="168" spans="1:18" ht="37.5">
      <c r="A168" s="64" t="s">
        <v>491</v>
      </c>
      <c r="B168" s="33">
        <v>115</v>
      </c>
      <c r="C168" s="16" t="s">
        <v>131</v>
      </c>
      <c r="D168" s="16" t="s">
        <v>126</v>
      </c>
      <c r="E168" s="16" t="s">
        <v>258</v>
      </c>
      <c r="F168" s="16"/>
      <c r="G168" s="11">
        <f>G169+G172</f>
        <v>0</v>
      </c>
      <c r="H168" s="11">
        <f aca="true" t="shared" si="91" ref="H168:R168">H169+H172</f>
        <v>0</v>
      </c>
      <c r="I168" s="11">
        <f t="shared" si="91"/>
        <v>510</v>
      </c>
      <c r="J168" s="11">
        <f t="shared" si="91"/>
        <v>0</v>
      </c>
      <c r="K168" s="11">
        <f t="shared" si="91"/>
        <v>240</v>
      </c>
      <c r="L168" s="11">
        <f t="shared" si="91"/>
        <v>0</v>
      </c>
      <c r="M168" s="11">
        <f t="shared" si="91"/>
        <v>240</v>
      </c>
      <c r="N168" s="11">
        <f t="shared" si="91"/>
        <v>0</v>
      </c>
      <c r="O168" s="11">
        <f t="shared" si="91"/>
        <v>280</v>
      </c>
      <c r="P168" s="11">
        <f t="shared" si="91"/>
        <v>0</v>
      </c>
      <c r="Q168" s="11">
        <f t="shared" si="91"/>
        <v>280</v>
      </c>
      <c r="R168" s="11">
        <f t="shared" si="91"/>
        <v>0</v>
      </c>
    </row>
    <row r="169" spans="1:18" ht="37.5">
      <c r="A169" s="64" t="s">
        <v>390</v>
      </c>
      <c r="B169" s="33">
        <v>115</v>
      </c>
      <c r="C169" s="16" t="s">
        <v>131</v>
      </c>
      <c r="D169" s="16" t="s">
        <v>126</v>
      </c>
      <c r="E169" s="16" t="s">
        <v>391</v>
      </c>
      <c r="F169" s="16"/>
      <c r="G169" s="11">
        <f>G170</f>
        <v>0</v>
      </c>
      <c r="H169" s="11">
        <f aca="true" t="shared" si="92" ref="H169:R170">H170</f>
        <v>0</v>
      </c>
      <c r="I169" s="11">
        <f t="shared" si="92"/>
        <v>390</v>
      </c>
      <c r="J169" s="11">
        <f t="shared" si="92"/>
        <v>0</v>
      </c>
      <c r="K169" s="11">
        <f t="shared" si="92"/>
        <v>40</v>
      </c>
      <c r="L169" s="11">
        <f t="shared" si="92"/>
        <v>0</v>
      </c>
      <c r="M169" s="11">
        <f t="shared" si="92"/>
        <v>40</v>
      </c>
      <c r="N169" s="11">
        <f t="shared" si="92"/>
        <v>0</v>
      </c>
      <c r="O169" s="11">
        <f t="shared" si="92"/>
        <v>80</v>
      </c>
      <c r="P169" s="11">
        <f t="shared" si="92"/>
        <v>0</v>
      </c>
      <c r="Q169" s="11">
        <f t="shared" si="92"/>
        <v>80</v>
      </c>
      <c r="R169" s="11">
        <f t="shared" si="92"/>
        <v>0</v>
      </c>
    </row>
    <row r="170" spans="1:18" ht="18.75">
      <c r="A170" s="64" t="s">
        <v>226</v>
      </c>
      <c r="B170" s="33">
        <v>115</v>
      </c>
      <c r="C170" s="16" t="s">
        <v>131</v>
      </c>
      <c r="D170" s="16" t="s">
        <v>126</v>
      </c>
      <c r="E170" s="16" t="s">
        <v>392</v>
      </c>
      <c r="F170" s="16"/>
      <c r="G170" s="11">
        <f>G171</f>
        <v>0</v>
      </c>
      <c r="H170" s="11">
        <f t="shared" si="92"/>
        <v>0</v>
      </c>
      <c r="I170" s="11">
        <f t="shared" si="92"/>
        <v>390</v>
      </c>
      <c r="J170" s="11">
        <f t="shared" si="92"/>
        <v>0</v>
      </c>
      <c r="K170" s="11">
        <f t="shared" si="92"/>
        <v>40</v>
      </c>
      <c r="L170" s="11">
        <f t="shared" si="92"/>
        <v>0</v>
      </c>
      <c r="M170" s="11">
        <f t="shared" si="92"/>
        <v>40</v>
      </c>
      <c r="N170" s="11">
        <f t="shared" si="92"/>
        <v>0</v>
      </c>
      <c r="O170" s="11">
        <f t="shared" si="92"/>
        <v>80</v>
      </c>
      <c r="P170" s="11">
        <f t="shared" si="92"/>
        <v>0</v>
      </c>
      <c r="Q170" s="11">
        <f t="shared" si="92"/>
        <v>80</v>
      </c>
      <c r="R170" s="11">
        <f t="shared" si="92"/>
        <v>0</v>
      </c>
    </row>
    <row r="171" spans="1:18" ht="18.75">
      <c r="A171" s="64" t="s">
        <v>193</v>
      </c>
      <c r="B171" s="33">
        <v>115</v>
      </c>
      <c r="C171" s="16" t="s">
        <v>131</v>
      </c>
      <c r="D171" s="16" t="s">
        <v>126</v>
      </c>
      <c r="E171" s="16" t="s">
        <v>392</v>
      </c>
      <c r="F171" s="16" t="s">
        <v>192</v>
      </c>
      <c r="G171" s="11"/>
      <c r="H171" s="11"/>
      <c r="I171" s="11">
        <v>390</v>
      </c>
      <c r="J171" s="11"/>
      <c r="K171" s="11">
        <f>L171+M171+N171</f>
        <v>40</v>
      </c>
      <c r="L171" s="11"/>
      <c r="M171" s="11">
        <v>40</v>
      </c>
      <c r="N171" s="11"/>
      <c r="O171" s="11">
        <f>P171+Q171+R171</f>
        <v>80</v>
      </c>
      <c r="P171" s="11"/>
      <c r="Q171" s="11">
        <v>80</v>
      </c>
      <c r="R171" s="11"/>
    </row>
    <row r="172" spans="1:18" ht="40.5" customHeight="1">
      <c r="A172" s="64" t="s">
        <v>428</v>
      </c>
      <c r="B172" s="33">
        <v>115</v>
      </c>
      <c r="C172" s="16" t="s">
        <v>131</v>
      </c>
      <c r="D172" s="16" t="s">
        <v>126</v>
      </c>
      <c r="E172" s="16" t="s">
        <v>388</v>
      </c>
      <c r="F172" s="16"/>
      <c r="G172" s="11">
        <f>G173</f>
        <v>0</v>
      </c>
      <c r="H172" s="11">
        <f aca="true" t="shared" si="93" ref="H172:R173">H173</f>
        <v>0</v>
      </c>
      <c r="I172" s="11">
        <f t="shared" si="93"/>
        <v>120</v>
      </c>
      <c r="J172" s="11">
        <f t="shared" si="93"/>
        <v>0</v>
      </c>
      <c r="K172" s="11">
        <f t="shared" si="93"/>
        <v>200</v>
      </c>
      <c r="L172" s="11">
        <f t="shared" si="93"/>
        <v>0</v>
      </c>
      <c r="M172" s="11">
        <f t="shared" si="93"/>
        <v>200</v>
      </c>
      <c r="N172" s="11">
        <f t="shared" si="93"/>
        <v>0</v>
      </c>
      <c r="O172" s="11">
        <f t="shared" si="93"/>
        <v>200</v>
      </c>
      <c r="P172" s="11">
        <f t="shared" si="93"/>
        <v>0</v>
      </c>
      <c r="Q172" s="11">
        <f t="shared" si="93"/>
        <v>200</v>
      </c>
      <c r="R172" s="11">
        <f t="shared" si="93"/>
        <v>0</v>
      </c>
    </row>
    <row r="173" spans="1:18" ht="20.25" customHeight="1">
      <c r="A173" s="64" t="s">
        <v>226</v>
      </c>
      <c r="B173" s="33">
        <v>115</v>
      </c>
      <c r="C173" s="16" t="s">
        <v>131</v>
      </c>
      <c r="D173" s="16" t="s">
        <v>126</v>
      </c>
      <c r="E173" s="16" t="s">
        <v>389</v>
      </c>
      <c r="F173" s="16"/>
      <c r="G173" s="11">
        <f>G174</f>
        <v>0</v>
      </c>
      <c r="H173" s="11">
        <f t="shared" si="93"/>
        <v>0</v>
      </c>
      <c r="I173" s="11">
        <f t="shared" si="93"/>
        <v>120</v>
      </c>
      <c r="J173" s="11">
        <f t="shared" si="93"/>
        <v>0</v>
      </c>
      <c r="K173" s="11">
        <f t="shared" si="93"/>
        <v>200</v>
      </c>
      <c r="L173" s="11">
        <f t="shared" si="93"/>
        <v>0</v>
      </c>
      <c r="M173" s="11">
        <f t="shared" si="93"/>
        <v>200</v>
      </c>
      <c r="N173" s="11">
        <f t="shared" si="93"/>
        <v>0</v>
      </c>
      <c r="O173" s="11">
        <f t="shared" si="93"/>
        <v>200</v>
      </c>
      <c r="P173" s="11">
        <f t="shared" si="93"/>
        <v>0</v>
      </c>
      <c r="Q173" s="11">
        <f t="shared" si="93"/>
        <v>200</v>
      </c>
      <c r="R173" s="11">
        <f t="shared" si="93"/>
        <v>0</v>
      </c>
    </row>
    <row r="174" spans="1:18" ht="18.75">
      <c r="A174" s="64" t="s">
        <v>193</v>
      </c>
      <c r="B174" s="33">
        <v>115</v>
      </c>
      <c r="C174" s="16" t="s">
        <v>131</v>
      </c>
      <c r="D174" s="16" t="s">
        <v>126</v>
      </c>
      <c r="E174" s="16" t="s">
        <v>389</v>
      </c>
      <c r="F174" s="16" t="s">
        <v>192</v>
      </c>
      <c r="G174" s="11"/>
      <c r="H174" s="11"/>
      <c r="I174" s="11">
        <v>120</v>
      </c>
      <c r="J174" s="11"/>
      <c r="K174" s="11">
        <f>L174+M174+N174</f>
        <v>200</v>
      </c>
      <c r="L174" s="11"/>
      <c r="M174" s="11">
        <v>200</v>
      </c>
      <c r="N174" s="11"/>
      <c r="O174" s="11">
        <f>P174+Q174+R174</f>
        <v>200</v>
      </c>
      <c r="P174" s="11"/>
      <c r="Q174" s="11">
        <v>200</v>
      </c>
      <c r="R174" s="11"/>
    </row>
    <row r="175" spans="1:18" ht="37.5">
      <c r="A175" s="64" t="s">
        <v>523</v>
      </c>
      <c r="B175" s="33">
        <v>115</v>
      </c>
      <c r="C175" s="16" t="s">
        <v>131</v>
      </c>
      <c r="D175" s="16" t="s">
        <v>126</v>
      </c>
      <c r="E175" s="33" t="s">
        <v>288</v>
      </c>
      <c r="F175" s="16"/>
      <c r="G175" s="11">
        <f>G176</f>
        <v>298328.3000000001</v>
      </c>
      <c r="H175" s="11">
        <f aca="true" t="shared" si="94" ref="H175:R175">H176</f>
        <v>268822.5</v>
      </c>
      <c r="I175" s="11">
        <f t="shared" si="94"/>
        <v>82583.00000000001</v>
      </c>
      <c r="J175" s="11">
        <f t="shared" si="94"/>
        <v>0</v>
      </c>
      <c r="K175" s="11">
        <f t="shared" si="94"/>
        <v>297529.5</v>
      </c>
      <c r="L175" s="11">
        <f t="shared" si="94"/>
        <v>274132.6</v>
      </c>
      <c r="M175" s="11">
        <f t="shared" si="94"/>
        <v>71896.90000000001</v>
      </c>
      <c r="N175" s="11">
        <f t="shared" si="94"/>
        <v>0</v>
      </c>
      <c r="O175" s="11">
        <f t="shared" si="94"/>
        <v>340330.2</v>
      </c>
      <c r="P175" s="11">
        <f t="shared" si="94"/>
        <v>268110.10000000003</v>
      </c>
      <c r="Q175" s="11">
        <f t="shared" si="94"/>
        <v>72220.1</v>
      </c>
      <c r="R175" s="11">
        <f t="shared" si="94"/>
        <v>0</v>
      </c>
    </row>
    <row r="176" spans="1:18" ht="21.75" customHeight="1">
      <c r="A176" s="43" t="s">
        <v>18</v>
      </c>
      <c r="B176" s="33">
        <v>115</v>
      </c>
      <c r="C176" s="16" t="s">
        <v>131</v>
      </c>
      <c r="D176" s="16" t="s">
        <v>126</v>
      </c>
      <c r="E176" s="33" t="s">
        <v>289</v>
      </c>
      <c r="F176" s="16"/>
      <c r="G176" s="11">
        <f>G177+G186+G191+G194+G199+G202+G205</f>
        <v>298328.3000000001</v>
      </c>
      <c r="H176" s="11">
        <f aca="true" t="shared" si="95" ref="H176:R176">H177+H186+H191+H194+H199+H202+H205</f>
        <v>268822.5</v>
      </c>
      <c r="I176" s="11">
        <f t="shared" si="95"/>
        <v>82583.00000000001</v>
      </c>
      <c r="J176" s="11">
        <f t="shared" si="95"/>
        <v>0</v>
      </c>
      <c r="K176" s="11">
        <f t="shared" si="95"/>
        <v>297529.5</v>
      </c>
      <c r="L176" s="11">
        <f t="shared" si="95"/>
        <v>274132.6</v>
      </c>
      <c r="M176" s="11">
        <f t="shared" si="95"/>
        <v>71896.90000000001</v>
      </c>
      <c r="N176" s="11">
        <f t="shared" si="95"/>
        <v>0</v>
      </c>
      <c r="O176" s="11">
        <f t="shared" si="95"/>
        <v>340330.2</v>
      </c>
      <c r="P176" s="11">
        <f t="shared" si="95"/>
        <v>268110.10000000003</v>
      </c>
      <c r="Q176" s="11">
        <f t="shared" si="95"/>
        <v>72220.1</v>
      </c>
      <c r="R176" s="11">
        <f t="shared" si="95"/>
        <v>0</v>
      </c>
    </row>
    <row r="177" spans="1:18" ht="75">
      <c r="A177" s="43" t="s">
        <v>300</v>
      </c>
      <c r="B177" s="33">
        <v>115</v>
      </c>
      <c r="C177" s="16" t="s">
        <v>131</v>
      </c>
      <c r="D177" s="16" t="s">
        <v>126</v>
      </c>
      <c r="E177" s="33" t="s">
        <v>290</v>
      </c>
      <c r="F177" s="16"/>
      <c r="G177" s="11">
        <f>G178+G184+G182+G180</f>
        <v>256671.90000000002</v>
      </c>
      <c r="H177" s="11">
        <f aca="true" t="shared" si="96" ref="H177:R177">H178+H184+H182+H180</f>
        <v>189553.6</v>
      </c>
      <c r="I177" s="11">
        <f t="shared" si="96"/>
        <v>68823.40000000001</v>
      </c>
      <c r="J177" s="11">
        <f t="shared" si="96"/>
        <v>0</v>
      </c>
      <c r="K177" s="11">
        <f t="shared" si="96"/>
        <v>275397.5</v>
      </c>
      <c r="L177" s="11">
        <f t="shared" si="96"/>
        <v>207296.5</v>
      </c>
      <c r="M177" s="11">
        <f t="shared" si="96"/>
        <v>68101</v>
      </c>
      <c r="N177" s="11">
        <f t="shared" si="96"/>
        <v>0</v>
      </c>
      <c r="O177" s="11">
        <f t="shared" si="96"/>
        <v>286060.8</v>
      </c>
      <c r="P177" s="11">
        <f t="shared" si="96"/>
        <v>218529.30000000002</v>
      </c>
      <c r="Q177" s="11">
        <f t="shared" si="96"/>
        <v>67531.5</v>
      </c>
      <c r="R177" s="11">
        <f t="shared" si="96"/>
        <v>0</v>
      </c>
    </row>
    <row r="178" spans="1:18" ht="22.5" customHeight="1">
      <c r="A178" s="64" t="s">
        <v>215</v>
      </c>
      <c r="B178" s="33">
        <v>115</v>
      </c>
      <c r="C178" s="16" t="s">
        <v>131</v>
      </c>
      <c r="D178" s="16" t="s">
        <v>126</v>
      </c>
      <c r="E178" s="33" t="s">
        <v>19</v>
      </c>
      <c r="F178" s="16"/>
      <c r="G178" s="11">
        <f>G179</f>
        <v>52482.7</v>
      </c>
      <c r="H178" s="11">
        <f aca="true" t="shared" si="97" ref="H178:O178">H179</f>
        <v>0</v>
      </c>
      <c r="I178" s="11">
        <f t="shared" si="97"/>
        <v>54187.8</v>
      </c>
      <c r="J178" s="11">
        <f t="shared" si="97"/>
        <v>0</v>
      </c>
      <c r="K178" s="11">
        <f t="shared" si="97"/>
        <v>56187</v>
      </c>
      <c r="L178" s="11">
        <f t="shared" si="97"/>
        <v>0</v>
      </c>
      <c r="M178" s="11">
        <f t="shared" si="97"/>
        <v>56187</v>
      </c>
      <c r="N178" s="11">
        <f t="shared" si="97"/>
        <v>0</v>
      </c>
      <c r="O178" s="11">
        <f t="shared" si="97"/>
        <v>55257.7</v>
      </c>
      <c r="P178" s="11">
        <f>P179</f>
        <v>0</v>
      </c>
      <c r="Q178" s="11">
        <f>Q179</f>
        <v>55257.7</v>
      </c>
      <c r="R178" s="11">
        <f>R179</f>
        <v>0</v>
      </c>
    </row>
    <row r="179" spans="1:18" ht="18.75">
      <c r="A179" s="64" t="s">
        <v>193</v>
      </c>
      <c r="B179" s="33">
        <v>115</v>
      </c>
      <c r="C179" s="16" t="s">
        <v>131</v>
      </c>
      <c r="D179" s="16" t="s">
        <v>126</v>
      </c>
      <c r="E179" s="33" t="s">
        <v>19</v>
      </c>
      <c r="F179" s="16" t="s">
        <v>192</v>
      </c>
      <c r="G179" s="11">
        <v>52482.7</v>
      </c>
      <c r="H179" s="11"/>
      <c r="I179" s="11">
        <v>54187.8</v>
      </c>
      <c r="J179" s="11"/>
      <c r="K179" s="11">
        <f>L179+M179+N179</f>
        <v>56187</v>
      </c>
      <c r="L179" s="11"/>
      <c r="M179" s="11">
        <v>56187</v>
      </c>
      <c r="N179" s="11"/>
      <c r="O179" s="11">
        <f>P179+Q179+R179</f>
        <v>55257.7</v>
      </c>
      <c r="P179" s="19"/>
      <c r="Q179" s="49">
        <v>55257.7</v>
      </c>
      <c r="R179" s="19"/>
    </row>
    <row r="180" spans="1:18" ht="150">
      <c r="A180" s="29" t="s">
        <v>667</v>
      </c>
      <c r="B180" s="33">
        <v>115</v>
      </c>
      <c r="C180" s="16" t="s">
        <v>131</v>
      </c>
      <c r="D180" s="16" t="s">
        <v>126</v>
      </c>
      <c r="E180" s="33" t="s">
        <v>668</v>
      </c>
      <c r="F180" s="16"/>
      <c r="G180" s="11">
        <f>G181</f>
        <v>5510.1</v>
      </c>
      <c r="H180" s="11">
        <f aca="true" t="shared" si="98" ref="H180:P180">H181</f>
        <v>5510.1</v>
      </c>
      <c r="I180" s="11">
        <f t="shared" si="98"/>
        <v>0</v>
      </c>
      <c r="J180" s="11">
        <f t="shared" si="98"/>
        <v>0</v>
      </c>
      <c r="K180" s="11">
        <f t="shared" si="98"/>
        <v>16530.2</v>
      </c>
      <c r="L180" s="11">
        <f t="shared" si="98"/>
        <v>16530.2</v>
      </c>
      <c r="M180" s="11">
        <f t="shared" si="98"/>
        <v>0</v>
      </c>
      <c r="N180" s="11">
        <f t="shared" si="98"/>
        <v>0</v>
      </c>
      <c r="O180" s="11">
        <f t="shared" si="98"/>
        <v>16530.2</v>
      </c>
      <c r="P180" s="57">
        <f t="shared" si="98"/>
        <v>16530.2</v>
      </c>
      <c r="Q180" s="49"/>
      <c r="R180" s="49"/>
    </row>
    <row r="181" spans="1:18" ht="18.75">
      <c r="A181" s="64" t="s">
        <v>193</v>
      </c>
      <c r="B181" s="33">
        <v>115</v>
      </c>
      <c r="C181" s="16" t="s">
        <v>131</v>
      </c>
      <c r="D181" s="16" t="s">
        <v>126</v>
      </c>
      <c r="E181" s="33" t="s">
        <v>668</v>
      </c>
      <c r="F181" s="16" t="s">
        <v>192</v>
      </c>
      <c r="G181" s="11">
        <f>H181+I181+J181</f>
        <v>5510.1</v>
      </c>
      <c r="H181" s="11">
        <v>5510.1</v>
      </c>
      <c r="I181" s="11"/>
      <c r="J181" s="11"/>
      <c r="K181" s="11">
        <f>L181+M181+N181</f>
        <v>16530.2</v>
      </c>
      <c r="L181" s="11">
        <v>16530.2</v>
      </c>
      <c r="M181" s="11"/>
      <c r="N181" s="11"/>
      <c r="O181" s="11">
        <f>P181+Q181+R181</f>
        <v>16530.2</v>
      </c>
      <c r="P181" s="49">
        <v>16530.2</v>
      </c>
      <c r="Q181" s="49"/>
      <c r="R181" s="49"/>
    </row>
    <row r="182" spans="1:18" ht="56.25">
      <c r="A182" s="64" t="s">
        <v>476</v>
      </c>
      <c r="B182" s="33">
        <v>115</v>
      </c>
      <c r="C182" s="16" t="s">
        <v>131</v>
      </c>
      <c r="D182" s="16" t="s">
        <v>126</v>
      </c>
      <c r="E182" s="16" t="s">
        <v>473</v>
      </c>
      <c r="F182" s="16"/>
      <c r="G182" s="11">
        <f>G183</f>
        <v>14635.6</v>
      </c>
      <c r="H182" s="11">
        <f aca="true" t="shared" si="99" ref="H182:R182">H183</f>
        <v>0</v>
      </c>
      <c r="I182" s="11">
        <f t="shared" si="99"/>
        <v>14635.6</v>
      </c>
      <c r="J182" s="11">
        <f t="shared" si="99"/>
        <v>0</v>
      </c>
      <c r="K182" s="11">
        <f t="shared" si="99"/>
        <v>11914</v>
      </c>
      <c r="L182" s="11">
        <f t="shared" si="99"/>
        <v>0</v>
      </c>
      <c r="M182" s="11">
        <f t="shared" si="99"/>
        <v>11914</v>
      </c>
      <c r="N182" s="11">
        <f t="shared" si="99"/>
        <v>0</v>
      </c>
      <c r="O182" s="11">
        <f t="shared" si="99"/>
        <v>12273.8</v>
      </c>
      <c r="P182" s="11">
        <f t="shared" si="99"/>
        <v>0</v>
      </c>
      <c r="Q182" s="11">
        <f t="shared" si="99"/>
        <v>12273.8</v>
      </c>
      <c r="R182" s="11">
        <f t="shared" si="99"/>
        <v>0</v>
      </c>
    </row>
    <row r="183" spans="1:18" ht="18.75">
      <c r="A183" s="64" t="s">
        <v>193</v>
      </c>
      <c r="B183" s="33">
        <v>115</v>
      </c>
      <c r="C183" s="16" t="s">
        <v>131</v>
      </c>
      <c r="D183" s="16" t="s">
        <v>126</v>
      </c>
      <c r="E183" s="16" t="s">
        <v>473</v>
      </c>
      <c r="F183" s="16" t="s">
        <v>192</v>
      </c>
      <c r="G183" s="11">
        <f>H183+I183+J183</f>
        <v>14635.6</v>
      </c>
      <c r="H183" s="11"/>
      <c r="I183" s="11">
        <v>14635.6</v>
      </c>
      <c r="J183" s="11"/>
      <c r="K183" s="11">
        <f>L183+M183+N183</f>
        <v>11914</v>
      </c>
      <c r="L183" s="11"/>
      <c r="M183" s="11">
        <v>11914</v>
      </c>
      <c r="N183" s="11"/>
      <c r="O183" s="11">
        <f>P183+Q183+R183</f>
        <v>12273.8</v>
      </c>
      <c r="P183" s="19"/>
      <c r="Q183" s="19">
        <v>12273.8</v>
      </c>
      <c r="R183" s="19"/>
    </row>
    <row r="184" spans="1:18" ht="102.75" customHeight="1">
      <c r="A184" s="69" t="s">
        <v>334</v>
      </c>
      <c r="B184" s="33">
        <v>115</v>
      </c>
      <c r="C184" s="16" t="s">
        <v>131</v>
      </c>
      <c r="D184" s="16" t="s">
        <v>126</v>
      </c>
      <c r="E184" s="33" t="s">
        <v>48</v>
      </c>
      <c r="F184" s="16"/>
      <c r="G184" s="11">
        <f>G185</f>
        <v>184043.5</v>
      </c>
      <c r="H184" s="11">
        <f aca="true" t="shared" si="100" ref="H184:R184">H185</f>
        <v>184043.5</v>
      </c>
      <c r="I184" s="11">
        <f t="shared" si="100"/>
        <v>0</v>
      </c>
      <c r="J184" s="11">
        <f t="shared" si="100"/>
        <v>0</v>
      </c>
      <c r="K184" s="11">
        <f t="shared" si="100"/>
        <v>190766.3</v>
      </c>
      <c r="L184" s="11">
        <f t="shared" si="100"/>
        <v>190766.3</v>
      </c>
      <c r="M184" s="11">
        <f t="shared" si="100"/>
        <v>0</v>
      </c>
      <c r="N184" s="11">
        <f t="shared" si="100"/>
        <v>0</v>
      </c>
      <c r="O184" s="11">
        <f t="shared" si="100"/>
        <v>201999.1</v>
      </c>
      <c r="P184" s="11">
        <f t="shared" si="100"/>
        <v>201999.1</v>
      </c>
      <c r="Q184" s="11">
        <f t="shared" si="100"/>
        <v>0</v>
      </c>
      <c r="R184" s="11">
        <f t="shared" si="100"/>
        <v>0</v>
      </c>
    </row>
    <row r="185" spans="1:18" ht="18.75">
      <c r="A185" s="64" t="s">
        <v>193</v>
      </c>
      <c r="B185" s="33">
        <v>115</v>
      </c>
      <c r="C185" s="16" t="s">
        <v>131</v>
      </c>
      <c r="D185" s="16" t="s">
        <v>126</v>
      </c>
      <c r="E185" s="33" t="s">
        <v>48</v>
      </c>
      <c r="F185" s="33">
        <v>610</v>
      </c>
      <c r="G185" s="11">
        <f>H185+I185+J185</f>
        <v>184043.5</v>
      </c>
      <c r="H185" s="11">
        <v>184043.5</v>
      </c>
      <c r="I185" s="11"/>
      <c r="J185" s="11"/>
      <c r="K185" s="11">
        <f>L185+M185+N185</f>
        <v>190766.3</v>
      </c>
      <c r="L185" s="11">
        <v>190766.3</v>
      </c>
      <c r="M185" s="11"/>
      <c r="N185" s="11"/>
      <c r="O185" s="11">
        <f>R185+Q185+P185</f>
        <v>201999.1</v>
      </c>
      <c r="P185" s="11">
        <v>201999.1</v>
      </c>
      <c r="Q185" s="11">
        <f>T185+S185+R185</f>
        <v>0</v>
      </c>
      <c r="R185" s="11">
        <f>U185+T185+S185</f>
        <v>0</v>
      </c>
    </row>
    <row r="186" spans="1:18" ht="37.5">
      <c r="A186" s="43" t="s">
        <v>297</v>
      </c>
      <c r="B186" s="33">
        <v>115</v>
      </c>
      <c r="C186" s="16" t="s">
        <v>131</v>
      </c>
      <c r="D186" s="16" t="s">
        <v>126</v>
      </c>
      <c r="E186" s="33" t="s">
        <v>291</v>
      </c>
      <c r="F186" s="33"/>
      <c r="G186" s="11">
        <f>G187+G189</f>
        <v>20107.4</v>
      </c>
      <c r="H186" s="11">
        <f aca="true" t="shared" si="101" ref="H186:R186">H187+H189</f>
        <v>20046.600000000002</v>
      </c>
      <c r="I186" s="11">
        <f t="shared" si="101"/>
        <v>60.8</v>
      </c>
      <c r="J186" s="11">
        <f t="shared" si="101"/>
        <v>0</v>
      </c>
      <c r="K186" s="11">
        <f t="shared" si="101"/>
        <v>16262.9</v>
      </c>
      <c r="L186" s="11">
        <f t="shared" si="101"/>
        <v>16262.9</v>
      </c>
      <c r="M186" s="11">
        <f t="shared" si="101"/>
        <v>0</v>
      </c>
      <c r="N186" s="11">
        <f t="shared" si="101"/>
        <v>0</v>
      </c>
      <c r="O186" s="11">
        <f t="shared" si="101"/>
        <v>16262.9</v>
      </c>
      <c r="P186" s="11">
        <f t="shared" si="101"/>
        <v>16262.9</v>
      </c>
      <c r="Q186" s="11">
        <f t="shared" si="101"/>
        <v>0</v>
      </c>
      <c r="R186" s="11">
        <f t="shared" si="101"/>
        <v>0</v>
      </c>
    </row>
    <row r="187" spans="1:18" ht="75">
      <c r="A187" s="64" t="s">
        <v>99</v>
      </c>
      <c r="B187" s="33">
        <v>115</v>
      </c>
      <c r="C187" s="16" t="s">
        <v>131</v>
      </c>
      <c r="D187" s="16" t="s">
        <v>126</v>
      </c>
      <c r="E187" s="33" t="s">
        <v>17</v>
      </c>
      <c r="F187" s="16"/>
      <c r="G187" s="11">
        <f>G188</f>
        <v>18082.2</v>
      </c>
      <c r="H187" s="11">
        <f aca="true" t="shared" si="102" ref="H187:R187">H188</f>
        <v>18082.2</v>
      </c>
      <c r="I187" s="11">
        <f t="shared" si="102"/>
        <v>0</v>
      </c>
      <c r="J187" s="11">
        <f t="shared" si="102"/>
        <v>0</v>
      </c>
      <c r="K187" s="11">
        <f t="shared" si="102"/>
        <v>16262.9</v>
      </c>
      <c r="L187" s="11">
        <f t="shared" si="102"/>
        <v>16262.9</v>
      </c>
      <c r="M187" s="11">
        <f t="shared" si="102"/>
        <v>0</v>
      </c>
      <c r="N187" s="11">
        <f t="shared" si="102"/>
        <v>0</v>
      </c>
      <c r="O187" s="11">
        <f t="shared" si="102"/>
        <v>16262.9</v>
      </c>
      <c r="P187" s="11">
        <f t="shared" si="102"/>
        <v>16262.9</v>
      </c>
      <c r="Q187" s="11">
        <f t="shared" si="102"/>
        <v>0</v>
      </c>
      <c r="R187" s="11">
        <f t="shared" si="102"/>
        <v>0</v>
      </c>
    </row>
    <row r="188" spans="1:18" ht="18.75">
      <c r="A188" s="64" t="s">
        <v>193</v>
      </c>
      <c r="B188" s="33">
        <v>115</v>
      </c>
      <c r="C188" s="16" t="s">
        <v>131</v>
      </c>
      <c r="D188" s="16" t="s">
        <v>126</v>
      </c>
      <c r="E188" s="33" t="s">
        <v>17</v>
      </c>
      <c r="F188" s="16" t="s">
        <v>192</v>
      </c>
      <c r="G188" s="11">
        <f>H188+I188+J188</f>
        <v>18082.2</v>
      </c>
      <c r="H188" s="11">
        <v>18082.2</v>
      </c>
      <c r="I188" s="11"/>
      <c r="J188" s="11"/>
      <c r="K188" s="11">
        <f>L188+M188+N188</f>
        <v>16262.9</v>
      </c>
      <c r="L188" s="11">
        <v>16262.9</v>
      </c>
      <c r="M188" s="11"/>
      <c r="N188" s="11"/>
      <c r="O188" s="11">
        <f>P188+Q188+R188</f>
        <v>16262.9</v>
      </c>
      <c r="P188" s="19">
        <v>16262.9</v>
      </c>
      <c r="Q188" s="19"/>
      <c r="R188" s="19"/>
    </row>
    <row r="189" spans="1:18" ht="56.25">
      <c r="A189" s="9" t="s">
        <v>669</v>
      </c>
      <c r="B189" s="33">
        <v>115</v>
      </c>
      <c r="C189" s="16" t="s">
        <v>131</v>
      </c>
      <c r="D189" s="16" t="s">
        <v>126</v>
      </c>
      <c r="E189" s="48" t="s">
        <v>670</v>
      </c>
      <c r="F189" s="16"/>
      <c r="G189" s="11">
        <f>G190</f>
        <v>2025.2</v>
      </c>
      <c r="H189" s="11">
        <f aca="true" t="shared" si="103" ref="H189:R189">H190</f>
        <v>1964.4</v>
      </c>
      <c r="I189" s="11">
        <f t="shared" si="103"/>
        <v>60.8</v>
      </c>
      <c r="J189" s="11">
        <f t="shared" si="103"/>
        <v>0</v>
      </c>
      <c r="K189" s="11">
        <f t="shared" si="103"/>
        <v>0</v>
      </c>
      <c r="L189" s="11">
        <f t="shared" si="103"/>
        <v>0</v>
      </c>
      <c r="M189" s="11">
        <f t="shared" si="103"/>
        <v>0</v>
      </c>
      <c r="N189" s="11">
        <f t="shared" si="103"/>
        <v>0</v>
      </c>
      <c r="O189" s="11">
        <f t="shared" si="103"/>
        <v>0</v>
      </c>
      <c r="P189" s="11">
        <f t="shared" si="103"/>
        <v>0</v>
      </c>
      <c r="Q189" s="11">
        <f t="shared" si="103"/>
        <v>0</v>
      </c>
      <c r="R189" s="11">
        <f t="shared" si="103"/>
        <v>0</v>
      </c>
    </row>
    <row r="190" spans="1:18" ht="18.75">
      <c r="A190" s="64" t="s">
        <v>193</v>
      </c>
      <c r="B190" s="33">
        <v>115</v>
      </c>
      <c r="C190" s="16" t="s">
        <v>131</v>
      </c>
      <c r="D190" s="16" t="s">
        <v>126</v>
      </c>
      <c r="E190" s="75" t="s">
        <v>670</v>
      </c>
      <c r="F190" s="16" t="s">
        <v>192</v>
      </c>
      <c r="G190" s="11">
        <f>H190+I190+J190</f>
        <v>2025.2</v>
      </c>
      <c r="H190" s="11">
        <v>1964.4</v>
      </c>
      <c r="I190" s="11">
        <v>60.8</v>
      </c>
      <c r="J190" s="11"/>
      <c r="K190" s="11"/>
      <c r="L190" s="11"/>
      <c r="M190" s="11"/>
      <c r="N190" s="11"/>
      <c r="O190" s="11"/>
      <c r="P190" s="49"/>
      <c r="Q190" s="49"/>
      <c r="R190" s="49"/>
    </row>
    <row r="191" spans="1:18" ht="63" customHeight="1">
      <c r="A191" s="43" t="s">
        <v>296</v>
      </c>
      <c r="B191" s="33">
        <v>115</v>
      </c>
      <c r="C191" s="16" t="s">
        <v>131</v>
      </c>
      <c r="D191" s="16" t="s">
        <v>126</v>
      </c>
      <c r="E191" s="33" t="s">
        <v>49</v>
      </c>
      <c r="F191" s="16"/>
      <c r="G191" s="11">
        <f>G192</f>
        <v>1229</v>
      </c>
      <c r="H191" s="11">
        <f aca="true" t="shared" si="104" ref="H191:R191">H192</f>
        <v>1229</v>
      </c>
      <c r="I191" s="11">
        <f t="shared" si="104"/>
        <v>0</v>
      </c>
      <c r="J191" s="11">
        <f t="shared" si="104"/>
        <v>0</v>
      </c>
      <c r="K191" s="11">
        <f t="shared" si="104"/>
        <v>946.2</v>
      </c>
      <c r="L191" s="11">
        <f t="shared" si="104"/>
        <v>946.2</v>
      </c>
      <c r="M191" s="11">
        <f t="shared" si="104"/>
        <v>0</v>
      </c>
      <c r="N191" s="11">
        <f t="shared" si="104"/>
        <v>0</v>
      </c>
      <c r="O191" s="11">
        <f t="shared" si="104"/>
        <v>946.2</v>
      </c>
      <c r="P191" s="11">
        <f t="shared" si="104"/>
        <v>946.2</v>
      </c>
      <c r="Q191" s="11">
        <f t="shared" si="104"/>
        <v>0</v>
      </c>
      <c r="R191" s="11">
        <f t="shared" si="104"/>
        <v>0</v>
      </c>
    </row>
    <row r="192" spans="1:18" ht="75">
      <c r="A192" s="64" t="s">
        <v>99</v>
      </c>
      <c r="B192" s="33">
        <v>115</v>
      </c>
      <c r="C192" s="16" t="s">
        <v>131</v>
      </c>
      <c r="D192" s="16" t="s">
        <v>126</v>
      </c>
      <c r="E192" s="33" t="s">
        <v>50</v>
      </c>
      <c r="F192" s="16"/>
      <c r="G192" s="11">
        <f>G193</f>
        <v>1229</v>
      </c>
      <c r="H192" s="11">
        <f aca="true" t="shared" si="105" ref="H192:R192">H193</f>
        <v>1229</v>
      </c>
      <c r="I192" s="11">
        <f t="shared" si="105"/>
        <v>0</v>
      </c>
      <c r="J192" s="11">
        <f t="shared" si="105"/>
        <v>0</v>
      </c>
      <c r="K192" s="11">
        <f t="shared" si="105"/>
        <v>946.2</v>
      </c>
      <c r="L192" s="11">
        <f t="shared" si="105"/>
        <v>946.2</v>
      </c>
      <c r="M192" s="11">
        <f t="shared" si="105"/>
        <v>0</v>
      </c>
      <c r="N192" s="11">
        <f t="shared" si="105"/>
        <v>0</v>
      </c>
      <c r="O192" s="11">
        <f t="shared" si="105"/>
        <v>946.2</v>
      </c>
      <c r="P192" s="11">
        <f t="shared" si="105"/>
        <v>946.2</v>
      </c>
      <c r="Q192" s="11">
        <f t="shared" si="105"/>
        <v>0</v>
      </c>
      <c r="R192" s="11">
        <f t="shared" si="105"/>
        <v>0</v>
      </c>
    </row>
    <row r="193" spans="1:18" ht="18.75">
      <c r="A193" s="64" t="s">
        <v>193</v>
      </c>
      <c r="B193" s="33">
        <v>115</v>
      </c>
      <c r="C193" s="16" t="s">
        <v>131</v>
      </c>
      <c r="D193" s="16" t="s">
        <v>126</v>
      </c>
      <c r="E193" s="33" t="s">
        <v>50</v>
      </c>
      <c r="F193" s="16" t="s">
        <v>192</v>
      </c>
      <c r="G193" s="11">
        <f>H193+I193+J193</f>
        <v>1229</v>
      </c>
      <c r="H193" s="11">
        <v>1229</v>
      </c>
      <c r="I193" s="11"/>
      <c r="J193" s="11"/>
      <c r="K193" s="11">
        <f>L193+M193+N193</f>
        <v>946.2</v>
      </c>
      <c r="L193" s="11">
        <v>946.2</v>
      </c>
      <c r="M193" s="11"/>
      <c r="N193" s="11"/>
      <c r="O193" s="11">
        <f>P193+Q193+R193</f>
        <v>946.2</v>
      </c>
      <c r="P193" s="19">
        <v>946.2</v>
      </c>
      <c r="Q193" s="19"/>
      <c r="R193" s="19"/>
    </row>
    <row r="194" spans="1:18" ht="75">
      <c r="A194" s="43" t="s">
        <v>301</v>
      </c>
      <c r="B194" s="33">
        <v>115</v>
      </c>
      <c r="C194" s="16" t="s">
        <v>131</v>
      </c>
      <c r="D194" s="16" t="s">
        <v>126</v>
      </c>
      <c r="E194" s="33" t="s">
        <v>292</v>
      </c>
      <c r="F194" s="16"/>
      <c r="G194" s="11">
        <f>G195+G197</f>
        <v>3795.8</v>
      </c>
      <c r="H194" s="11">
        <f aca="true" t="shared" si="106" ref="H194:R194">H195+H197</f>
        <v>0</v>
      </c>
      <c r="I194" s="11">
        <f t="shared" si="106"/>
        <v>3795.8</v>
      </c>
      <c r="J194" s="11">
        <f t="shared" si="106"/>
        <v>0</v>
      </c>
      <c r="K194" s="11">
        <f t="shared" si="106"/>
        <v>3795.8</v>
      </c>
      <c r="L194" s="11">
        <f t="shared" si="106"/>
        <v>0</v>
      </c>
      <c r="M194" s="11">
        <f t="shared" si="106"/>
        <v>3795.8</v>
      </c>
      <c r="N194" s="11">
        <f t="shared" si="106"/>
        <v>0</v>
      </c>
      <c r="O194" s="11">
        <f t="shared" si="106"/>
        <v>3795.8</v>
      </c>
      <c r="P194" s="11">
        <f t="shared" si="106"/>
        <v>0</v>
      </c>
      <c r="Q194" s="11">
        <f t="shared" si="106"/>
        <v>3795.8</v>
      </c>
      <c r="R194" s="11">
        <f t="shared" si="106"/>
        <v>0</v>
      </c>
    </row>
    <row r="195" spans="1:18" ht="56.25">
      <c r="A195" s="64" t="s">
        <v>302</v>
      </c>
      <c r="B195" s="33">
        <v>115</v>
      </c>
      <c r="C195" s="16" t="s">
        <v>131</v>
      </c>
      <c r="D195" s="16" t="s">
        <v>126</v>
      </c>
      <c r="E195" s="33" t="s">
        <v>51</v>
      </c>
      <c r="F195" s="16"/>
      <c r="G195" s="11">
        <f>G196</f>
        <v>2615.5</v>
      </c>
      <c r="H195" s="11">
        <f aca="true" t="shared" si="107" ref="H195:R195">H196</f>
        <v>0</v>
      </c>
      <c r="I195" s="11">
        <f t="shared" si="107"/>
        <v>2615.5</v>
      </c>
      <c r="J195" s="11">
        <f t="shared" si="107"/>
        <v>0</v>
      </c>
      <c r="K195" s="11">
        <f t="shared" si="107"/>
        <v>2835</v>
      </c>
      <c r="L195" s="11">
        <f t="shared" si="107"/>
        <v>0</v>
      </c>
      <c r="M195" s="11">
        <f t="shared" si="107"/>
        <v>2835</v>
      </c>
      <c r="N195" s="11">
        <f t="shared" si="107"/>
        <v>0</v>
      </c>
      <c r="O195" s="11">
        <f t="shared" si="107"/>
        <v>2835</v>
      </c>
      <c r="P195" s="11">
        <f t="shared" si="107"/>
        <v>0</v>
      </c>
      <c r="Q195" s="11">
        <f t="shared" si="107"/>
        <v>2835</v>
      </c>
      <c r="R195" s="11">
        <f t="shared" si="107"/>
        <v>0</v>
      </c>
    </row>
    <row r="196" spans="1:18" ht="18.75">
      <c r="A196" s="64" t="s">
        <v>193</v>
      </c>
      <c r="B196" s="33">
        <v>115</v>
      </c>
      <c r="C196" s="16" t="s">
        <v>131</v>
      </c>
      <c r="D196" s="16" t="s">
        <v>126</v>
      </c>
      <c r="E196" s="33" t="s">
        <v>51</v>
      </c>
      <c r="F196" s="16" t="s">
        <v>192</v>
      </c>
      <c r="G196" s="11">
        <f>H196+I196+J196</f>
        <v>2615.5</v>
      </c>
      <c r="H196" s="11"/>
      <c r="I196" s="11">
        <v>2615.5</v>
      </c>
      <c r="J196" s="11"/>
      <c r="K196" s="11">
        <f>L196+M196+N196</f>
        <v>2835</v>
      </c>
      <c r="L196" s="11"/>
      <c r="M196" s="11">
        <v>2835</v>
      </c>
      <c r="N196" s="11"/>
      <c r="O196" s="11">
        <f>P196+Q196+R196</f>
        <v>2835</v>
      </c>
      <c r="P196" s="19"/>
      <c r="Q196" s="60">
        <v>2835</v>
      </c>
      <c r="R196" s="19"/>
    </row>
    <row r="197" spans="1:18" ht="56.25">
      <c r="A197" s="64" t="s">
        <v>476</v>
      </c>
      <c r="B197" s="33">
        <v>115</v>
      </c>
      <c r="C197" s="16" t="s">
        <v>131</v>
      </c>
      <c r="D197" s="16" t="s">
        <v>126</v>
      </c>
      <c r="E197" s="16" t="s">
        <v>474</v>
      </c>
      <c r="F197" s="16"/>
      <c r="G197" s="11">
        <f>G198</f>
        <v>1180.3</v>
      </c>
      <c r="H197" s="11">
        <f aca="true" t="shared" si="108" ref="H197:R197">H198</f>
        <v>0</v>
      </c>
      <c r="I197" s="11">
        <f t="shared" si="108"/>
        <v>1180.3</v>
      </c>
      <c r="J197" s="11">
        <f t="shared" si="108"/>
        <v>0</v>
      </c>
      <c r="K197" s="11">
        <f t="shared" si="108"/>
        <v>960.8</v>
      </c>
      <c r="L197" s="11">
        <f t="shared" si="108"/>
        <v>0</v>
      </c>
      <c r="M197" s="11">
        <f t="shared" si="108"/>
        <v>960.8</v>
      </c>
      <c r="N197" s="11">
        <f t="shared" si="108"/>
        <v>0</v>
      </c>
      <c r="O197" s="11">
        <f t="shared" si="108"/>
        <v>960.8</v>
      </c>
      <c r="P197" s="11">
        <f t="shared" si="108"/>
        <v>0</v>
      </c>
      <c r="Q197" s="11">
        <f t="shared" si="108"/>
        <v>960.8</v>
      </c>
      <c r="R197" s="11">
        <f t="shared" si="108"/>
        <v>0</v>
      </c>
    </row>
    <row r="198" spans="1:18" ht="18.75">
      <c r="A198" s="64" t="s">
        <v>193</v>
      </c>
      <c r="B198" s="33">
        <v>115</v>
      </c>
      <c r="C198" s="16" t="s">
        <v>131</v>
      </c>
      <c r="D198" s="16" t="s">
        <v>126</v>
      </c>
      <c r="E198" s="16" t="s">
        <v>474</v>
      </c>
      <c r="F198" s="16" t="s">
        <v>192</v>
      </c>
      <c r="G198" s="11">
        <f>H198+I198+J198</f>
        <v>1180.3</v>
      </c>
      <c r="H198" s="11"/>
      <c r="I198" s="11">
        <v>1180.3</v>
      </c>
      <c r="J198" s="11"/>
      <c r="K198" s="11">
        <f>L198+M198+N198</f>
        <v>960.8</v>
      </c>
      <c r="L198" s="11"/>
      <c r="M198" s="11">
        <v>960.8</v>
      </c>
      <c r="N198" s="11"/>
      <c r="O198" s="11">
        <f>P198+Q198+R198</f>
        <v>960.8</v>
      </c>
      <c r="P198" s="19"/>
      <c r="Q198" s="19">
        <v>960.8</v>
      </c>
      <c r="R198" s="19"/>
    </row>
    <row r="199" spans="1:18" ht="37.5">
      <c r="A199" s="43" t="s">
        <v>647</v>
      </c>
      <c r="B199" s="33">
        <v>115</v>
      </c>
      <c r="C199" s="16" t="s">
        <v>131</v>
      </c>
      <c r="D199" s="16" t="s">
        <v>126</v>
      </c>
      <c r="E199" s="129" t="s">
        <v>534</v>
      </c>
      <c r="F199" s="16"/>
      <c r="G199" s="11">
        <f>G200</f>
        <v>2234.3999999999996</v>
      </c>
      <c r="H199" s="11">
        <f aca="true" t="shared" si="109" ref="H199:R200">H200</f>
        <v>2234.2</v>
      </c>
      <c r="I199" s="11">
        <f t="shared" si="109"/>
        <v>0.2</v>
      </c>
      <c r="J199" s="11">
        <f t="shared" si="109"/>
        <v>0</v>
      </c>
      <c r="K199" s="11">
        <f t="shared" si="109"/>
        <v>1127.1</v>
      </c>
      <c r="L199" s="11">
        <f t="shared" si="109"/>
        <v>1127</v>
      </c>
      <c r="M199" s="11">
        <f t="shared" si="109"/>
        <v>0.1</v>
      </c>
      <c r="N199" s="11">
        <f t="shared" si="109"/>
        <v>0</v>
      </c>
      <c r="O199" s="11">
        <f t="shared" si="109"/>
        <v>12383</v>
      </c>
      <c r="P199" s="11">
        <f t="shared" si="109"/>
        <v>12381.8</v>
      </c>
      <c r="Q199" s="11">
        <f t="shared" si="109"/>
        <v>1.2</v>
      </c>
      <c r="R199" s="11">
        <f t="shared" si="109"/>
        <v>0</v>
      </c>
    </row>
    <row r="200" spans="1:18" ht="78.75" customHeight="1">
      <c r="A200" s="43" t="s">
        <v>535</v>
      </c>
      <c r="B200" s="33">
        <v>115</v>
      </c>
      <c r="C200" s="16" t="s">
        <v>131</v>
      </c>
      <c r="D200" s="16" t="s">
        <v>126</v>
      </c>
      <c r="E200" s="33" t="s">
        <v>533</v>
      </c>
      <c r="F200" s="16"/>
      <c r="G200" s="11">
        <f>G201</f>
        <v>2234.3999999999996</v>
      </c>
      <c r="H200" s="11">
        <f t="shared" si="109"/>
        <v>2234.2</v>
      </c>
      <c r="I200" s="11">
        <f t="shared" si="109"/>
        <v>0.2</v>
      </c>
      <c r="J200" s="11">
        <f t="shared" si="109"/>
        <v>0</v>
      </c>
      <c r="K200" s="11">
        <f t="shared" si="109"/>
        <v>1127.1</v>
      </c>
      <c r="L200" s="11">
        <f t="shared" si="109"/>
        <v>1127</v>
      </c>
      <c r="M200" s="11">
        <f t="shared" si="109"/>
        <v>0.1</v>
      </c>
      <c r="N200" s="11">
        <f t="shared" si="109"/>
        <v>0</v>
      </c>
      <c r="O200" s="11">
        <f t="shared" si="109"/>
        <v>12383</v>
      </c>
      <c r="P200" s="11">
        <f t="shared" si="109"/>
        <v>12381.8</v>
      </c>
      <c r="Q200" s="11">
        <f t="shared" si="109"/>
        <v>1.2</v>
      </c>
      <c r="R200" s="11">
        <f t="shared" si="109"/>
        <v>0</v>
      </c>
    </row>
    <row r="201" spans="1:18" ht="18.75">
      <c r="A201" s="64" t="s">
        <v>193</v>
      </c>
      <c r="B201" s="33">
        <v>115</v>
      </c>
      <c r="C201" s="16" t="s">
        <v>131</v>
      </c>
      <c r="D201" s="16" t="s">
        <v>126</v>
      </c>
      <c r="E201" s="33" t="s">
        <v>533</v>
      </c>
      <c r="F201" s="16" t="s">
        <v>192</v>
      </c>
      <c r="G201" s="11">
        <f>H201+I201+J201</f>
        <v>2234.3999999999996</v>
      </c>
      <c r="H201" s="11">
        <v>2234.2</v>
      </c>
      <c r="I201" s="11">
        <v>0.2</v>
      </c>
      <c r="J201" s="11"/>
      <c r="K201" s="11">
        <f>L201+M201+N201</f>
        <v>1127.1</v>
      </c>
      <c r="L201" s="11">
        <v>1127</v>
      </c>
      <c r="M201" s="11">
        <v>0.1</v>
      </c>
      <c r="N201" s="11"/>
      <c r="O201" s="11">
        <f>P201+Q201+R201</f>
        <v>12383</v>
      </c>
      <c r="P201" s="11">
        <v>12381.8</v>
      </c>
      <c r="Q201" s="11">
        <v>1.2</v>
      </c>
      <c r="R201" s="11"/>
    </row>
    <row r="202" spans="1:18" ht="43.5" customHeight="1">
      <c r="A202" s="64" t="s">
        <v>648</v>
      </c>
      <c r="B202" s="33">
        <v>115</v>
      </c>
      <c r="C202" s="16" t="s">
        <v>131</v>
      </c>
      <c r="D202" s="16" t="s">
        <v>126</v>
      </c>
      <c r="E202" s="33" t="s">
        <v>536</v>
      </c>
      <c r="F202" s="16"/>
      <c r="G202" s="11">
        <f>G203</f>
        <v>2359.9</v>
      </c>
      <c r="H202" s="11">
        <f aca="true" t="shared" si="110" ref="H202:R203">H203</f>
        <v>2259.1</v>
      </c>
      <c r="I202" s="11">
        <f t="shared" si="110"/>
        <v>100.8</v>
      </c>
      <c r="J202" s="11">
        <f t="shared" si="110"/>
        <v>0</v>
      </c>
      <c r="K202" s="11">
        <f t="shared" si="110"/>
        <v>0</v>
      </c>
      <c r="L202" s="11">
        <f t="shared" si="110"/>
        <v>0</v>
      </c>
      <c r="M202" s="11">
        <f t="shared" si="110"/>
        <v>0</v>
      </c>
      <c r="N202" s="11">
        <f t="shared" si="110"/>
        <v>0</v>
      </c>
      <c r="O202" s="11">
        <f t="shared" si="110"/>
        <v>20881.5</v>
      </c>
      <c r="P202" s="11">
        <f t="shared" si="110"/>
        <v>19989.9</v>
      </c>
      <c r="Q202" s="11">
        <f t="shared" si="110"/>
        <v>891.6</v>
      </c>
      <c r="R202" s="11">
        <f t="shared" si="110"/>
        <v>0</v>
      </c>
    </row>
    <row r="203" spans="1:18" ht="56.25">
      <c r="A203" s="64" t="s">
        <v>538</v>
      </c>
      <c r="B203" s="33">
        <v>115</v>
      </c>
      <c r="C203" s="16" t="s">
        <v>131</v>
      </c>
      <c r="D203" s="16" t="s">
        <v>126</v>
      </c>
      <c r="E203" s="33" t="s">
        <v>537</v>
      </c>
      <c r="F203" s="16"/>
      <c r="G203" s="11">
        <f>G204</f>
        <v>2359.9</v>
      </c>
      <c r="H203" s="11">
        <f t="shared" si="110"/>
        <v>2259.1</v>
      </c>
      <c r="I203" s="11">
        <f t="shared" si="110"/>
        <v>100.8</v>
      </c>
      <c r="J203" s="11">
        <f t="shared" si="110"/>
        <v>0</v>
      </c>
      <c r="K203" s="11">
        <f t="shared" si="110"/>
        <v>0</v>
      </c>
      <c r="L203" s="11">
        <f t="shared" si="110"/>
        <v>0</v>
      </c>
      <c r="M203" s="11">
        <f t="shared" si="110"/>
        <v>0</v>
      </c>
      <c r="N203" s="11">
        <f t="shared" si="110"/>
        <v>0</v>
      </c>
      <c r="O203" s="11">
        <f t="shared" si="110"/>
        <v>20881.5</v>
      </c>
      <c r="P203" s="11">
        <f t="shared" si="110"/>
        <v>19989.9</v>
      </c>
      <c r="Q203" s="11">
        <f t="shared" si="110"/>
        <v>891.6</v>
      </c>
      <c r="R203" s="11">
        <f t="shared" si="110"/>
        <v>0</v>
      </c>
    </row>
    <row r="204" spans="1:18" ht="18.75">
      <c r="A204" s="64" t="s">
        <v>193</v>
      </c>
      <c r="B204" s="33">
        <v>115</v>
      </c>
      <c r="C204" s="16" t="s">
        <v>131</v>
      </c>
      <c r="D204" s="16" t="s">
        <v>126</v>
      </c>
      <c r="E204" s="33" t="s">
        <v>537</v>
      </c>
      <c r="F204" s="16" t="s">
        <v>192</v>
      </c>
      <c r="G204" s="11">
        <f>H204+I204+J204</f>
        <v>2359.9</v>
      </c>
      <c r="H204" s="11">
        <v>2259.1</v>
      </c>
      <c r="I204" s="11">
        <v>100.8</v>
      </c>
      <c r="J204" s="11"/>
      <c r="K204" s="11">
        <f>L204+M204+N204</f>
        <v>0</v>
      </c>
      <c r="L204" s="11"/>
      <c r="M204" s="11"/>
      <c r="N204" s="11"/>
      <c r="O204" s="11">
        <f>P204+Q204+R204</f>
        <v>20881.5</v>
      </c>
      <c r="P204" s="11">
        <v>19989.9</v>
      </c>
      <c r="Q204" s="11">
        <v>891.6</v>
      </c>
      <c r="R204" s="11"/>
    </row>
    <row r="205" spans="1:18" ht="56.25">
      <c r="A205" s="64" t="s">
        <v>605</v>
      </c>
      <c r="B205" s="33">
        <v>115</v>
      </c>
      <c r="C205" s="16" t="s">
        <v>131</v>
      </c>
      <c r="D205" s="16" t="s">
        <v>126</v>
      </c>
      <c r="E205" s="33" t="s">
        <v>443</v>
      </c>
      <c r="F205" s="16"/>
      <c r="G205" s="11">
        <f>G208+G210+G212+G206</f>
        <v>11929.9</v>
      </c>
      <c r="H205" s="11">
        <f aca="true" t="shared" si="111" ref="H205:O205">H208+H210+H212+H206</f>
        <v>53500</v>
      </c>
      <c r="I205" s="11">
        <f t="shared" si="111"/>
        <v>9802</v>
      </c>
      <c r="J205" s="11">
        <f t="shared" si="111"/>
        <v>0</v>
      </c>
      <c r="K205" s="11">
        <f t="shared" si="111"/>
        <v>0</v>
      </c>
      <c r="L205" s="11">
        <f t="shared" si="111"/>
        <v>48500</v>
      </c>
      <c r="M205" s="11">
        <f t="shared" si="111"/>
        <v>0</v>
      </c>
      <c r="N205" s="11">
        <f t="shared" si="111"/>
        <v>0</v>
      </c>
      <c r="O205" s="11">
        <f t="shared" si="111"/>
        <v>0</v>
      </c>
      <c r="P205" s="11">
        <f>P208+P210+P212</f>
        <v>0</v>
      </c>
      <c r="Q205" s="11">
        <f>Q208+Q210+Q212</f>
        <v>0</v>
      </c>
      <c r="R205" s="11">
        <f>R208+R210+R212</f>
        <v>0</v>
      </c>
    </row>
    <row r="206" spans="1:18" ht="56.25">
      <c r="A206" s="64" t="s">
        <v>642</v>
      </c>
      <c r="B206" s="33">
        <v>115</v>
      </c>
      <c r="C206" s="16" t="s">
        <v>131</v>
      </c>
      <c r="D206" s="16" t="s">
        <v>126</v>
      </c>
      <c r="E206" s="33" t="s">
        <v>585</v>
      </c>
      <c r="F206" s="16"/>
      <c r="G206" s="11">
        <f>G207</f>
        <v>2173</v>
      </c>
      <c r="H206" s="11">
        <f aca="true" t="shared" si="112" ref="H206:O206">H207</f>
        <v>0</v>
      </c>
      <c r="I206" s="11">
        <f t="shared" si="112"/>
        <v>2173</v>
      </c>
      <c r="J206" s="11">
        <f t="shared" si="112"/>
        <v>0</v>
      </c>
      <c r="K206" s="11">
        <f t="shared" si="112"/>
        <v>0</v>
      </c>
      <c r="L206" s="11">
        <f t="shared" si="112"/>
        <v>0</v>
      </c>
      <c r="M206" s="11">
        <f t="shared" si="112"/>
        <v>0</v>
      </c>
      <c r="N206" s="11">
        <f t="shared" si="112"/>
        <v>0</v>
      </c>
      <c r="O206" s="11">
        <f t="shared" si="112"/>
        <v>0</v>
      </c>
      <c r="P206" s="11"/>
      <c r="Q206" s="11"/>
      <c r="R206" s="11"/>
    </row>
    <row r="207" spans="1:18" ht="18.75">
      <c r="A207" s="64" t="s">
        <v>193</v>
      </c>
      <c r="B207" s="33">
        <v>115</v>
      </c>
      <c r="C207" s="16" t="s">
        <v>131</v>
      </c>
      <c r="D207" s="16" t="s">
        <v>126</v>
      </c>
      <c r="E207" s="33" t="s">
        <v>585</v>
      </c>
      <c r="F207" s="16" t="s">
        <v>192</v>
      </c>
      <c r="G207" s="11">
        <v>2173</v>
      </c>
      <c r="H207" s="11"/>
      <c r="I207" s="11">
        <v>2173</v>
      </c>
      <c r="J207" s="11"/>
      <c r="K207" s="11">
        <v>0</v>
      </c>
      <c r="L207" s="11"/>
      <c r="M207" s="11"/>
      <c r="N207" s="11"/>
      <c r="O207" s="11">
        <v>0</v>
      </c>
      <c r="P207" s="11"/>
      <c r="Q207" s="11"/>
      <c r="R207" s="11"/>
    </row>
    <row r="208" spans="1:18" ht="37.5">
      <c r="A208" s="64" t="s">
        <v>404</v>
      </c>
      <c r="B208" s="33">
        <v>115</v>
      </c>
      <c r="C208" s="16" t="s">
        <v>131</v>
      </c>
      <c r="D208" s="16" t="s">
        <v>126</v>
      </c>
      <c r="E208" s="33" t="s">
        <v>444</v>
      </c>
      <c r="F208" s="16"/>
      <c r="G208" s="11">
        <f>G209</f>
        <v>4746.9</v>
      </c>
      <c r="H208" s="11">
        <f aca="true" t="shared" si="113" ref="H208:R208">H209</f>
        <v>48500</v>
      </c>
      <c r="I208" s="11">
        <f t="shared" si="113"/>
        <v>7619</v>
      </c>
      <c r="J208" s="11">
        <f t="shared" si="113"/>
        <v>0</v>
      </c>
      <c r="K208" s="11">
        <f t="shared" si="113"/>
        <v>0</v>
      </c>
      <c r="L208" s="11">
        <f t="shared" si="113"/>
        <v>0</v>
      </c>
      <c r="M208" s="11">
        <f t="shared" si="113"/>
        <v>0</v>
      </c>
      <c r="N208" s="11">
        <f t="shared" si="113"/>
        <v>0</v>
      </c>
      <c r="O208" s="11">
        <f>O209</f>
        <v>0</v>
      </c>
      <c r="P208" s="11">
        <f>P209</f>
        <v>0</v>
      </c>
      <c r="Q208" s="11">
        <f t="shared" si="113"/>
        <v>0</v>
      </c>
      <c r="R208" s="11">
        <f t="shared" si="113"/>
        <v>0</v>
      </c>
    </row>
    <row r="209" spans="1:18" ht="18.75">
      <c r="A209" s="64" t="s">
        <v>193</v>
      </c>
      <c r="B209" s="33">
        <v>115</v>
      </c>
      <c r="C209" s="16" t="s">
        <v>131</v>
      </c>
      <c r="D209" s="16" t="s">
        <v>126</v>
      </c>
      <c r="E209" s="33" t="s">
        <v>444</v>
      </c>
      <c r="F209" s="16" t="s">
        <v>192</v>
      </c>
      <c r="G209" s="11">
        <v>4746.9</v>
      </c>
      <c r="H209" s="11">
        <v>48500</v>
      </c>
      <c r="I209" s="11">
        <v>7619</v>
      </c>
      <c r="J209" s="11"/>
      <c r="K209" s="11">
        <f>L209+M209+N209</f>
        <v>0</v>
      </c>
      <c r="L209" s="11"/>
      <c r="M209" s="11"/>
      <c r="N209" s="11"/>
      <c r="O209" s="11">
        <f>P209+Q209+R209</f>
        <v>0</v>
      </c>
      <c r="P209" s="11"/>
      <c r="Q209" s="11"/>
      <c r="R209" s="11"/>
    </row>
    <row r="210" spans="1:18" ht="27" customHeight="1">
      <c r="A210" s="64" t="s">
        <v>545</v>
      </c>
      <c r="B210" s="33">
        <v>115</v>
      </c>
      <c r="C210" s="16" t="s">
        <v>131</v>
      </c>
      <c r="D210" s="16" t="s">
        <v>126</v>
      </c>
      <c r="E210" s="33" t="s">
        <v>544</v>
      </c>
      <c r="F210" s="16"/>
      <c r="G210" s="11">
        <f>G211</f>
        <v>0</v>
      </c>
      <c r="H210" s="11">
        <f aca="true" t="shared" si="114" ref="H210:R210">H211</f>
        <v>0</v>
      </c>
      <c r="I210" s="11">
        <f t="shared" si="114"/>
        <v>0</v>
      </c>
      <c r="J210" s="11">
        <f t="shared" si="114"/>
        <v>0</v>
      </c>
      <c r="K210" s="11">
        <f t="shared" si="114"/>
        <v>0</v>
      </c>
      <c r="L210" s="11">
        <f t="shared" si="114"/>
        <v>48500</v>
      </c>
      <c r="M210" s="11">
        <f t="shared" si="114"/>
        <v>0</v>
      </c>
      <c r="N210" s="11">
        <f t="shared" si="114"/>
        <v>0</v>
      </c>
      <c r="O210" s="11">
        <f>O211</f>
        <v>0</v>
      </c>
      <c r="P210" s="11">
        <f t="shared" si="114"/>
        <v>0</v>
      </c>
      <c r="Q210" s="11">
        <f t="shared" si="114"/>
        <v>0</v>
      </c>
      <c r="R210" s="11">
        <f t="shared" si="114"/>
        <v>0</v>
      </c>
    </row>
    <row r="211" spans="1:18" ht="18.75">
      <c r="A211" s="64" t="s">
        <v>193</v>
      </c>
      <c r="B211" s="33">
        <v>115</v>
      </c>
      <c r="C211" s="16" t="s">
        <v>131</v>
      </c>
      <c r="D211" s="16" t="s">
        <v>126</v>
      </c>
      <c r="E211" s="33" t="s">
        <v>544</v>
      </c>
      <c r="F211" s="16" t="s">
        <v>192</v>
      </c>
      <c r="G211" s="11">
        <f>H211+I211+J211</f>
        <v>0</v>
      </c>
      <c r="H211" s="11"/>
      <c r="I211" s="11"/>
      <c r="J211" s="11"/>
      <c r="K211" s="11"/>
      <c r="L211" s="11">
        <v>48500</v>
      </c>
      <c r="M211" s="11"/>
      <c r="N211" s="11"/>
      <c r="O211" s="11">
        <f>P211+Q211+R211</f>
        <v>0</v>
      </c>
      <c r="P211" s="11"/>
      <c r="Q211" s="11"/>
      <c r="R211" s="11"/>
    </row>
    <row r="212" spans="1:18" ht="56.25">
      <c r="A212" s="64" t="s">
        <v>617</v>
      </c>
      <c r="B212" s="33">
        <v>115</v>
      </c>
      <c r="C212" s="16" t="s">
        <v>131</v>
      </c>
      <c r="D212" s="16" t="s">
        <v>126</v>
      </c>
      <c r="E212" s="33" t="s">
        <v>616</v>
      </c>
      <c r="F212" s="16"/>
      <c r="G212" s="11">
        <f>G213</f>
        <v>5010</v>
      </c>
      <c r="H212" s="11">
        <f aca="true" t="shared" si="115" ref="H212:R212">H213</f>
        <v>5000</v>
      </c>
      <c r="I212" s="11">
        <f t="shared" si="115"/>
        <v>10</v>
      </c>
      <c r="J212" s="11">
        <f t="shared" si="115"/>
        <v>0</v>
      </c>
      <c r="K212" s="11">
        <f t="shared" si="115"/>
        <v>0</v>
      </c>
      <c r="L212" s="11">
        <f t="shared" si="115"/>
        <v>0</v>
      </c>
      <c r="M212" s="11">
        <f t="shared" si="115"/>
        <v>0</v>
      </c>
      <c r="N212" s="11">
        <f t="shared" si="115"/>
        <v>0</v>
      </c>
      <c r="O212" s="11">
        <f t="shared" si="115"/>
        <v>0</v>
      </c>
      <c r="P212" s="11">
        <f t="shared" si="115"/>
        <v>0</v>
      </c>
      <c r="Q212" s="11">
        <f t="shared" si="115"/>
        <v>0</v>
      </c>
      <c r="R212" s="11">
        <f t="shared" si="115"/>
        <v>0</v>
      </c>
    </row>
    <row r="213" spans="1:18" ht="18.75">
      <c r="A213" s="64" t="s">
        <v>193</v>
      </c>
      <c r="B213" s="33">
        <v>115</v>
      </c>
      <c r="C213" s="16" t="s">
        <v>131</v>
      </c>
      <c r="D213" s="16" t="s">
        <v>126</v>
      </c>
      <c r="E213" s="33" t="s">
        <v>616</v>
      </c>
      <c r="F213" s="16" t="s">
        <v>192</v>
      </c>
      <c r="G213" s="11">
        <f>H213+I213+J213</f>
        <v>5010</v>
      </c>
      <c r="H213" s="11">
        <v>5000</v>
      </c>
      <c r="I213" s="11">
        <v>10</v>
      </c>
      <c r="J213" s="11"/>
      <c r="K213" s="11">
        <f>L213+M213+N213</f>
        <v>0</v>
      </c>
      <c r="L213" s="11"/>
      <c r="M213" s="11"/>
      <c r="N213" s="11"/>
      <c r="O213" s="11">
        <f>P213+R213</f>
        <v>0</v>
      </c>
      <c r="P213" s="11"/>
      <c r="Q213" s="11"/>
      <c r="R213" s="11"/>
    </row>
    <row r="214" spans="1:18" ht="42.75" customHeight="1">
      <c r="A214" s="64" t="s">
        <v>587</v>
      </c>
      <c r="B214" s="33">
        <v>115</v>
      </c>
      <c r="C214" s="16" t="s">
        <v>131</v>
      </c>
      <c r="D214" s="16" t="s">
        <v>126</v>
      </c>
      <c r="E214" s="33" t="s">
        <v>103</v>
      </c>
      <c r="F214" s="16"/>
      <c r="G214" s="11">
        <f>G215</f>
        <v>18760.1</v>
      </c>
      <c r="H214" s="11">
        <f aca="true" t="shared" si="116" ref="H214:R216">H215</f>
        <v>18197.2</v>
      </c>
      <c r="I214" s="11">
        <f t="shared" si="116"/>
        <v>562.9</v>
      </c>
      <c r="J214" s="11">
        <f t="shared" si="116"/>
        <v>0</v>
      </c>
      <c r="K214" s="11">
        <f t="shared" si="116"/>
        <v>0</v>
      </c>
      <c r="L214" s="11">
        <f t="shared" si="116"/>
        <v>0</v>
      </c>
      <c r="M214" s="11">
        <f t="shared" si="116"/>
        <v>0</v>
      </c>
      <c r="N214" s="11">
        <f t="shared" si="116"/>
        <v>0</v>
      </c>
      <c r="O214" s="11">
        <f t="shared" si="116"/>
        <v>0</v>
      </c>
      <c r="P214" s="11">
        <f t="shared" si="116"/>
        <v>0</v>
      </c>
      <c r="Q214" s="11">
        <f t="shared" si="116"/>
        <v>0</v>
      </c>
      <c r="R214" s="11">
        <f t="shared" si="116"/>
        <v>0</v>
      </c>
    </row>
    <row r="215" spans="1:18" ht="37.5">
      <c r="A215" s="64" t="s">
        <v>618</v>
      </c>
      <c r="B215" s="33">
        <v>115</v>
      </c>
      <c r="C215" s="16" t="s">
        <v>131</v>
      </c>
      <c r="D215" s="16" t="s">
        <v>126</v>
      </c>
      <c r="E215" s="80" t="s">
        <v>621</v>
      </c>
      <c r="F215" s="16"/>
      <c r="G215" s="11">
        <f>G216</f>
        <v>18760.1</v>
      </c>
      <c r="H215" s="11">
        <f t="shared" si="116"/>
        <v>18197.2</v>
      </c>
      <c r="I215" s="11">
        <f t="shared" si="116"/>
        <v>562.9</v>
      </c>
      <c r="J215" s="11">
        <f t="shared" si="116"/>
        <v>0</v>
      </c>
      <c r="K215" s="11">
        <f t="shared" si="116"/>
        <v>0</v>
      </c>
      <c r="L215" s="11">
        <f t="shared" si="116"/>
        <v>0</v>
      </c>
      <c r="M215" s="11">
        <f t="shared" si="116"/>
        <v>0</v>
      </c>
      <c r="N215" s="11">
        <f t="shared" si="116"/>
        <v>0</v>
      </c>
      <c r="O215" s="11">
        <f t="shared" si="116"/>
        <v>0</v>
      </c>
      <c r="P215" s="11">
        <f t="shared" si="116"/>
        <v>0</v>
      </c>
      <c r="Q215" s="11">
        <f t="shared" si="116"/>
        <v>0</v>
      </c>
      <c r="R215" s="11">
        <f t="shared" si="116"/>
        <v>0</v>
      </c>
    </row>
    <row r="216" spans="1:18" ht="18.75">
      <c r="A216" s="100" t="s">
        <v>619</v>
      </c>
      <c r="B216" s="33">
        <v>115</v>
      </c>
      <c r="C216" s="16" t="s">
        <v>131</v>
      </c>
      <c r="D216" s="16" t="s">
        <v>126</v>
      </c>
      <c r="E216" s="33" t="s">
        <v>620</v>
      </c>
      <c r="F216" s="16"/>
      <c r="G216" s="11">
        <f>G217</f>
        <v>18760.1</v>
      </c>
      <c r="H216" s="11">
        <f t="shared" si="116"/>
        <v>18197.2</v>
      </c>
      <c r="I216" s="11">
        <f t="shared" si="116"/>
        <v>562.9</v>
      </c>
      <c r="J216" s="11">
        <f t="shared" si="116"/>
        <v>0</v>
      </c>
      <c r="K216" s="11">
        <f t="shared" si="116"/>
        <v>0</v>
      </c>
      <c r="L216" s="11">
        <f t="shared" si="116"/>
        <v>0</v>
      </c>
      <c r="M216" s="11">
        <f t="shared" si="116"/>
        <v>0</v>
      </c>
      <c r="N216" s="11">
        <f t="shared" si="116"/>
        <v>0</v>
      </c>
      <c r="O216" s="11">
        <f t="shared" si="116"/>
        <v>0</v>
      </c>
      <c r="P216" s="11">
        <f t="shared" si="116"/>
        <v>0</v>
      </c>
      <c r="Q216" s="11">
        <f t="shared" si="116"/>
        <v>0</v>
      </c>
      <c r="R216" s="11">
        <f t="shared" si="116"/>
        <v>0</v>
      </c>
    </row>
    <row r="217" spans="1:18" ht="18.75">
      <c r="A217" s="64" t="s">
        <v>193</v>
      </c>
      <c r="B217" s="33">
        <v>115</v>
      </c>
      <c r="C217" s="16" t="s">
        <v>131</v>
      </c>
      <c r="D217" s="16" t="s">
        <v>126</v>
      </c>
      <c r="E217" s="33" t="s">
        <v>620</v>
      </c>
      <c r="F217" s="16" t="s">
        <v>192</v>
      </c>
      <c r="G217" s="11">
        <v>18760.1</v>
      </c>
      <c r="H217" s="11">
        <v>18197.2</v>
      </c>
      <c r="I217" s="11">
        <v>562.9</v>
      </c>
      <c r="J217" s="11"/>
      <c r="K217" s="11">
        <f>L217+M217+N217</f>
        <v>0</v>
      </c>
      <c r="L217" s="11"/>
      <c r="M217" s="11"/>
      <c r="N217" s="11"/>
      <c r="O217" s="11">
        <f>P217+Q217+R217</f>
        <v>0</v>
      </c>
      <c r="P217" s="11"/>
      <c r="Q217" s="11"/>
      <c r="R217" s="11"/>
    </row>
    <row r="218" spans="1:18" ht="18.75">
      <c r="A218" s="64" t="s">
        <v>108</v>
      </c>
      <c r="B218" s="33">
        <v>115</v>
      </c>
      <c r="C218" s="16" t="s">
        <v>131</v>
      </c>
      <c r="D218" s="16" t="s">
        <v>125</v>
      </c>
      <c r="E218" s="33"/>
      <c r="F218" s="16"/>
      <c r="G218" s="11">
        <f>G219</f>
        <v>16224.3</v>
      </c>
      <c r="H218" s="11">
        <f>H219</f>
        <v>798.7</v>
      </c>
      <c r="I218" s="11">
        <f aca="true" t="shared" si="117" ref="I218:R218">I219</f>
        <v>15425.6</v>
      </c>
      <c r="J218" s="11">
        <f t="shared" si="117"/>
        <v>0</v>
      </c>
      <c r="K218" s="11">
        <f t="shared" si="117"/>
        <v>15666.7</v>
      </c>
      <c r="L218" s="11">
        <f t="shared" si="117"/>
        <v>0</v>
      </c>
      <c r="M218" s="11">
        <f t="shared" si="117"/>
        <v>15666.7</v>
      </c>
      <c r="N218" s="11">
        <f t="shared" si="117"/>
        <v>0</v>
      </c>
      <c r="O218" s="11">
        <f t="shared" si="117"/>
        <v>16239.2</v>
      </c>
      <c r="P218" s="11">
        <f t="shared" si="117"/>
        <v>0</v>
      </c>
      <c r="Q218" s="11">
        <f t="shared" si="117"/>
        <v>16239.2</v>
      </c>
      <c r="R218" s="11">
        <f t="shared" si="117"/>
        <v>0</v>
      </c>
    </row>
    <row r="219" spans="1:18" ht="37.5">
      <c r="A219" s="64" t="s">
        <v>523</v>
      </c>
      <c r="B219" s="33">
        <v>115</v>
      </c>
      <c r="C219" s="16" t="s">
        <v>131</v>
      </c>
      <c r="D219" s="16" t="s">
        <v>125</v>
      </c>
      <c r="E219" s="33" t="s">
        <v>288</v>
      </c>
      <c r="F219" s="16"/>
      <c r="G219" s="11">
        <f>G220</f>
        <v>16224.3</v>
      </c>
      <c r="H219" s="11">
        <f aca="true" t="shared" si="118" ref="H219:R219">H220</f>
        <v>798.7</v>
      </c>
      <c r="I219" s="11">
        <f t="shared" si="118"/>
        <v>15425.6</v>
      </c>
      <c r="J219" s="11">
        <f t="shared" si="118"/>
        <v>0</v>
      </c>
      <c r="K219" s="11">
        <f t="shared" si="118"/>
        <v>15666.7</v>
      </c>
      <c r="L219" s="11">
        <f t="shared" si="118"/>
        <v>0</v>
      </c>
      <c r="M219" s="11">
        <f t="shared" si="118"/>
        <v>15666.7</v>
      </c>
      <c r="N219" s="11">
        <f t="shared" si="118"/>
        <v>0</v>
      </c>
      <c r="O219" s="11">
        <f t="shared" si="118"/>
        <v>16239.2</v>
      </c>
      <c r="P219" s="11">
        <f t="shared" si="118"/>
        <v>0</v>
      </c>
      <c r="Q219" s="11">
        <f t="shared" si="118"/>
        <v>16239.2</v>
      </c>
      <c r="R219" s="11">
        <f t="shared" si="118"/>
        <v>0</v>
      </c>
    </row>
    <row r="220" spans="1:18" ht="24" customHeight="1">
      <c r="A220" s="43" t="s">
        <v>18</v>
      </c>
      <c r="B220" s="33">
        <v>115</v>
      </c>
      <c r="C220" s="16" t="s">
        <v>131</v>
      </c>
      <c r="D220" s="16" t="s">
        <v>125</v>
      </c>
      <c r="E220" s="33" t="s">
        <v>289</v>
      </c>
      <c r="F220" s="16"/>
      <c r="G220" s="11">
        <f>G221+G231+G228</f>
        <v>16224.3</v>
      </c>
      <c r="H220" s="11">
        <f aca="true" t="shared" si="119" ref="H220:O220">H221+H231+H228</f>
        <v>798.7</v>
      </c>
      <c r="I220" s="11">
        <f t="shared" si="119"/>
        <v>15425.6</v>
      </c>
      <c r="J220" s="11">
        <f t="shared" si="119"/>
        <v>0</v>
      </c>
      <c r="K220" s="11">
        <f t="shared" si="119"/>
        <v>15666.7</v>
      </c>
      <c r="L220" s="11">
        <f t="shared" si="119"/>
        <v>0</v>
      </c>
      <c r="M220" s="11">
        <f t="shared" si="119"/>
        <v>15666.7</v>
      </c>
      <c r="N220" s="11">
        <f t="shared" si="119"/>
        <v>0</v>
      </c>
      <c r="O220" s="11">
        <f t="shared" si="119"/>
        <v>16239.2</v>
      </c>
      <c r="P220" s="11">
        <f>P221+P231+P228</f>
        <v>0</v>
      </c>
      <c r="Q220" s="11">
        <f>Q221+Q231+Q228</f>
        <v>16239.2</v>
      </c>
      <c r="R220" s="11">
        <f>R221+R231+R228</f>
        <v>0</v>
      </c>
    </row>
    <row r="221" spans="1:18" ht="44.25" customHeight="1">
      <c r="A221" s="64" t="s">
        <v>53</v>
      </c>
      <c r="B221" s="33">
        <v>115</v>
      </c>
      <c r="C221" s="16" t="s">
        <v>131</v>
      </c>
      <c r="D221" s="16" t="s">
        <v>125</v>
      </c>
      <c r="E221" s="16" t="s">
        <v>54</v>
      </c>
      <c r="F221" s="16"/>
      <c r="G221" s="11">
        <f>G222+G224+G226</f>
        <v>8532.5</v>
      </c>
      <c r="H221" s="11">
        <f aca="true" t="shared" si="120" ref="H221:R221">H222+H224+H226</f>
        <v>70</v>
      </c>
      <c r="I221" s="11">
        <f t="shared" si="120"/>
        <v>8462.5</v>
      </c>
      <c r="J221" s="11">
        <f t="shared" si="120"/>
        <v>0</v>
      </c>
      <c r="K221" s="11">
        <f t="shared" si="120"/>
        <v>8166.700000000001</v>
      </c>
      <c r="L221" s="11">
        <f t="shared" si="120"/>
        <v>0</v>
      </c>
      <c r="M221" s="11">
        <f t="shared" si="120"/>
        <v>8166.700000000001</v>
      </c>
      <c r="N221" s="11">
        <f t="shared" si="120"/>
        <v>0</v>
      </c>
      <c r="O221" s="11">
        <f t="shared" si="120"/>
        <v>8739.2</v>
      </c>
      <c r="P221" s="11">
        <f t="shared" si="120"/>
        <v>0</v>
      </c>
      <c r="Q221" s="11">
        <f t="shared" si="120"/>
        <v>8739.2</v>
      </c>
      <c r="R221" s="11">
        <f t="shared" si="120"/>
        <v>0</v>
      </c>
    </row>
    <row r="222" spans="1:18" ht="18.75">
      <c r="A222" s="64" t="s">
        <v>151</v>
      </c>
      <c r="B222" s="33">
        <v>115</v>
      </c>
      <c r="C222" s="16" t="s">
        <v>131</v>
      </c>
      <c r="D222" s="16" t="s">
        <v>125</v>
      </c>
      <c r="E222" s="16" t="s">
        <v>55</v>
      </c>
      <c r="F222" s="16"/>
      <c r="G222" s="11">
        <f>G223</f>
        <v>6713.9</v>
      </c>
      <c r="H222" s="11">
        <f aca="true" t="shared" si="121" ref="H222:R222">H223</f>
        <v>0</v>
      </c>
      <c r="I222" s="11">
        <f t="shared" si="121"/>
        <v>6713.9</v>
      </c>
      <c r="J222" s="11">
        <f t="shared" si="121"/>
        <v>0</v>
      </c>
      <c r="K222" s="11">
        <f t="shared" si="121"/>
        <v>5626.6</v>
      </c>
      <c r="L222" s="11">
        <f t="shared" si="121"/>
        <v>0</v>
      </c>
      <c r="M222" s="11">
        <f t="shared" si="121"/>
        <v>5626.6</v>
      </c>
      <c r="N222" s="11">
        <f t="shared" si="121"/>
        <v>0</v>
      </c>
      <c r="O222" s="11">
        <f t="shared" si="121"/>
        <v>5626.6</v>
      </c>
      <c r="P222" s="11">
        <f t="shared" si="121"/>
        <v>0</v>
      </c>
      <c r="Q222" s="11">
        <f t="shared" si="121"/>
        <v>5626.6</v>
      </c>
      <c r="R222" s="11">
        <f t="shared" si="121"/>
        <v>0</v>
      </c>
    </row>
    <row r="223" spans="1:18" ht="18.75">
      <c r="A223" s="64" t="s">
        <v>193</v>
      </c>
      <c r="B223" s="33">
        <v>115</v>
      </c>
      <c r="C223" s="16" t="s">
        <v>131</v>
      </c>
      <c r="D223" s="16" t="s">
        <v>125</v>
      </c>
      <c r="E223" s="16" t="s">
        <v>55</v>
      </c>
      <c r="F223" s="16" t="s">
        <v>192</v>
      </c>
      <c r="G223" s="11">
        <f>H223+I223+J223</f>
        <v>6713.9</v>
      </c>
      <c r="H223" s="11"/>
      <c r="I223" s="11">
        <v>6713.9</v>
      </c>
      <c r="J223" s="11"/>
      <c r="K223" s="11">
        <f>L223+M223+N223</f>
        <v>5626.6</v>
      </c>
      <c r="L223" s="11"/>
      <c r="M223" s="11">
        <v>5626.6</v>
      </c>
      <c r="N223" s="11"/>
      <c r="O223" s="11">
        <f>P223+Q223+R223</f>
        <v>5626.6</v>
      </c>
      <c r="P223" s="19"/>
      <c r="Q223" s="19">
        <v>5626.6</v>
      </c>
      <c r="R223" s="19"/>
    </row>
    <row r="224" spans="1:18" ht="56.25">
      <c r="A224" s="64" t="s">
        <v>476</v>
      </c>
      <c r="B224" s="33">
        <v>115</v>
      </c>
      <c r="C224" s="16" t="s">
        <v>131</v>
      </c>
      <c r="D224" s="16" t="s">
        <v>125</v>
      </c>
      <c r="E224" s="16" t="s">
        <v>477</v>
      </c>
      <c r="F224" s="16"/>
      <c r="G224" s="11">
        <f>G225</f>
        <v>1748.5</v>
      </c>
      <c r="H224" s="11">
        <f aca="true" t="shared" si="122" ref="H224:R224">H225</f>
        <v>0</v>
      </c>
      <c r="I224" s="11">
        <f t="shared" si="122"/>
        <v>1748.5</v>
      </c>
      <c r="J224" s="11">
        <f t="shared" si="122"/>
        <v>0</v>
      </c>
      <c r="K224" s="11">
        <f t="shared" si="122"/>
        <v>2540.1</v>
      </c>
      <c r="L224" s="11">
        <f t="shared" si="122"/>
        <v>0</v>
      </c>
      <c r="M224" s="11">
        <f t="shared" si="122"/>
        <v>2540.1</v>
      </c>
      <c r="N224" s="11">
        <f t="shared" si="122"/>
        <v>0</v>
      </c>
      <c r="O224" s="11">
        <f t="shared" si="122"/>
        <v>3112.6</v>
      </c>
      <c r="P224" s="11">
        <f t="shared" si="122"/>
        <v>0</v>
      </c>
      <c r="Q224" s="11">
        <f t="shared" si="122"/>
        <v>3112.6</v>
      </c>
      <c r="R224" s="11">
        <f t="shared" si="122"/>
        <v>0</v>
      </c>
    </row>
    <row r="225" spans="1:18" ht="18.75">
      <c r="A225" s="64" t="s">
        <v>193</v>
      </c>
      <c r="B225" s="33">
        <v>115</v>
      </c>
      <c r="C225" s="16" t="s">
        <v>131</v>
      </c>
      <c r="D225" s="16" t="s">
        <v>125</v>
      </c>
      <c r="E225" s="16" t="s">
        <v>477</v>
      </c>
      <c r="F225" s="16" t="s">
        <v>192</v>
      </c>
      <c r="G225" s="11">
        <f>H225+I225+J225</f>
        <v>1748.5</v>
      </c>
      <c r="H225" s="11"/>
      <c r="I225" s="11">
        <v>1748.5</v>
      </c>
      <c r="J225" s="11"/>
      <c r="K225" s="11">
        <f>L225+M225+N225</f>
        <v>2540.1</v>
      </c>
      <c r="L225" s="11"/>
      <c r="M225" s="11">
        <v>2540.1</v>
      </c>
      <c r="N225" s="11"/>
      <c r="O225" s="11">
        <f>P225+Q225+R225</f>
        <v>3112.6</v>
      </c>
      <c r="P225" s="19"/>
      <c r="Q225" s="19">
        <v>3112.6</v>
      </c>
      <c r="R225" s="19"/>
    </row>
    <row r="226" spans="1:18" ht="37.5">
      <c r="A226" s="29" t="s">
        <v>671</v>
      </c>
      <c r="B226" s="33">
        <v>115</v>
      </c>
      <c r="C226" s="16" t="s">
        <v>131</v>
      </c>
      <c r="D226" s="16" t="s">
        <v>125</v>
      </c>
      <c r="E226" s="48" t="s">
        <v>672</v>
      </c>
      <c r="F226" s="16"/>
      <c r="G226" s="11">
        <f>G227</f>
        <v>70.1</v>
      </c>
      <c r="H226" s="11">
        <f>H227</f>
        <v>70</v>
      </c>
      <c r="I226" s="11">
        <f>I227</f>
        <v>0.1</v>
      </c>
      <c r="J226" s="11">
        <f>J227</f>
        <v>0</v>
      </c>
      <c r="K226" s="11"/>
      <c r="L226" s="11"/>
      <c r="M226" s="11"/>
      <c r="N226" s="11"/>
      <c r="O226" s="11"/>
      <c r="P226" s="49"/>
      <c r="Q226" s="49"/>
      <c r="R226" s="49"/>
    </row>
    <row r="227" spans="1:18" ht="18.75">
      <c r="A227" s="64" t="s">
        <v>193</v>
      </c>
      <c r="B227" s="33">
        <v>115</v>
      </c>
      <c r="C227" s="16" t="s">
        <v>131</v>
      </c>
      <c r="D227" s="16" t="s">
        <v>125</v>
      </c>
      <c r="E227" s="112" t="s">
        <v>672</v>
      </c>
      <c r="F227" s="16" t="s">
        <v>192</v>
      </c>
      <c r="G227" s="11">
        <f>H227+I227+J227</f>
        <v>70.1</v>
      </c>
      <c r="H227" s="11">
        <v>70</v>
      </c>
      <c r="I227" s="11">
        <v>0.1</v>
      </c>
      <c r="J227" s="11"/>
      <c r="K227" s="11"/>
      <c r="L227" s="11"/>
      <c r="M227" s="11"/>
      <c r="N227" s="11"/>
      <c r="O227" s="11"/>
      <c r="P227" s="49"/>
      <c r="Q227" s="49"/>
      <c r="R227" s="49"/>
    </row>
    <row r="228" spans="1:18" ht="37.5">
      <c r="A228" s="64" t="s">
        <v>615</v>
      </c>
      <c r="B228" s="33">
        <v>115</v>
      </c>
      <c r="C228" s="16" t="s">
        <v>131</v>
      </c>
      <c r="D228" s="16" t="s">
        <v>125</v>
      </c>
      <c r="E228" s="16" t="s">
        <v>613</v>
      </c>
      <c r="F228" s="16"/>
      <c r="G228" s="11">
        <f>G229</f>
        <v>728.8000000000001</v>
      </c>
      <c r="H228" s="11">
        <f aca="true" t="shared" si="123" ref="H228:R229">H229</f>
        <v>728.7</v>
      </c>
      <c r="I228" s="11">
        <f t="shared" si="123"/>
        <v>0.1</v>
      </c>
      <c r="J228" s="11">
        <f t="shared" si="123"/>
        <v>0</v>
      </c>
      <c r="K228" s="11">
        <f t="shared" si="123"/>
        <v>0</v>
      </c>
      <c r="L228" s="11">
        <f t="shared" si="123"/>
        <v>0</v>
      </c>
      <c r="M228" s="11">
        <f t="shared" si="123"/>
        <v>0</v>
      </c>
      <c r="N228" s="11">
        <f t="shared" si="123"/>
        <v>0</v>
      </c>
      <c r="O228" s="11">
        <f t="shared" si="123"/>
        <v>0</v>
      </c>
      <c r="P228" s="11">
        <f t="shared" si="123"/>
        <v>0</v>
      </c>
      <c r="Q228" s="11">
        <f t="shared" si="123"/>
        <v>0</v>
      </c>
      <c r="R228" s="11">
        <f t="shared" si="123"/>
        <v>0</v>
      </c>
    </row>
    <row r="229" spans="1:18" ht="56.25">
      <c r="A229" s="64" t="s">
        <v>659</v>
      </c>
      <c r="B229" s="33">
        <v>115</v>
      </c>
      <c r="C229" s="16" t="s">
        <v>131</v>
      </c>
      <c r="D229" s="16" t="s">
        <v>125</v>
      </c>
      <c r="E229" s="16" t="s">
        <v>614</v>
      </c>
      <c r="F229" s="16"/>
      <c r="G229" s="11">
        <f>G230</f>
        <v>728.8000000000001</v>
      </c>
      <c r="H229" s="11">
        <f t="shared" si="123"/>
        <v>728.7</v>
      </c>
      <c r="I229" s="11">
        <f t="shared" si="123"/>
        <v>0.1</v>
      </c>
      <c r="J229" s="11">
        <f t="shared" si="123"/>
        <v>0</v>
      </c>
      <c r="K229" s="11">
        <f t="shared" si="123"/>
        <v>0</v>
      </c>
      <c r="L229" s="11">
        <f t="shared" si="123"/>
        <v>0</v>
      </c>
      <c r="M229" s="11">
        <f t="shared" si="123"/>
        <v>0</v>
      </c>
      <c r="N229" s="11">
        <f t="shared" si="123"/>
        <v>0</v>
      </c>
      <c r="O229" s="11">
        <f t="shared" si="123"/>
        <v>0</v>
      </c>
      <c r="P229" s="11">
        <f t="shared" si="123"/>
        <v>0</v>
      </c>
      <c r="Q229" s="11">
        <f t="shared" si="123"/>
        <v>0</v>
      </c>
      <c r="R229" s="11">
        <f t="shared" si="123"/>
        <v>0</v>
      </c>
    </row>
    <row r="230" spans="1:18" ht="18.75">
      <c r="A230" s="64" t="s">
        <v>193</v>
      </c>
      <c r="B230" s="33">
        <v>115</v>
      </c>
      <c r="C230" s="16" t="s">
        <v>131</v>
      </c>
      <c r="D230" s="16" t="s">
        <v>125</v>
      </c>
      <c r="E230" s="16" t="s">
        <v>614</v>
      </c>
      <c r="F230" s="16" t="s">
        <v>192</v>
      </c>
      <c r="G230" s="11">
        <f>H230+I230+J230</f>
        <v>728.8000000000001</v>
      </c>
      <c r="H230" s="11">
        <v>728.7</v>
      </c>
      <c r="I230" s="11">
        <v>0.1</v>
      </c>
      <c r="J230" s="11"/>
      <c r="K230" s="11">
        <f>L230+M230+N230</f>
        <v>0</v>
      </c>
      <c r="L230" s="11"/>
      <c r="M230" s="11"/>
      <c r="N230" s="11"/>
      <c r="O230" s="11">
        <f>P230+Q230+R230</f>
        <v>0</v>
      </c>
      <c r="P230" s="49"/>
      <c r="Q230" s="49"/>
      <c r="R230" s="49"/>
    </row>
    <row r="231" spans="1:18" ht="56.25">
      <c r="A231" s="64" t="s">
        <v>429</v>
      </c>
      <c r="B231" s="33">
        <v>115</v>
      </c>
      <c r="C231" s="16" t="s">
        <v>131</v>
      </c>
      <c r="D231" s="16" t="s">
        <v>125</v>
      </c>
      <c r="E231" s="33" t="s">
        <v>364</v>
      </c>
      <c r="F231" s="16"/>
      <c r="G231" s="11">
        <f>G232+G234</f>
        <v>6963</v>
      </c>
      <c r="H231" s="11">
        <f aca="true" t="shared" si="124" ref="H231:R231">H232+H234</f>
        <v>0</v>
      </c>
      <c r="I231" s="11">
        <f t="shared" si="124"/>
        <v>6963</v>
      </c>
      <c r="J231" s="11">
        <f t="shared" si="124"/>
        <v>0</v>
      </c>
      <c r="K231" s="11">
        <f t="shared" si="124"/>
        <v>7500</v>
      </c>
      <c r="L231" s="11">
        <f t="shared" si="124"/>
        <v>0</v>
      </c>
      <c r="M231" s="11">
        <f t="shared" si="124"/>
        <v>7500</v>
      </c>
      <c r="N231" s="11">
        <f t="shared" si="124"/>
        <v>0</v>
      </c>
      <c r="O231" s="11">
        <f t="shared" si="124"/>
        <v>7500</v>
      </c>
      <c r="P231" s="11">
        <f t="shared" si="124"/>
        <v>0</v>
      </c>
      <c r="Q231" s="11">
        <f t="shared" si="124"/>
        <v>7500</v>
      </c>
      <c r="R231" s="11">
        <f t="shared" si="124"/>
        <v>0</v>
      </c>
    </row>
    <row r="232" spans="1:18" ht="18.75">
      <c r="A232" s="64" t="s">
        <v>151</v>
      </c>
      <c r="B232" s="33">
        <v>115</v>
      </c>
      <c r="C232" s="16" t="s">
        <v>131</v>
      </c>
      <c r="D232" s="16" t="s">
        <v>125</v>
      </c>
      <c r="E232" s="16" t="s">
        <v>363</v>
      </c>
      <c r="F232" s="16"/>
      <c r="G232" s="11">
        <f>G233</f>
        <v>6250</v>
      </c>
      <c r="H232" s="11">
        <f aca="true" t="shared" si="125" ref="H232:R232">H233</f>
        <v>0</v>
      </c>
      <c r="I232" s="11">
        <f t="shared" si="125"/>
        <v>6250</v>
      </c>
      <c r="J232" s="11">
        <f t="shared" si="125"/>
        <v>0</v>
      </c>
      <c r="K232" s="11">
        <f t="shared" si="125"/>
        <v>7500</v>
      </c>
      <c r="L232" s="11">
        <f t="shared" si="125"/>
        <v>0</v>
      </c>
      <c r="M232" s="11">
        <f t="shared" si="125"/>
        <v>7500</v>
      </c>
      <c r="N232" s="11">
        <f t="shared" si="125"/>
        <v>0</v>
      </c>
      <c r="O232" s="11">
        <f t="shared" si="125"/>
        <v>7500</v>
      </c>
      <c r="P232" s="11">
        <f t="shared" si="125"/>
        <v>0</v>
      </c>
      <c r="Q232" s="11">
        <f t="shared" si="125"/>
        <v>7500</v>
      </c>
      <c r="R232" s="11">
        <f t="shared" si="125"/>
        <v>0</v>
      </c>
    </row>
    <row r="233" spans="1:19" ht="37.5">
      <c r="A233" s="64" t="s">
        <v>92</v>
      </c>
      <c r="B233" s="33">
        <v>115</v>
      </c>
      <c r="C233" s="16" t="s">
        <v>131</v>
      </c>
      <c r="D233" s="16" t="s">
        <v>125</v>
      </c>
      <c r="E233" s="16" t="s">
        <v>363</v>
      </c>
      <c r="F233" s="16" t="s">
        <v>190</v>
      </c>
      <c r="G233" s="11">
        <f>H233+I233+J233</f>
        <v>6250</v>
      </c>
      <c r="H233" s="11"/>
      <c r="I233" s="11">
        <v>6250</v>
      </c>
      <c r="J233" s="11"/>
      <c r="K233" s="11">
        <f>L233+M233+N233</f>
        <v>7500</v>
      </c>
      <c r="L233" s="11"/>
      <c r="M233" s="11">
        <f>6678+822</f>
        <v>7500</v>
      </c>
      <c r="N233" s="11"/>
      <c r="O233" s="11">
        <f>P233+Q233+R233</f>
        <v>7500</v>
      </c>
      <c r="P233" s="49"/>
      <c r="Q233" s="49">
        <f>6678+822</f>
        <v>7500</v>
      </c>
      <c r="R233" s="49"/>
      <c r="S233" s="90"/>
    </row>
    <row r="234" spans="1:19" ht="56.25">
      <c r="A234" s="64" t="s">
        <v>476</v>
      </c>
      <c r="B234" s="33">
        <v>115</v>
      </c>
      <c r="C234" s="16" t="s">
        <v>131</v>
      </c>
      <c r="D234" s="16" t="s">
        <v>125</v>
      </c>
      <c r="E234" s="16" t="s">
        <v>683</v>
      </c>
      <c r="F234" s="16"/>
      <c r="G234" s="11">
        <f>G235</f>
        <v>713</v>
      </c>
      <c r="H234" s="11">
        <f>H235</f>
        <v>0</v>
      </c>
      <c r="I234" s="11">
        <f>I235</f>
        <v>713</v>
      </c>
      <c r="J234" s="11"/>
      <c r="K234" s="11"/>
      <c r="L234" s="11"/>
      <c r="M234" s="11"/>
      <c r="N234" s="11"/>
      <c r="O234" s="11"/>
      <c r="P234" s="49"/>
      <c r="Q234" s="49"/>
      <c r="R234" s="49"/>
      <c r="S234" s="90"/>
    </row>
    <row r="235" spans="1:19" ht="37.5">
      <c r="A235" s="64" t="s">
        <v>92</v>
      </c>
      <c r="B235" s="33">
        <v>115</v>
      </c>
      <c r="C235" s="16" t="s">
        <v>131</v>
      </c>
      <c r="D235" s="16" t="s">
        <v>125</v>
      </c>
      <c r="E235" s="16" t="s">
        <v>683</v>
      </c>
      <c r="F235" s="16" t="s">
        <v>190</v>
      </c>
      <c r="G235" s="11">
        <f>H235+I235+J235</f>
        <v>713</v>
      </c>
      <c r="H235" s="11"/>
      <c r="I235" s="11">
        <v>713</v>
      </c>
      <c r="J235" s="11"/>
      <c r="K235" s="11"/>
      <c r="L235" s="11"/>
      <c r="M235" s="11"/>
      <c r="N235" s="11"/>
      <c r="O235" s="11"/>
      <c r="P235" s="49"/>
      <c r="Q235" s="49"/>
      <c r="R235" s="49"/>
      <c r="S235" s="90"/>
    </row>
    <row r="236" spans="1:18" ht="18.75">
      <c r="A236" s="64" t="s">
        <v>109</v>
      </c>
      <c r="B236" s="33">
        <v>115</v>
      </c>
      <c r="C236" s="16" t="s">
        <v>131</v>
      </c>
      <c r="D236" s="16" t="s">
        <v>131</v>
      </c>
      <c r="E236" s="16"/>
      <c r="F236" s="16"/>
      <c r="G236" s="11">
        <f>G237+G248</f>
        <v>1121.6</v>
      </c>
      <c r="H236" s="11">
        <f aca="true" t="shared" si="126" ref="H236:R236">H237+H248</f>
        <v>0</v>
      </c>
      <c r="I236" s="11">
        <f t="shared" si="126"/>
        <v>1121.6</v>
      </c>
      <c r="J236" s="11">
        <f t="shared" si="126"/>
        <v>0</v>
      </c>
      <c r="K236" s="11">
        <f t="shared" si="126"/>
        <v>1121.6</v>
      </c>
      <c r="L236" s="11">
        <f t="shared" si="126"/>
        <v>0</v>
      </c>
      <c r="M236" s="11">
        <f>M237+M248</f>
        <v>1121.6</v>
      </c>
      <c r="N236" s="11">
        <f t="shared" si="126"/>
        <v>0</v>
      </c>
      <c r="O236" s="11">
        <f t="shared" si="126"/>
        <v>1121.6</v>
      </c>
      <c r="P236" s="11">
        <f t="shared" si="126"/>
        <v>0</v>
      </c>
      <c r="Q236" s="11">
        <f t="shared" si="126"/>
        <v>1121.6</v>
      </c>
      <c r="R236" s="11">
        <f t="shared" si="126"/>
        <v>0</v>
      </c>
    </row>
    <row r="237" spans="1:18" ht="37.5">
      <c r="A237" s="64" t="s">
        <v>552</v>
      </c>
      <c r="B237" s="33">
        <v>115</v>
      </c>
      <c r="C237" s="16" t="s">
        <v>131</v>
      </c>
      <c r="D237" s="16" t="s">
        <v>131</v>
      </c>
      <c r="E237" s="16" t="s">
        <v>9</v>
      </c>
      <c r="F237" s="16"/>
      <c r="G237" s="11">
        <f>G238</f>
        <v>920</v>
      </c>
      <c r="H237" s="11">
        <f aca="true" t="shared" si="127" ref="H237:R237">H238</f>
        <v>0</v>
      </c>
      <c r="I237" s="11">
        <f t="shared" si="127"/>
        <v>920</v>
      </c>
      <c r="J237" s="11">
        <f t="shared" si="127"/>
        <v>0</v>
      </c>
      <c r="K237" s="11">
        <f t="shared" si="127"/>
        <v>920</v>
      </c>
      <c r="L237" s="11">
        <f t="shared" si="127"/>
        <v>0</v>
      </c>
      <c r="M237" s="11">
        <f t="shared" si="127"/>
        <v>920</v>
      </c>
      <c r="N237" s="11">
        <f t="shared" si="127"/>
        <v>0</v>
      </c>
      <c r="O237" s="11">
        <f t="shared" si="127"/>
        <v>920</v>
      </c>
      <c r="P237" s="11">
        <f t="shared" si="127"/>
        <v>0</v>
      </c>
      <c r="Q237" s="11">
        <f t="shared" si="127"/>
        <v>920</v>
      </c>
      <c r="R237" s="11">
        <f t="shared" si="127"/>
        <v>0</v>
      </c>
    </row>
    <row r="238" spans="1:18" ht="37.5">
      <c r="A238" s="64" t="s">
        <v>558</v>
      </c>
      <c r="B238" s="33">
        <v>115</v>
      </c>
      <c r="C238" s="16" t="s">
        <v>131</v>
      </c>
      <c r="D238" s="16" t="s">
        <v>131</v>
      </c>
      <c r="E238" s="16" t="s">
        <v>10</v>
      </c>
      <c r="F238" s="16"/>
      <c r="G238" s="11">
        <f>G239+G242+G245</f>
        <v>920</v>
      </c>
      <c r="H238" s="11">
        <f aca="true" t="shared" si="128" ref="H238:R238">H239+H242+H245</f>
        <v>0</v>
      </c>
      <c r="I238" s="11">
        <f t="shared" si="128"/>
        <v>920</v>
      </c>
      <c r="J238" s="11">
        <f t="shared" si="128"/>
        <v>0</v>
      </c>
      <c r="K238" s="11">
        <f t="shared" si="128"/>
        <v>920</v>
      </c>
      <c r="L238" s="11">
        <f t="shared" si="128"/>
        <v>0</v>
      </c>
      <c r="M238" s="11">
        <f t="shared" si="128"/>
        <v>920</v>
      </c>
      <c r="N238" s="11">
        <f t="shared" si="128"/>
        <v>0</v>
      </c>
      <c r="O238" s="11">
        <f t="shared" si="128"/>
        <v>920</v>
      </c>
      <c r="P238" s="11">
        <f t="shared" si="128"/>
        <v>0</v>
      </c>
      <c r="Q238" s="11">
        <f t="shared" si="128"/>
        <v>920</v>
      </c>
      <c r="R238" s="11">
        <f t="shared" si="128"/>
        <v>0</v>
      </c>
    </row>
    <row r="239" spans="1:18" ht="37.5">
      <c r="A239" s="64" t="s">
        <v>371</v>
      </c>
      <c r="B239" s="33">
        <v>115</v>
      </c>
      <c r="C239" s="16" t="s">
        <v>131</v>
      </c>
      <c r="D239" s="16" t="s">
        <v>131</v>
      </c>
      <c r="E239" s="16" t="s">
        <v>11</v>
      </c>
      <c r="F239" s="16"/>
      <c r="G239" s="11">
        <f>G240</f>
        <v>610</v>
      </c>
      <c r="H239" s="11">
        <f aca="true" t="shared" si="129" ref="H239:R239">H240</f>
        <v>0</v>
      </c>
      <c r="I239" s="11">
        <f t="shared" si="129"/>
        <v>610</v>
      </c>
      <c r="J239" s="11">
        <f t="shared" si="129"/>
        <v>0</v>
      </c>
      <c r="K239" s="11">
        <f t="shared" si="129"/>
        <v>610</v>
      </c>
      <c r="L239" s="11">
        <f t="shared" si="129"/>
        <v>0</v>
      </c>
      <c r="M239" s="11">
        <f t="shared" si="129"/>
        <v>610</v>
      </c>
      <c r="N239" s="11">
        <f t="shared" si="129"/>
        <v>0</v>
      </c>
      <c r="O239" s="11">
        <f t="shared" si="129"/>
        <v>610</v>
      </c>
      <c r="P239" s="11">
        <f t="shared" si="129"/>
        <v>0</v>
      </c>
      <c r="Q239" s="11">
        <f t="shared" si="129"/>
        <v>610</v>
      </c>
      <c r="R239" s="11">
        <f t="shared" si="129"/>
        <v>0</v>
      </c>
    </row>
    <row r="240" spans="1:18" ht="37.5">
      <c r="A240" s="64" t="s">
        <v>40</v>
      </c>
      <c r="B240" s="33">
        <v>115</v>
      </c>
      <c r="C240" s="16" t="s">
        <v>131</v>
      </c>
      <c r="D240" s="16" t="s">
        <v>131</v>
      </c>
      <c r="E240" s="16" t="s">
        <v>39</v>
      </c>
      <c r="F240" s="16"/>
      <c r="G240" s="11">
        <f>G241</f>
        <v>610</v>
      </c>
      <c r="H240" s="11">
        <f aca="true" t="shared" si="130" ref="H240:R240">H241</f>
        <v>0</v>
      </c>
      <c r="I240" s="11">
        <f t="shared" si="130"/>
        <v>610</v>
      </c>
      <c r="J240" s="11">
        <f t="shared" si="130"/>
        <v>0</v>
      </c>
      <c r="K240" s="11">
        <f t="shared" si="130"/>
        <v>610</v>
      </c>
      <c r="L240" s="11">
        <f t="shared" si="130"/>
        <v>0</v>
      </c>
      <c r="M240" s="11">
        <f t="shared" si="130"/>
        <v>610</v>
      </c>
      <c r="N240" s="11">
        <f t="shared" si="130"/>
        <v>0</v>
      </c>
      <c r="O240" s="11">
        <f t="shared" si="130"/>
        <v>610</v>
      </c>
      <c r="P240" s="11">
        <f t="shared" si="130"/>
        <v>0</v>
      </c>
      <c r="Q240" s="11">
        <f t="shared" si="130"/>
        <v>610</v>
      </c>
      <c r="R240" s="11">
        <f t="shared" si="130"/>
        <v>0</v>
      </c>
    </row>
    <row r="241" spans="1:18" ht="18.75">
      <c r="A241" s="64" t="s">
        <v>193</v>
      </c>
      <c r="B241" s="33">
        <v>115</v>
      </c>
      <c r="C241" s="16" t="s">
        <v>131</v>
      </c>
      <c r="D241" s="16" t="s">
        <v>131</v>
      </c>
      <c r="E241" s="16" t="s">
        <v>39</v>
      </c>
      <c r="F241" s="16" t="s">
        <v>192</v>
      </c>
      <c r="G241" s="11">
        <f>H241+I241+J241</f>
        <v>610</v>
      </c>
      <c r="H241" s="11"/>
      <c r="I241" s="11">
        <v>610</v>
      </c>
      <c r="J241" s="11"/>
      <c r="K241" s="11">
        <f>L241+M241+N241</f>
        <v>610</v>
      </c>
      <c r="L241" s="11"/>
      <c r="M241" s="11">
        <v>610</v>
      </c>
      <c r="N241" s="11"/>
      <c r="O241" s="11">
        <f>P241+Q241+R241</f>
        <v>610</v>
      </c>
      <c r="P241" s="19"/>
      <c r="Q241" s="19">
        <v>610</v>
      </c>
      <c r="R241" s="19"/>
    </row>
    <row r="242" spans="1:18" ht="56.25">
      <c r="A242" s="64" t="s">
        <v>20</v>
      </c>
      <c r="B242" s="33">
        <v>115</v>
      </c>
      <c r="C242" s="16" t="s">
        <v>131</v>
      </c>
      <c r="D242" s="16" t="s">
        <v>131</v>
      </c>
      <c r="E242" s="16" t="s">
        <v>561</v>
      </c>
      <c r="F242" s="16"/>
      <c r="G242" s="11">
        <f>G243</f>
        <v>285</v>
      </c>
      <c r="H242" s="11">
        <f aca="true" t="shared" si="131" ref="H242:R243">H243</f>
        <v>0</v>
      </c>
      <c r="I242" s="11">
        <f t="shared" si="131"/>
        <v>285</v>
      </c>
      <c r="J242" s="11">
        <f t="shared" si="131"/>
        <v>0</v>
      </c>
      <c r="K242" s="11">
        <f t="shared" si="131"/>
        <v>285</v>
      </c>
      <c r="L242" s="11">
        <f t="shared" si="131"/>
        <v>0</v>
      </c>
      <c r="M242" s="11">
        <f t="shared" si="131"/>
        <v>285</v>
      </c>
      <c r="N242" s="11">
        <f t="shared" si="131"/>
        <v>0</v>
      </c>
      <c r="O242" s="11">
        <f t="shared" si="131"/>
        <v>285</v>
      </c>
      <c r="P242" s="11">
        <f t="shared" si="131"/>
        <v>0</v>
      </c>
      <c r="Q242" s="11">
        <f t="shared" si="131"/>
        <v>285</v>
      </c>
      <c r="R242" s="11">
        <f t="shared" si="131"/>
        <v>0</v>
      </c>
    </row>
    <row r="243" spans="1:18" ht="37.5">
      <c r="A243" s="64" t="s">
        <v>40</v>
      </c>
      <c r="B243" s="33">
        <v>115</v>
      </c>
      <c r="C243" s="16" t="s">
        <v>131</v>
      </c>
      <c r="D243" s="16" t="s">
        <v>131</v>
      </c>
      <c r="E243" s="16" t="s">
        <v>562</v>
      </c>
      <c r="F243" s="16"/>
      <c r="G243" s="11">
        <f>G244</f>
        <v>285</v>
      </c>
      <c r="H243" s="11">
        <f t="shared" si="131"/>
        <v>0</v>
      </c>
      <c r="I243" s="11">
        <f t="shared" si="131"/>
        <v>285</v>
      </c>
      <c r="J243" s="11">
        <f t="shared" si="131"/>
        <v>0</v>
      </c>
      <c r="K243" s="11">
        <f t="shared" si="131"/>
        <v>285</v>
      </c>
      <c r="L243" s="11">
        <f t="shared" si="131"/>
        <v>0</v>
      </c>
      <c r="M243" s="11">
        <f t="shared" si="131"/>
        <v>285</v>
      </c>
      <c r="N243" s="11">
        <f t="shared" si="131"/>
        <v>0</v>
      </c>
      <c r="O243" s="11">
        <f t="shared" si="131"/>
        <v>285</v>
      </c>
      <c r="P243" s="11">
        <f t="shared" si="131"/>
        <v>0</v>
      </c>
      <c r="Q243" s="11">
        <f t="shared" si="131"/>
        <v>285</v>
      </c>
      <c r="R243" s="11">
        <f t="shared" si="131"/>
        <v>0</v>
      </c>
    </row>
    <row r="244" spans="1:18" ht="18.75">
      <c r="A244" s="64" t="s">
        <v>193</v>
      </c>
      <c r="B244" s="33">
        <v>115</v>
      </c>
      <c r="C244" s="16" t="s">
        <v>131</v>
      </c>
      <c r="D244" s="16" t="s">
        <v>131</v>
      </c>
      <c r="E244" s="16" t="s">
        <v>562</v>
      </c>
      <c r="F244" s="16" t="s">
        <v>192</v>
      </c>
      <c r="G244" s="11">
        <f>H244+J244+I244</f>
        <v>285</v>
      </c>
      <c r="H244" s="11"/>
      <c r="I244" s="11">
        <v>285</v>
      </c>
      <c r="J244" s="11"/>
      <c r="K244" s="11">
        <f>L244+N244+M244</f>
        <v>285</v>
      </c>
      <c r="L244" s="11"/>
      <c r="M244" s="11">
        <v>285</v>
      </c>
      <c r="N244" s="11"/>
      <c r="O244" s="11">
        <f>P244+R244+Q244</f>
        <v>285</v>
      </c>
      <c r="P244" s="19"/>
      <c r="Q244" s="19">
        <v>285</v>
      </c>
      <c r="R244" s="19"/>
    </row>
    <row r="245" spans="1:18" ht="56.25" customHeight="1">
      <c r="A245" s="64" t="s">
        <v>375</v>
      </c>
      <c r="B245" s="33">
        <v>115</v>
      </c>
      <c r="C245" s="16" t="s">
        <v>131</v>
      </c>
      <c r="D245" s="16" t="s">
        <v>131</v>
      </c>
      <c r="E245" s="16" t="s">
        <v>317</v>
      </c>
      <c r="F245" s="16"/>
      <c r="G245" s="11">
        <f>G246</f>
        <v>25</v>
      </c>
      <c r="H245" s="11">
        <f aca="true" t="shared" si="132" ref="H245:R246">H246</f>
        <v>0</v>
      </c>
      <c r="I245" s="11">
        <f t="shared" si="132"/>
        <v>25</v>
      </c>
      <c r="J245" s="11">
        <f t="shared" si="132"/>
        <v>0</v>
      </c>
      <c r="K245" s="11">
        <f t="shared" si="132"/>
        <v>25</v>
      </c>
      <c r="L245" s="11">
        <f t="shared" si="132"/>
        <v>0</v>
      </c>
      <c r="M245" s="11">
        <f t="shared" si="132"/>
        <v>25</v>
      </c>
      <c r="N245" s="11">
        <f t="shared" si="132"/>
        <v>0</v>
      </c>
      <c r="O245" s="11">
        <f t="shared" si="132"/>
        <v>25</v>
      </c>
      <c r="P245" s="11">
        <f t="shared" si="132"/>
        <v>0</v>
      </c>
      <c r="Q245" s="11">
        <f t="shared" si="132"/>
        <v>25</v>
      </c>
      <c r="R245" s="11">
        <f t="shared" si="132"/>
        <v>0</v>
      </c>
    </row>
    <row r="246" spans="1:18" ht="37.5">
      <c r="A246" s="64" t="s">
        <v>40</v>
      </c>
      <c r="B246" s="33">
        <v>115</v>
      </c>
      <c r="C246" s="16" t="s">
        <v>131</v>
      </c>
      <c r="D246" s="16" t="s">
        <v>131</v>
      </c>
      <c r="E246" s="16" t="s">
        <v>38</v>
      </c>
      <c r="F246" s="16"/>
      <c r="G246" s="11">
        <f>G247</f>
        <v>25</v>
      </c>
      <c r="H246" s="11">
        <f t="shared" si="132"/>
        <v>0</v>
      </c>
      <c r="I246" s="11">
        <f t="shared" si="132"/>
        <v>25</v>
      </c>
      <c r="J246" s="11">
        <f t="shared" si="132"/>
        <v>0</v>
      </c>
      <c r="K246" s="11">
        <f t="shared" si="132"/>
        <v>25</v>
      </c>
      <c r="L246" s="11">
        <f t="shared" si="132"/>
        <v>0</v>
      </c>
      <c r="M246" s="11">
        <f t="shared" si="132"/>
        <v>25</v>
      </c>
      <c r="N246" s="11">
        <f t="shared" si="132"/>
        <v>0</v>
      </c>
      <c r="O246" s="11">
        <f t="shared" si="132"/>
        <v>25</v>
      </c>
      <c r="P246" s="11">
        <f t="shared" si="132"/>
        <v>0</v>
      </c>
      <c r="Q246" s="11">
        <f t="shared" si="132"/>
        <v>25</v>
      </c>
      <c r="R246" s="11">
        <f t="shared" si="132"/>
        <v>0</v>
      </c>
    </row>
    <row r="247" spans="1:18" ht="18.75">
      <c r="A247" s="64" t="s">
        <v>193</v>
      </c>
      <c r="B247" s="33">
        <v>115</v>
      </c>
      <c r="C247" s="16" t="s">
        <v>131</v>
      </c>
      <c r="D247" s="16" t="s">
        <v>131</v>
      </c>
      <c r="E247" s="16" t="s">
        <v>318</v>
      </c>
      <c r="F247" s="16" t="s">
        <v>192</v>
      </c>
      <c r="G247" s="11">
        <f>H247+I247+J247</f>
        <v>25</v>
      </c>
      <c r="H247" s="11"/>
      <c r="I247" s="11">
        <v>25</v>
      </c>
      <c r="J247" s="11"/>
      <c r="K247" s="11">
        <f>L247+M247+N247</f>
        <v>25</v>
      </c>
      <c r="L247" s="11"/>
      <c r="M247" s="11">
        <v>25</v>
      </c>
      <c r="N247" s="11"/>
      <c r="O247" s="11">
        <f>P247+Q247+R247</f>
        <v>25</v>
      </c>
      <c r="P247" s="19"/>
      <c r="Q247" s="19">
        <v>25</v>
      </c>
      <c r="R247" s="19"/>
    </row>
    <row r="248" spans="1:18" ht="39" customHeight="1">
      <c r="A248" s="64" t="s">
        <v>516</v>
      </c>
      <c r="B248" s="33">
        <v>115</v>
      </c>
      <c r="C248" s="16" t="s">
        <v>131</v>
      </c>
      <c r="D248" s="16" t="s">
        <v>131</v>
      </c>
      <c r="E248" s="16" t="s">
        <v>259</v>
      </c>
      <c r="F248" s="16"/>
      <c r="G248" s="11">
        <f>G249+G252+G255+G258</f>
        <v>201.6</v>
      </c>
      <c r="H248" s="11">
        <f aca="true" t="shared" si="133" ref="H248:R248">H249+H252+H255+H258</f>
        <v>0</v>
      </c>
      <c r="I248" s="11">
        <f>I249+I252+I255+I258</f>
        <v>201.6</v>
      </c>
      <c r="J248" s="11">
        <f t="shared" si="133"/>
        <v>0</v>
      </c>
      <c r="K248" s="11">
        <f t="shared" si="133"/>
        <v>201.6</v>
      </c>
      <c r="L248" s="11">
        <f t="shared" si="133"/>
        <v>0</v>
      </c>
      <c r="M248" s="11">
        <f t="shared" si="133"/>
        <v>201.6</v>
      </c>
      <c r="N248" s="11">
        <f t="shared" si="133"/>
        <v>0</v>
      </c>
      <c r="O248" s="11">
        <f t="shared" si="133"/>
        <v>201.6</v>
      </c>
      <c r="P248" s="11">
        <f t="shared" si="133"/>
        <v>0</v>
      </c>
      <c r="Q248" s="11">
        <f t="shared" si="133"/>
        <v>201.6</v>
      </c>
      <c r="R248" s="11">
        <f t="shared" si="133"/>
        <v>0</v>
      </c>
    </row>
    <row r="249" spans="1:18" ht="37.5">
      <c r="A249" s="64" t="s">
        <v>260</v>
      </c>
      <c r="B249" s="33">
        <v>115</v>
      </c>
      <c r="C249" s="16" t="s">
        <v>131</v>
      </c>
      <c r="D249" s="16" t="s">
        <v>131</v>
      </c>
      <c r="E249" s="16" t="s">
        <v>518</v>
      </c>
      <c r="F249" s="16"/>
      <c r="G249" s="11">
        <f>G250</f>
        <v>148</v>
      </c>
      <c r="H249" s="11">
        <f aca="true" t="shared" si="134" ref="H249:R249">H250</f>
        <v>0</v>
      </c>
      <c r="I249" s="11">
        <f t="shared" si="134"/>
        <v>148</v>
      </c>
      <c r="J249" s="11">
        <f t="shared" si="134"/>
        <v>0</v>
      </c>
      <c r="K249" s="11">
        <f t="shared" si="134"/>
        <v>148</v>
      </c>
      <c r="L249" s="11">
        <f t="shared" si="134"/>
        <v>0</v>
      </c>
      <c r="M249" s="11">
        <f t="shared" si="134"/>
        <v>148</v>
      </c>
      <c r="N249" s="11">
        <f t="shared" si="134"/>
        <v>0</v>
      </c>
      <c r="O249" s="11">
        <f t="shared" si="134"/>
        <v>148</v>
      </c>
      <c r="P249" s="11">
        <f t="shared" si="134"/>
        <v>0</v>
      </c>
      <c r="Q249" s="11">
        <f t="shared" si="134"/>
        <v>148</v>
      </c>
      <c r="R249" s="11">
        <f t="shared" si="134"/>
        <v>0</v>
      </c>
    </row>
    <row r="250" spans="1:18" ht="18.75">
      <c r="A250" s="64" t="s">
        <v>182</v>
      </c>
      <c r="B250" s="33">
        <v>115</v>
      </c>
      <c r="C250" s="16" t="s">
        <v>131</v>
      </c>
      <c r="D250" s="16" t="s">
        <v>131</v>
      </c>
      <c r="E250" s="16" t="s">
        <v>519</v>
      </c>
      <c r="F250" s="16"/>
      <c r="G250" s="11">
        <f>G251</f>
        <v>148</v>
      </c>
      <c r="H250" s="11">
        <f aca="true" t="shared" si="135" ref="H250:R250">H251</f>
        <v>0</v>
      </c>
      <c r="I250" s="11">
        <f t="shared" si="135"/>
        <v>148</v>
      </c>
      <c r="J250" s="11">
        <f t="shared" si="135"/>
        <v>0</v>
      </c>
      <c r="K250" s="11">
        <f t="shared" si="135"/>
        <v>148</v>
      </c>
      <c r="L250" s="11">
        <f t="shared" si="135"/>
        <v>0</v>
      </c>
      <c r="M250" s="11">
        <f t="shared" si="135"/>
        <v>148</v>
      </c>
      <c r="N250" s="11">
        <f t="shared" si="135"/>
        <v>0</v>
      </c>
      <c r="O250" s="11">
        <f t="shared" si="135"/>
        <v>148</v>
      </c>
      <c r="P250" s="11">
        <f t="shared" si="135"/>
        <v>0</v>
      </c>
      <c r="Q250" s="11">
        <f t="shared" si="135"/>
        <v>148</v>
      </c>
      <c r="R250" s="11">
        <f t="shared" si="135"/>
        <v>0</v>
      </c>
    </row>
    <row r="251" spans="1:18" ht="18.75">
      <c r="A251" s="64" t="s">
        <v>193</v>
      </c>
      <c r="B251" s="33">
        <v>115</v>
      </c>
      <c r="C251" s="16" t="s">
        <v>131</v>
      </c>
      <c r="D251" s="16" t="s">
        <v>131</v>
      </c>
      <c r="E251" s="16" t="s">
        <v>519</v>
      </c>
      <c r="F251" s="16" t="s">
        <v>192</v>
      </c>
      <c r="G251" s="11">
        <f>H251+I251+J251</f>
        <v>148</v>
      </c>
      <c r="H251" s="11"/>
      <c r="I251" s="11">
        <v>148</v>
      </c>
      <c r="J251" s="11"/>
      <c r="K251" s="11">
        <f>L251+M251+N251</f>
        <v>148</v>
      </c>
      <c r="L251" s="11"/>
      <c r="M251" s="11">
        <v>148</v>
      </c>
      <c r="N251" s="11"/>
      <c r="O251" s="11">
        <f>P251+Q251+R251</f>
        <v>148</v>
      </c>
      <c r="P251" s="11"/>
      <c r="Q251" s="11">
        <v>148</v>
      </c>
      <c r="R251" s="11"/>
    </row>
    <row r="252" spans="1:18" ht="37.5">
      <c r="A252" s="64" t="s">
        <v>517</v>
      </c>
      <c r="B252" s="33">
        <v>115</v>
      </c>
      <c r="C252" s="16" t="s">
        <v>131</v>
      </c>
      <c r="D252" s="16" t="s">
        <v>131</v>
      </c>
      <c r="E252" s="16" t="s">
        <v>261</v>
      </c>
      <c r="F252" s="16"/>
      <c r="G252" s="11">
        <f>G253</f>
        <v>3.6</v>
      </c>
      <c r="H252" s="11">
        <f aca="true" t="shared" si="136" ref="H252:R253">H253</f>
        <v>0</v>
      </c>
      <c r="I252" s="11">
        <f t="shared" si="136"/>
        <v>3.6</v>
      </c>
      <c r="J252" s="11">
        <f t="shared" si="136"/>
        <v>0</v>
      </c>
      <c r="K252" s="11">
        <f t="shared" si="136"/>
        <v>3.6</v>
      </c>
      <c r="L252" s="11">
        <f t="shared" si="136"/>
        <v>0</v>
      </c>
      <c r="M252" s="11">
        <f t="shared" si="136"/>
        <v>3.6</v>
      </c>
      <c r="N252" s="11">
        <f t="shared" si="136"/>
        <v>0</v>
      </c>
      <c r="O252" s="11">
        <f t="shared" si="136"/>
        <v>3.6</v>
      </c>
      <c r="P252" s="11">
        <f t="shared" si="136"/>
        <v>0</v>
      </c>
      <c r="Q252" s="11">
        <f t="shared" si="136"/>
        <v>3.6</v>
      </c>
      <c r="R252" s="11">
        <f t="shared" si="136"/>
        <v>0</v>
      </c>
    </row>
    <row r="253" spans="1:18" ht="18.75">
      <c r="A253" s="64" t="s">
        <v>182</v>
      </c>
      <c r="B253" s="33">
        <v>115</v>
      </c>
      <c r="C253" s="16" t="s">
        <v>131</v>
      </c>
      <c r="D253" s="16" t="s">
        <v>131</v>
      </c>
      <c r="E253" s="16" t="s">
        <v>262</v>
      </c>
      <c r="F253" s="16"/>
      <c r="G253" s="11">
        <f>G254</f>
        <v>3.6</v>
      </c>
      <c r="H253" s="11">
        <f t="shared" si="136"/>
        <v>0</v>
      </c>
      <c r="I253" s="11">
        <f t="shared" si="136"/>
        <v>3.6</v>
      </c>
      <c r="J253" s="11">
        <f t="shared" si="136"/>
        <v>0</v>
      </c>
      <c r="K253" s="11">
        <f t="shared" si="136"/>
        <v>3.6</v>
      </c>
      <c r="L253" s="11">
        <f t="shared" si="136"/>
        <v>0</v>
      </c>
      <c r="M253" s="11">
        <f t="shared" si="136"/>
        <v>3.6</v>
      </c>
      <c r="N253" s="11">
        <f t="shared" si="136"/>
        <v>0</v>
      </c>
      <c r="O253" s="11">
        <f t="shared" si="136"/>
        <v>3.6</v>
      </c>
      <c r="P253" s="11">
        <f t="shared" si="136"/>
        <v>0</v>
      </c>
      <c r="Q253" s="11">
        <f t="shared" si="136"/>
        <v>3.6</v>
      </c>
      <c r="R253" s="11">
        <f t="shared" si="136"/>
        <v>0</v>
      </c>
    </row>
    <row r="254" spans="1:18" ht="18.75">
      <c r="A254" s="64" t="s">
        <v>193</v>
      </c>
      <c r="B254" s="33">
        <v>115</v>
      </c>
      <c r="C254" s="16" t="s">
        <v>131</v>
      </c>
      <c r="D254" s="16" t="s">
        <v>131</v>
      </c>
      <c r="E254" s="16" t="s">
        <v>262</v>
      </c>
      <c r="F254" s="16" t="s">
        <v>192</v>
      </c>
      <c r="G254" s="11">
        <f>H254+J254+I254</f>
        <v>3.6</v>
      </c>
      <c r="H254" s="11"/>
      <c r="I254" s="11">
        <v>3.6</v>
      </c>
      <c r="J254" s="11"/>
      <c r="K254" s="11">
        <f>L254+N254+M254</f>
        <v>3.6</v>
      </c>
      <c r="L254" s="11"/>
      <c r="M254" s="11">
        <v>3.6</v>
      </c>
      <c r="N254" s="11"/>
      <c r="O254" s="11">
        <f>P254+R254+Q254</f>
        <v>3.6</v>
      </c>
      <c r="P254" s="11"/>
      <c r="Q254" s="11">
        <v>3.6</v>
      </c>
      <c r="R254" s="11"/>
    </row>
    <row r="255" spans="1:18" ht="37.5">
      <c r="A255" s="64" t="s">
        <v>31</v>
      </c>
      <c r="B255" s="33">
        <v>115</v>
      </c>
      <c r="C255" s="16" t="s">
        <v>131</v>
      </c>
      <c r="D255" s="16" t="s">
        <v>131</v>
      </c>
      <c r="E255" s="16" t="s">
        <v>263</v>
      </c>
      <c r="F255" s="16"/>
      <c r="G255" s="11">
        <f>G256</f>
        <v>15</v>
      </c>
      <c r="H255" s="11">
        <f aca="true" t="shared" si="137" ref="H255:R255">H256</f>
        <v>0</v>
      </c>
      <c r="I255" s="11">
        <f t="shared" si="137"/>
        <v>15</v>
      </c>
      <c r="J255" s="11">
        <f t="shared" si="137"/>
        <v>0</v>
      </c>
      <c r="K255" s="11">
        <f t="shared" si="137"/>
        <v>15</v>
      </c>
      <c r="L255" s="11">
        <f t="shared" si="137"/>
        <v>0</v>
      </c>
      <c r="M255" s="11">
        <f t="shared" si="137"/>
        <v>15</v>
      </c>
      <c r="N255" s="11">
        <f t="shared" si="137"/>
        <v>0</v>
      </c>
      <c r="O255" s="11">
        <f t="shared" si="137"/>
        <v>15</v>
      </c>
      <c r="P255" s="11">
        <f t="shared" si="137"/>
        <v>0</v>
      </c>
      <c r="Q255" s="11">
        <f t="shared" si="137"/>
        <v>15</v>
      </c>
      <c r="R255" s="11">
        <f t="shared" si="137"/>
        <v>0</v>
      </c>
    </row>
    <row r="256" spans="1:18" ht="18.75">
      <c r="A256" s="64" t="s">
        <v>182</v>
      </c>
      <c r="B256" s="33">
        <v>115</v>
      </c>
      <c r="C256" s="16" t="s">
        <v>131</v>
      </c>
      <c r="D256" s="16" t="s">
        <v>131</v>
      </c>
      <c r="E256" s="16" t="s">
        <v>264</v>
      </c>
      <c r="F256" s="16"/>
      <c r="G256" s="11">
        <f>G257</f>
        <v>15</v>
      </c>
      <c r="H256" s="11">
        <f aca="true" t="shared" si="138" ref="H256:R256">H257</f>
        <v>0</v>
      </c>
      <c r="I256" s="11">
        <f t="shared" si="138"/>
        <v>15</v>
      </c>
      <c r="J256" s="11">
        <f t="shared" si="138"/>
        <v>0</v>
      </c>
      <c r="K256" s="11">
        <f t="shared" si="138"/>
        <v>15</v>
      </c>
      <c r="L256" s="11">
        <f t="shared" si="138"/>
        <v>0</v>
      </c>
      <c r="M256" s="11">
        <f t="shared" si="138"/>
        <v>15</v>
      </c>
      <c r="N256" s="11">
        <f t="shared" si="138"/>
        <v>0</v>
      </c>
      <c r="O256" s="11">
        <f t="shared" si="138"/>
        <v>15</v>
      </c>
      <c r="P256" s="11">
        <f t="shared" si="138"/>
        <v>0</v>
      </c>
      <c r="Q256" s="11">
        <f t="shared" si="138"/>
        <v>15</v>
      </c>
      <c r="R256" s="11">
        <f t="shared" si="138"/>
        <v>0</v>
      </c>
    </row>
    <row r="257" spans="1:18" ht="18.75">
      <c r="A257" s="64" t="s">
        <v>193</v>
      </c>
      <c r="B257" s="33">
        <v>115</v>
      </c>
      <c r="C257" s="16" t="s">
        <v>131</v>
      </c>
      <c r="D257" s="16" t="s">
        <v>131</v>
      </c>
      <c r="E257" s="16" t="s">
        <v>264</v>
      </c>
      <c r="F257" s="16" t="s">
        <v>192</v>
      </c>
      <c r="G257" s="11">
        <f>H257+I257+J257</f>
        <v>15</v>
      </c>
      <c r="H257" s="11"/>
      <c r="I257" s="11">
        <v>15</v>
      </c>
      <c r="J257" s="11"/>
      <c r="K257" s="11">
        <f>L257+M257+N257</f>
        <v>15</v>
      </c>
      <c r="L257" s="11"/>
      <c r="M257" s="11">
        <v>15</v>
      </c>
      <c r="N257" s="11"/>
      <c r="O257" s="11">
        <f>P257+Q257+R257</f>
        <v>15</v>
      </c>
      <c r="P257" s="11"/>
      <c r="Q257" s="11">
        <v>15</v>
      </c>
      <c r="R257" s="11"/>
    </row>
    <row r="258" spans="1:18" ht="56.25">
      <c r="A258" s="64" t="s">
        <v>267</v>
      </c>
      <c r="B258" s="33">
        <v>115</v>
      </c>
      <c r="C258" s="16" t="s">
        <v>131</v>
      </c>
      <c r="D258" s="16" t="s">
        <v>131</v>
      </c>
      <c r="E258" s="16" t="s">
        <v>265</v>
      </c>
      <c r="F258" s="16"/>
      <c r="G258" s="11">
        <f>G259</f>
        <v>35</v>
      </c>
      <c r="H258" s="11">
        <f aca="true" t="shared" si="139" ref="H258:R258">H259</f>
        <v>0</v>
      </c>
      <c r="I258" s="11">
        <f t="shared" si="139"/>
        <v>35</v>
      </c>
      <c r="J258" s="11">
        <f t="shared" si="139"/>
        <v>0</v>
      </c>
      <c r="K258" s="11">
        <f t="shared" si="139"/>
        <v>35</v>
      </c>
      <c r="L258" s="11">
        <f t="shared" si="139"/>
        <v>0</v>
      </c>
      <c r="M258" s="11">
        <f t="shared" si="139"/>
        <v>35</v>
      </c>
      <c r="N258" s="11">
        <f t="shared" si="139"/>
        <v>0</v>
      </c>
      <c r="O258" s="11">
        <f t="shared" si="139"/>
        <v>35</v>
      </c>
      <c r="P258" s="11">
        <f t="shared" si="139"/>
        <v>0</v>
      </c>
      <c r="Q258" s="11">
        <f t="shared" si="139"/>
        <v>35</v>
      </c>
      <c r="R258" s="11">
        <f t="shared" si="139"/>
        <v>0</v>
      </c>
    </row>
    <row r="259" spans="1:18" ht="18.75">
      <c r="A259" s="64" t="s">
        <v>182</v>
      </c>
      <c r="B259" s="33">
        <v>115</v>
      </c>
      <c r="C259" s="16" t="s">
        <v>131</v>
      </c>
      <c r="D259" s="16" t="s">
        <v>131</v>
      </c>
      <c r="E259" s="16" t="s">
        <v>266</v>
      </c>
      <c r="F259" s="16"/>
      <c r="G259" s="11">
        <f>G260</f>
        <v>35</v>
      </c>
      <c r="H259" s="11">
        <f aca="true" t="shared" si="140" ref="H259:R259">H260</f>
        <v>0</v>
      </c>
      <c r="I259" s="11">
        <f t="shared" si="140"/>
        <v>35</v>
      </c>
      <c r="J259" s="11">
        <f t="shared" si="140"/>
        <v>0</v>
      </c>
      <c r="K259" s="11">
        <f t="shared" si="140"/>
        <v>35</v>
      </c>
      <c r="L259" s="11">
        <f t="shared" si="140"/>
        <v>0</v>
      </c>
      <c r="M259" s="11">
        <f t="shared" si="140"/>
        <v>35</v>
      </c>
      <c r="N259" s="11">
        <f t="shared" si="140"/>
        <v>0</v>
      </c>
      <c r="O259" s="11">
        <f t="shared" si="140"/>
        <v>35</v>
      </c>
      <c r="P259" s="11">
        <f t="shared" si="140"/>
        <v>0</v>
      </c>
      <c r="Q259" s="11">
        <f t="shared" si="140"/>
        <v>35</v>
      </c>
      <c r="R259" s="11">
        <f t="shared" si="140"/>
        <v>0</v>
      </c>
    </row>
    <row r="260" spans="1:18" ht="18.75">
      <c r="A260" s="64" t="s">
        <v>193</v>
      </c>
      <c r="B260" s="33">
        <v>115</v>
      </c>
      <c r="C260" s="16" t="s">
        <v>131</v>
      </c>
      <c r="D260" s="16" t="s">
        <v>131</v>
      </c>
      <c r="E260" s="16" t="s">
        <v>266</v>
      </c>
      <c r="F260" s="16" t="s">
        <v>192</v>
      </c>
      <c r="G260" s="11">
        <f>H260+I260+J260</f>
        <v>35</v>
      </c>
      <c r="H260" s="11"/>
      <c r="I260" s="11">
        <v>35</v>
      </c>
      <c r="J260" s="11"/>
      <c r="K260" s="11">
        <f>L260+M260+N260</f>
        <v>35</v>
      </c>
      <c r="L260" s="11"/>
      <c r="M260" s="11">
        <v>35</v>
      </c>
      <c r="N260" s="11"/>
      <c r="O260" s="11">
        <f>P260+Q260+R260</f>
        <v>35</v>
      </c>
      <c r="P260" s="11"/>
      <c r="Q260" s="11">
        <v>35</v>
      </c>
      <c r="R260" s="11"/>
    </row>
    <row r="261" spans="1:18" ht="18.75">
      <c r="A261" s="64" t="s">
        <v>155</v>
      </c>
      <c r="B261" s="33">
        <v>115</v>
      </c>
      <c r="C261" s="16" t="s">
        <v>131</v>
      </c>
      <c r="D261" s="16" t="s">
        <v>127</v>
      </c>
      <c r="E261" s="16"/>
      <c r="F261" s="16"/>
      <c r="G261" s="11">
        <f aca="true" t="shared" si="141" ref="G261:R261">G262+G278</f>
        <v>3395.5</v>
      </c>
      <c r="H261" s="11">
        <f t="shared" si="141"/>
        <v>111.2</v>
      </c>
      <c r="I261" s="11">
        <f t="shared" si="141"/>
        <v>3284.3</v>
      </c>
      <c r="J261" s="11">
        <f t="shared" si="141"/>
        <v>0</v>
      </c>
      <c r="K261" s="11">
        <f t="shared" si="141"/>
        <v>2918.1</v>
      </c>
      <c r="L261" s="11">
        <f t="shared" si="141"/>
        <v>111.2</v>
      </c>
      <c r="M261" s="11">
        <f t="shared" si="141"/>
        <v>2806.9</v>
      </c>
      <c r="N261" s="11">
        <f t="shared" si="141"/>
        <v>0</v>
      </c>
      <c r="O261" s="11">
        <f t="shared" si="141"/>
        <v>2918.1</v>
      </c>
      <c r="P261" s="11">
        <f t="shared" si="141"/>
        <v>111.2</v>
      </c>
      <c r="Q261" s="11">
        <f t="shared" si="141"/>
        <v>2806.9</v>
      </c>
      <c r="R261" s="11">
        <f t="shared" si="141"/>
        <v>0</v>
      </c>
    </row>
    <row r="262" spans="1:18" ht="42.75" customHeight="1">
      <c r="A262" s="64" t="s">
        <v>523</v>
      </c>
      <c r="B262" s="33">
        <v>115</v>
      </c>
      <c r="C262" s="16" t="s">
        <v>131</v>
      </c>
      <c r="D262" s="16" t="s">
        <v>127</v>
      </c>
      <c r="E262" s="33" t="s">
        <v>288</v>
      </c>
      <c r="F262" s="16"/>
      <c r="G262" s="11">
        <f aca="true" t="shared" si="142" ref="G262:R262">G263+G270</f>
        <v>3375</v>
      </c>
      <c r="H262" s="11">
        <f t="shared" si="142"/>
        <v>111.2</v>
      </c>
      <c r="I262" s="11">
        <f t="shared" si="142"/>
        <v>3263.8</v>
      </c>
      <c r="J262" s="11">
        <f t="shared" si="142"/>
        <v>0</v>
      </c>
      <c r="K262" s="11">
        <f t="shared" si="142"/>
        <v>2902.6</v>
      </c>
      <c r="L262" s="11">
        <f t="shared" si="142"/>
        <v>111.2</v>
      </c>
      <c r="M262" s="11">
        <f t="shared" si="142"/>
        <v>2791.4</v>
      </c>
      <c r="N262" s="11">
        <f t="shared" si="142"/>
        <v>0</v>
      </c>
      <c r="O262" s="11">
        <f t="shared" si="142"/>
        <v>2902.6</v>
      </c>
      <c r="P262" s="11">
        <f t="shared" si="142"/>
        <v>111.2</v>
      </c>
      <c r="Q262" s="11">
        <f t="shared" si="142"/>
        <v>2791.4</v>
      </c>
      <c r="R262" s="11">
        <f t="shared" si="142"/>
        <v>0</v>
      </c>
    </row>
    <row r="263" spans="1:18" ht="19.5" customHeight="1">
      <c r="A263" s="43" t="s">
        <v>18</v>
      </c>
      <c r="B263" s="33">
        <v>115</v>
      </c>
      <c r="C263" s="16" t="s">
        <v>131</v>
      </c>
      <c r="D263" s="16" t="s">
        <v>127</v>
      </c>
      <c r="E263" s="33" t="s">
        <v>289</v>
      </c>
      <c r="F263" s="16"/>
      <c r="G263" s="11">
        <f>G264+G267</f>
        <v>111.2</v>
      </c>
      <c r="H263" s="11">
        <f aca="true" t="shared" si="143" ref="H263:R263">H264+H267</f>
        <v>111.2</v>
      </c>
      <c r="I263" s="11">
        <f t="shared" si="143"/>
        <v>0</v>
      </c>
      <c r="J263" s="11">
        <f t="shared" si="143"/>
        <v>0</v>
      </c>
      <c r="K263" s="11">
        <f t="shared" si="143"/>
        <v>111.2</v>
      </c>
      <c r="L263" s="11">
        <f t="shared" si="143"/>
        <v>111.2</v>
      </c>
      <c r="M263" s="11">
        <f t="shared" si="143"/>
        <v>0</v>
      </c>
      <c r="N263" s="11">
        <f t="shared" si="143"/>
        <v>0</v>
      </c>
      <c r="O263" s="11">
        <f t="shared" si="143"/>
        <v>111.2</v>
      </c>
      <c r="P263" s="11">
        <f t="shared" si="143"/>
        <v>111.2</v>
      </c>
      <c r="Q263" s="11">
        <f t="shared" si="143"/>
        <v>0</v>
      </c>
      <c r="R263" s="11">
        <f t="shared" si="143"/>
        <v>0</v>
      </c>
    </row>
    <row r="264" spans="1:18" ht="61.5" customHeight="1">
      <c r="A264" s="43" t="s">
        <v>296</v>
      </c>
      <c r="B264" s="33">
        <v>115</v>
      </c>
      <c r="C264" s="16" t="s">
        <v>131</v>
      </c>
      <c r="D264" s="16" t="s">
        <v>127</v>
      </c>
      <c r="E264" s="33" t="s">
        <v>49</v>
      </c>
      <c r="F264" s="16"/>
      <c r="G264" s="11">
        <f>G265</f>
        <v>31.2</v>
      </c>
      <c r="H264" s="11">
        <f aca="true" t="shared" si="144" ref="H264:R265">H265</f>
        <v>31.2</v>
      </c>
      <c r="I264" s="11">
        <f t="shared" si="144"/>
        <v>0</v>
      </c>
      <c r="J264" s="11">
        <f t="shared" si="144"/>
        <v>0</v>
      </c>
      <c r="K264" s="11">
        <f t="shared" si="144"/>
        <v>31.2</v>
      </c>
      <c r="L264" s="11">
        <f t="shared" si="144"/>
        <v>31.2</v>
      </c>
      <c r="M264" s="11">
        <f t="shared" si="144"/>
        <v>0</v>
      </c>
      <c r="N264" s="11">
        <f t="shared" si="144"/>
        <v>0</v>
      </c>
      <c r="O264" s="11">
        <f>O265</f>
        <v>31.2</v>
      </c>
      <c r="P264" s="11">
        <f t="shared" si="144"/>
        <v>31.2</v>
      </c>
      <c r="Q264" s="11">
        <f t="shared" si="144"/>
        <v>0</v>
      </c>
      <c r="R264" s="11">
        <f t="shared" si="144"/>
        <v>0</v>
      </c>
    </row>
    <row r="265" spans="1:18" ht="77.25" customHeight="1">
      <c r="A265" s="64" t="s">
        <v>99</v>
      </c>
      <c r="B265" s="33">
        <v>115</v>
      </c>
      <c r="C265" s="16" t="s">
        <v>131</v>
      </c>
      <c r="D265" s="16" t="s">
        <v>127</v>
      </c>
      <c r="E265" s="33" t="s">
        <v>50</v>
      </c>
      <c r="F265" s="16"/>
      <c r="G265" s="11">
        <f>G266</f>
        <v>31.2</v>
      </c>
      <c r="H265" s="11">
        <f t="shared" si="144"/>
        <v>31.2</v>
      </c>
      <c r="I265" s="11">
        <f t="shared" si="144"/>
        <v>0</v>
      </c>
      <c r="J265" s="11">
        <f t="shared" si="144"/>
        <v>0</v>
      </c>
      <c r="K265" s="11">
        <f t="shared" si="144"/>
        <v>31.2</v>
      </c>
      <c r="L265" s="11">
        <f t="shared" si="144"/>
        <v>31.2</v>
      </c>
      <c r="M265" s="11">
        <f t="shared" si="144"/>
        <v>0</v>
      </c>
      <c r="N265" s="11">
        <f t="shared" si="144"/>
        <v>0</v>
      </c>
      <c r="O265" s="11">
        <f>O266</f>
        <v>31.2</v>
      </c>
      <c r="P265" s="11">
        <f t="shared" si="144"/>
        <v>31.2</v>
      </c>
      <c r="Q265" s="11">
        <f t="shared" si="144"/>
        <v>0</v>
      </c>
      <c r="R265" s="11">
        <f t="shared" si="144"/>
        <v>0</v>
      </c>
    </row>
    <row r="266" spans="1:18" ht="37.5">
      <c r="A266" s="64" t="s">
        <v>223</v>
      </c>
      <c r="B266" s="33">
        <v>115</v>
      </c>
      <c r="C266" s="16" t="s">
        <v>131</v>
      </c>
      <c r="D266" s="16" t="s">
        <v>127</v>
      </c>
      <c r="E266" s="33" t="s">
        <v>50</v>
      </c>
      <c r="F266" s="16" t="s">
        <v>222</v>
      </c>
      <c r="G266" s="11">
        <f>H266+I266+J266</f>
        <v>31.2</v>
      </c>
      <c r="H266" s="11">
        <v>31.2</v>
      </c>
      <c r="I266" s="11"/>
      <c r="J266" s="11"/>
      <c r="K266" s="11">
        <f>L266+M266+N266</f>
        <v>31.2</v>
      </c>
      <c r="L266" s="11">
        <v>31.2</v>
      </c>
      <c r="M266" s="11"/>
      <c r="N266" s="11"/>
      <c r="O266" s="11">
        <f>P266+Q266+R266</f>
        <v>31.2</v>
      </c>
      <c r="P266" s="19">
        <v>31.2</v>
      </c>
      <c r="Q266" s="19"/>
      <c r="R266" s="19"/>
    </row>
    <row r="267" spans="1:18" ht="56.25">
      <c r="A267" s="64" t="s">
        <v>365</v>
      </c>
      <c r="B267" s="33">
        <v>115</v>
      </c>
      <c r="C267" s="16" t="s">
        <v>131</v>
      </c>
      <c r="D267" s="16" t="s">
        <v>127</v>
      </c>
      <c r="E267" s="33" t="s">
        <v>293</v>
      </c>
      <c r="F267" s="16"/>
      <c r="G267" s="11">
        <f>G268</f>
        <v>80</v>
      </c>
      <c r="H267" s="11">
        <f aca="true" t="shared" si="145" ref="H267:R268">H268</f>
        <v>80</v>
      </c>
      <c r="I267" s="11">
        <f t="shared" si="145"/>
        <v>0</v>
      </c>
      <c r="J267" s="11">
        <f t="shared" si="145"/>
        <v>0</v>
      </c>
      <c r="K267" s="11">
        <f t="shared" si="145"/>
        <v>80</v>
      </c>
      <c r="L267" s="11">
        <f t="shared" si="145"/>
        <v>80</v>
      </c>
      <c r="M267" s="11">
        <f t="shared" si="145"/>
        <v>0</v>
      </c>
      <c r="N267" s="11">
        <f t="shared" si="145"/>
        <v>0</v>
      </c>
      <c r="O267" s="11">
        <f>O268</f>
        <v>80</v>
      </c>
      <c r="P267" s="11">
        <f t="shared" si="145"/>
        <v>80</v>
      </c>
      <c r="Q267" s="11">
        <f t="shared" si="145"/>
        <v>0</v>
      </c>
      <c r="R267" s="11">
        <f t="shared" si="145"/>
        <v>0</v>
      </c>
    </row>
    <row r="268" spans="1:18" ht="75">
      <c r="A268" s="64" t="s">
        <v>99</v>
      </c>
      <c r="B268" s="33">
        <v>115</v>
      </c>
      <c r="C268" s="16" t="s">
        <v>131</v>
      </c>
      <c r="D268" s="16" t="s">
        <v>127</v>
      </c>
      <c r="E268" s="33" t="s">
        <v>52</v>
      </c>
      <c r="F268" s="16"/>
      <c r="G268" s="11">
        <f>G269</f>
        <v>80</v>
      </c>
      <c r="H268" s="11">
        <f t="shared" si="145"/>
        <v>80</v>
      </c>
      <c r="I268" s="11">
        <f t="shared" si="145"/>
        <v>0</v>
      </c>
      <c r="J268" s="11">
        <f t="shared" si="145"/>
        <v>0</v>
      </c>
      <c r="K268" s="11">
        <f t="shared" si="145"/>
        <v>80</v>
      </c>
      <c r="L268" s="11">
        <f t="shared" si="145"/>
        <v>80</v>
      </c>
      <c r="M268" s="11">
        <f t="shared" si="145"/>
        <v>0</v>
      </c>
      <c r="N268" s="11">
        <f t="shared" si="145"/>
        <v>0</v>
      </c>
      <c r="O268" s="11">
        <f t="shared" si="145"/>
        <v>80</v>
      </c>
      <c r="P268" s="11">
        <f t="shared" si="145"/>
        <v>80</v>
      </c>
      <c r="Q268" s="11">
        <f t="shared" si="145"/>
        <v>0</v>
      </c>
      <c r="R268" s="11">
        <f t="shared" si="145"/>
        <v>0</v>
      </c>
    </row>
    <row r="269" spans="1:18" ht="37.5">
      <c r="A269" s="64" t="s">
        <v>223</v>
      </c>
      <c r="B269" s="33">
        <v>115</v>
      </c>
      <c r="C269" s="16" t="s">
        <v>131</v>
      </c>
      <c r="D269" s="16" t="s">
        <v>127</v>
      </c>
      <c r="E269" s="33" t="s">
        <v>52</v>
      </c>
      <c r="F269" s="16" t="s">
        <v>222</v>
      </c>
      <c r="G269" s="11">
        <f>H269+I269+J269</f>
        <v>80</v>
      </c>
      <c r="H269" s="11">
        <v>80</v>
      </c>
      <c r="I269" s="11"/>
      <c r="J269" s="11"/>
      <c r="K269" s="11">
        <f>L269+M269+N269</f>
        <v>80</v>
      </c>
      <c r="L269" s="11">
        <v>80</v>
      </c>
      <c r="M269" s="11"/>
      <c r="N269" s="11"/>
      <c r="O269" s="11">
        <f>P269+Q269+R269</f>
        <v>80</v>
      </c>
      <c r="P269" s="11">
        <v>80</v>
      </c>
      <c r="Q269" s="11"/>
      <c r="R269" s="11"/>
    </row>
    <row r="270" spans="1:18" ht="18.75">
      <c r="A270" s="70" t="s">
        <v>29</v>
      </c>
      <c r="B270" s="33">
        <v>115</v>
      </c>
      <c r="C270" s="16" t="s">
        <v>131</v>
      </c>
      <c r="D270" s="16" t="s">
        <v>127</v>
      </c>
      <c r="E270" s="16" t="s">
        <v>77</v>
      </c>
      <c r="F270" s="16"/>
      <c r="G270" s="11">
        <f>G271</f>
        <v>3263.8</v>
      </c>
      <c r="H270" s="11">
        <f aca="true" t="shared" si="146" ref="H270:R270">H271</f>
        <v>0</v>
      </c>
      <c r="I270" s="11">
        <f t="shared" si="146"/>
        <v>3263.8</v>
      </c>
      <c r="J270" s="11">
        <f t="shared" si="146"/>
        <v>0</v>
      </c>
      <c r="K270" s="11">
        <f t="shared" si="146"/>
        <v>2791.4</v>
      </c>
      <c r="L270" s="11">
        <f t="shared" si="146"/>
        <v>0</v>
      </c>
      <c r="M270" s="11">
        <f t="shared" si="146"/>
        <v>2791.4</v>
      </c>
      <c r="N270" s="11">
        <f t="shared" si="146"/>
        <v>0</v>
      </c>
      <c r="O270" s="11">
        <f t="shared" si="146"/>
        <v>2791.4</v>
      </c>
      <c r="P270" s="11">
        <f t="shared" si="146"/>
        <v>0</v>
      </c>
      <c r="Q270" s="11">
        <f t="shared" si="146"/>
        <v>2791.4</v>
      </c>
      <c r="R270" s="11">
        <f t="shared" si="146"/>
        <v>0</v>
      </c>
    </row>
    <row r="271" spans="1:18" ht="60.75" customHeight="1">
      <c r="A271" s="64" t="s">
        <v>342</v>
      </c>
      <c r="B271" s="33">
        <v>115</v>
      </c>
      <c r="C271" s="16" t="s">
        <v>131</v>
      </c>
      <c r="D271" s="16" t="s">
        <v>127</v>
      </c>
      <c r="E271" s="16" t="s">
        <v>113</v>
      </c>
      <c r="F271" s="16"/>
      <c r="G271" s="11">
        <f aca="true" t="shared" si="147" ref="G271:R271">G272+G276</f>
        <v>3263.8</v>
      </c>
      <c r="H271" s="11">
        <f t="shared" si="147"/>
        <v>0</v>
      </c>
      <c r="I271" s="11">
        <f t="shared" si="147"/>
        <v>3263.8</v>
      </c>
      <c r="J271" s="11">
        <f t="shared" si="147"/>
        <v>0</v>
      </c>
      <c r="K271" s="11">
        <f t="shared" si="147"/>
        <v>2791.4</v>
      </c>
      <c r="L271" s="11">
        <f t="shared" si="147"/>
        <v>0</v>
      </c>
      <c r="M271" s="11">
        <f t="shared" si="147"/>
        <v>2791.4</v>
      </c>
      <c r="N271" s="11">
        <f t="shared" si="147"/>
        <v>0</v>
      </c>
      <c r="O271" s="11">
        <f t="shared" si="147"/>
        <v>2791.4</v>
      </c>
      <c r="P271" s="11">
        <f t="shared" si="147"/>
        <v>0</v>
      </c>
      <c r="Q271" s="11">
        <f t="shared" si="147"/>
        <v>2791.4</v>
      </c>
      <c r="R271" s="11">
        <f t="shared" si="147"/>
        <v>0</v>
      </c>
    </row>
    <row r="272" spans="1:18" ht="18.75">
      <c r="A272" s="64" t="s">
        <v>191</v>
      </c>
      <c r="B272" s="33">
        <v>115</v>
      </c>
      <c r="C272" s="16" t="s">
        <v>131</v>
      </c>
      <c r="D272" s="16" t="s">
        <v>127</v>
      </c>
      <c r="E272" s="16" t="s">
        <v>114</v>
      </c>
      <c r="F272" s="16"/>
      <c r="G272" s="11">
        <f>G273+G274+G275</f>
        <v>2573.8</v>
      </c>
      <c r="H272" s="11">
        <f aca="true" t="shared" si="148" ref="H272:R272">H273+H274+H275</f>
        <v>0</v>
      </c>
      <c r="I272" s="11">
        <f t="shared" si="148"/>
        <v>2573.8</v>
      </c>
      <c r="J272" s="11">
        <f t="shared" si="148"/>
        <v>0</v>
      </c>
      <c r="K272" s="11">
        <f t="shared" si="148"/>
        <v>2695.4</v>
      </c>
      <c r="L272" s="11">
        <f t="shared" si="148"/>
        <v>0</v>
      </c>
      <c r="M272" s="11">
        <f t="shared" si="148"/>
        <v>2695.4</v>
      </c>
      <c r="N272" s="11">
        <f t="shared" si="148"/>
        <v>0</v>
      </c>
      <c r="O272" s="11">
        <f t="shared" si="148"/>
        <v>2695.4</v>
      </c>
      <c r="P272" s="11">
        <f t="shared" si="148"/>
        <v>0</v>
      </c>
      <c r="Q272" s="11">
        <f t="shared" si="148"/>
        <v>2695.4</v>
      </c>
      <c r="R272" s="11">
        <f t="shared" si="148"/>
        <v>0</v>
      </c>
    </row>
    <row r="273" spans="1:18" ht="37.5">
      <c r="A273" s="64" t="s">
        <v>175</v>
      </c>
      <c r="B273" s="33">
        <v>115</v>
      </c>
      <c r="C273" s="16" t="s">
        <v>131</v>
      </c>
      <c r="D273" s="16" t="s">
        <v>127</v>
      </c>
      <c r="E273" s="16" t="s">
        <v>114</v>
      </c>
      <c r="F273" s="16" t="s">
        <v>176</v>
      </c>
      <c r="G273" s="11">
        <f>H273+I273+J273</f>
        <v>2296.5</v>
      </c>
      <c r="H273" s="11"/>
      <c r="I273" s="11">
        <v>2296.5</v>
      </c>
      <c r="J273" s="11"/>
      <c r="K273" s="11">
        <f>L273+M273+N273</f>
        <v>2418.1</v>
      </c>
      <c r="L273" s="11"/>
      <c r="M273" s="11">
        <v>2418.1</v>
      </c>
      <c r="N273" s="11"/>
      <c r="O273" s="11">
        <f>P273+Q273+R273</f>
        <v>2418.1</v>
      </c>
      <c r="P273" s="19"/>
      <c r="Q273" s="11">
        <v>2418.1</v>
      </c>
      <c r="R273" s="19"/>
    </row>
    <row r="274" spans="1:18" ht="37.5">
      <c r="A274" s="64" t="s">
        <v>93</v>
      </c>
      <c r="B274" s="33">
        <v>115</v>
      </c>
      <c r="C274" s="16" t="s">
        <v>131</v>
      </c>
      <c r="D274" s="16" t="s">
        <v>127</v>
      </c>
      <c r="E274" s="16" t="s">
        <v>114</v>
      </c>
      <c r="F274" s="16" t="s">
        <v>179</v>
      </c>
      <c r="G274" s="11">
        <f>H274+I274+J274</f>
        <v>273.4</v>
      </c>
      <c r="H274" s="11"/>
      <c r="I274" s="11">
        <v>273.4</v>
      </c>
      <c r="J274" s="11"/>
      <c r="K274" s="11">
        <f>L274+M274+N274</f>
        <v>273.4</v>
      </c>
      <c r="L274" s="11"/>
      <c r="M274" s="11">
        <v>273.4</v>
      </c>
      <c r="N274" s="11"/>
      <c r="O274" s="11">
        <f>P274+Q274+R274</f>
        <v>273.4</v>
      </c>
      <c r="P274" s="19"/>
      <c r="Q274" s="11">
        <v>273.4</v>
      </c>
      <c r="R274" s="19"/>
    </row>
    <row r="275" spans="1:18" ht="18.75">
      <c r="A275" s="64" t="s">
        <v>177</v>
      </c>
      <c r="B275" s="33">
        <v>115</v>
      </c>
      <c r="C275" s="16" t="s">
        <v>131</v>
      </c>
      <c r="D275" s="16" t="s">
        <v>127</v>
      </c>
      <c r="E275" s="16" t="s">
        <v>114</v>
      </c>
      <c r="F275" s="16" t="s">
        <v>178</v>
      </c>
      <c r="G275" s="11">
        <f>H275+I275+J275</f>
        <v>3.9</v>
      </c>
      <c r="H275" s="11"/>
      <c r="I275" s="11">
        <v>3.9</v>
      </c>
      <c r="J275" s="11"/>
      <c r="K275" s="11">
        <f>L275+M275+N275</f>
        <v>3.9</v>
      </c>
      <c r="L275" s="11"/>
      <c r="M275" s="11">
        <v>3.9</v>
      </c>
      <c r="N275" s="11"/>
      <c r="O275" s="11">
        <f>P275+Q275+R275</f>
        <v>3.9</v>
      </c>
      <c r="P275" s="19"/>
      <c r="Q275" s="11">
        <v>3.9</v>
      </c>
      <c r="R275" s="19"/>
    </row>
    <row r="276" spans="1:18" ht="60" customHeight="1">
      <c r="A276" s="64" t="s">
        <v>476</v>
      </c>
      <c r="B276" s="33">
        <v>115</v>
      </c>
      <c r="C276" s="16" t="s">
        <v>131</v>
      </c>
      <c r="D276" s="16" t="s">
        <v>127</v>
      </c>
      <c r="E276" s="16" t="s">
        <v>487</v>
      </c>
      <c r="F276" s="16"/>
      <c r="G276" s="11">
        <f>G277</f>
        <v>690</v>
      </c>
      <c r="H276" s="11">
        <f aca="true" t="shared" si="149" ref="H276:R276">H277</f>
        <v>0</v>
      </c>
      <c r="I276" s="11">
        <f t="shared" si="149"/>
        <v>690</v>
      </c>
      <c r="J276" s="11">
        <f t="shared" si="149"/>
        <v>0</v>
      </c>
      <c r="K276" s="11">
        <f t="shared" si="149"/>
        <v>96</v>
      </c>
      <c r="L276" s="11">
        <f t="shared" si="149"/>
        <v>0</v>
      </c>
      <c r="M276" s="11">
        <f t="shared" si="149"/>
        <v>96</v>
      </c>
      <c r="N276" s="11">
        <f t="shared" si="149"/>
        <v>0</v>
      </c>
      <c r="O276" s="11">
        <f t="shared" si="149"/>
        <v>96</v>
      </c>
      <c r="P276" s="11">
        <f t="shared" si="149"/>
        <v>0</v>
      </c>
      <c r="Q276" s="11">
        <f t="shared" si="149"/>
        <v>96</v>
      </c>
      <c r="R276" s="11">
        <f t="shared" si="149"/>
        <v>0</v>
      </c>
    </row>
    <row r="277" spans="1:18" ht="37.5">
      <c r="A277" s="64" t="s">
        <v>175</v>
      </c>
      <c r="B277" s="80">
        <v>115</v>
      </c>
      <c r="C277" s="16" t="s">
        <v>131</v>
      </c>
      <c r="D277" s="16" t="s">
        <v>127</v>
      </c>
      <c r="E277" s="16" t="s">
        <v>487</v>
      </c>
      <c r="F277" s="16" t="s">
        <v>176</v>
      </c>
      <c r="G277" s="11">
        <f>H277+I277+J277</f>
        <v>690</v>
      </c>
      <c r="H277" s="11"/>
      <c r="I277" s="11">
        <v>690</v>
      </c>
      <c r="J277" s="11"/>
      <c r="K277" s="11">
        <f>L277+M277+N277</f>
        <v>96</v>
      </c>
      <c r="L277" s="11"/>
      <c r="M277" s="11">
        <v>96</v>
      </c>
      <c r="N277" s="11"/>
      <c r="O277" s="11">
        <f>P277+Q277+R277</f>
        <v>96</v>
      </c>
      <c r="P277" s="19"/>
      <c r="Q277" s="11">
        <v>96</v>
      </c>
      <c r="R277" s="19"/>
    </row>
    <row r="278" spans="1:18" ht="56.25">
      <c r="A278" s="64" t="s">
        <v>568</v>
      </c>
      <c r="B278" s="33">
        <v>115</v>
      </c>
      <c r="C278" s="16" t="s">
        <v>131</v>
      </c>
      <c r="D278" s="16" t="s">
        <v>127</v>
      </c>
      <c r="E278" s="16" t="s">
        <v>251</v>
      </c>
      <c r="F278" s="16"/>
      <c r="G278" s="11">
        <f>G279+G283+G287</f>
        <v>20.5</v>
      </c>
      <c r="H278" s="11">
        <f>H279+H283+H287</f>
        <v>0</v>
      </c>
      <c r="I278" s="11">
        <f>I279+I283+I287</f>
        <v>20.5</v>
      </c>
      <c r="J278" s="11">
        <f aca="true" t="shared" si="150" ref="J278:R278">J287+J283</f>
        <v>0</v>
      </c>
      <c r="K278" s="11">
        <f t="shared" si="150"/>
        <v>15.5</v>
      </c>
      <c r="L278" s="11">
        <f t="shared" si="150"/>
        <v>0</v>
      </c>
      <c r="M278" s="11">
        <f t="shared" si="150"/>
        <v>15.5</v>
      </c>
      <c r="N278" s="11">
        <f t="shared" si="150"/>
        <v>0</v>
      </c>
      <c r="O278" s="11">
        <f t="shared" si="150"/>
        <v>15.5</v>
      </c>
      <c r="P278" s="11">
        <f t="shared" si="150"/>
        <v>0</v>
      </c>
      <c r="Q278" s="11">
        <f t="shared" si="150"/>
        <v>15.5</v>
      </c>
      <c r="R278" s="11">
        <f t="shared" si="150"/>
        <v>0</v>
      </c>
    </row>
    <row r="279" spans="1:18" ht="37.5">
      <c r="A279" s="64" t="s">
        <v>198</v>
      </c>
      <c r="B279" s="33">
        <v>115</v>
      </c>
      <c r="C279" s="16" t="s">
        <v>131</v>
      </c>
      <c r="D279" s="16" t="s">
        <v>127</v>
      </c>
      <c r="E279" s="16" t="s">
        <v>62</v>
      </c>
      <c r="F279" s="16"/>
      <c r="G279" s="11">
        <f aca="true" t="shared" si="151" ref="G279:I280">G280</f>
        <v>5</v>
      </c>
      <c r="H279" s="11">
        <f t="shared" si="151"/>
        <v>0</v>
      </c>
      <c r="I279" s="11">
        <f t="shared" si="151"/>
        <v>5</v>
      </c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ht="56.25">
      <c r="A280" s="64" t="s">
        <v>421</v>
      </c>
      <c r="B280" s="33">
        <v>115</v>
      </c>
      <c r="C280" s="16" t="s">
        <v>131</v>
      </c>
      <c r="D280" s="16" t="s">
        <v>127</v>
      </c>
      <c r="E280" s="16" t="s">
        <v>420</v>
      </c>
      <c r="F280" s="16"/>
      <c r="G280" s="11">
        <f t="shared" si="151"/>
        <v>5</v>
      </c>
      <c r="H280" s="11">
        <f t="shared" si="151"/>
        <v>0</v>
      </c>
      <c r="I280" s="11">
        <f t="shared" si="151"/>
        <v>5</v>
      </c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ht="18.75">
      <c r="A281" s="19" t="s">
        <v>341</v>
      </c>
      <c r="B281" s="33">
        <v>115</v>
      </c>
      <c r="C281" s="16" t="s">
        <v>131</v>
      </c>
      <c r="D281" s="16" t="s">
        <v>127</v>
      </c>
      <c r="E281" s="16" t="s">
        <v>682</v>
      </c>
      <c r="F281" s="16"/>
      <c r="G281" s="11">
        <f>G282</f>
        <v>5</v>
      </c>
      <c r="H281" s="11">
        <f>H282</f>
        <v>0</v>
      </c>
      <c r="I281" s="11">
        <v>5</v>
      </c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ht="18.75">
      <c r="A282" s="22" t="s">
        <v>193</v>
      </c>
      <c r="B282" s="33">
        <v>115</v>
      </c>
      <c r="C282" s="16" t="s">
        <v>131</v>
      </c>
      <c r="D282" s="16" t="s">
        <v>127</v>
      </c>
      <c r="E282" s="16" t="s">
        <v>682</v>
      </c>
      <c r="F282" s="16" t="s">
        <v>192</v>
      </c>
      <c r="G282" s="11">
        <f>H282+I281+J282</f>
        <v>5</v>
      </c>
      <c r="H282" s="11"/>
      <c r="I282" s="11">
        <v>5</v>
      </c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ht="37.5">
      <c r="A283" s="64" t="s">
        <v>427</v>
      </c>
      <c r="B283" s="33">
        <v>115</v>
      </c>
      <c r="C283" s="16" t="s">
        <v>131</v>
      </c>
      <c r="D283" s="16" t="s">
        <v>127</v>
      </c>
      <c r="E283" s="16" t="s">
        <v>64</v>
      </c>
      <c r="F283" s="16"/>
      <c r="G283" s="11">
        <f>G284</f>
        <v>2.5</v>
      </c>
      <c r="H283" s="11">
        <f aca="true" t="shared" si="152" ref="H283:R283">H284</f>
        <v>0</v>
      </c>
      <c r="I283" s="11">
        <f aca="true" t="shared" si="153" ref="H283:R285">I284</f>
        <v>2.5</v>
      </c>
      <c r="J283" s="11">
        <f t="shared" si="152"/>
        <v>0</v>
      </c>
      <c r="K283" s="11">
        <f t="shared" si="152"/>
        <v>2.5</v>
      </c>
      <c r="L283" s="11">
        <f t="shared" si="152"/>
        <v>0</v>
      </c>
      <c r="M283" s="11">
        <f t="shared" si="152"/>
        <v>2.5</v>
      </c>
      <c r="N283" s="11">
        <f t="shared" si="152"/>
        <v>0</v>
      </c>
      <c r="O283" s="11">
        <f t="shared" si="152"/>
        <v>2.5</v>
      </c>
      <c r="P283" s="11">
        <f t="shared" si="152"/>
        <v>0</v>
      </c>
      <c r="Q283" s="11">
        <f t="shared" si="152"/>
        <v>2.5</v>
      </c>
      <c r="R283" s="11">
        <f t="shared" si="152"/>
        <v>0</v>
      </c>
    </row>
    <row r="284" spans="1:18" ht="81" customHeight="1">
      <c r="A284" s="64" t="s">
        <v>65</v>
      </c>
      <c r="B284" s="33">
        <v>115</v>
      </c>
      <c r="C284" s="16" t="s">
        <v>131</v>
      </c>
      <c r="D284" s="16" t="s">
        <v>127</v>
      </c>
      <c r="E284" s="16" t="s">
        <v>577</v>
      </c>
      <c r="F284" s="16"/>
      <c r="G284" s="11">
        <f>G285</f>
        <v>2.5</v>
      </c>
      <c r="H284" s="11">
        <f t="shared" si="153"/>
        <v>0</v>
      </c>
      <c r="I284" s="11">
        <f t="shared" si="153"/>
        <v>2.5</v>
      </c>
      <c r="J284" s="11">
        <f t="shared" si="153"/>
        <v>0</v>
      </c>
      <c r="K284" s="11">
        <f t="shared" si="153"/>
        <v>2.5</v>
      </c>
      <c r="L284" s="11">
        <f t="shared" si="153"/>
        <v>0</v>
      </c>
      <c r="M284" s="11">
        <f t="shared" si="153"/>
        <v>2.5</v>
      </c>
      <c r="N284" s="11">
        <f t="shared" si="153"/>
        <v>0</v>
      </c>
      <c r="O284" s="11">
        <f t="shared" si="153"/>
        <v>2.5</v>
      </c>
      <c r="P284" s="11">
        <f t="shared" si="153"/>
        <v>0</v>
      </c>
      <c r="Q284" s="11">
        <f t="shared" si="153"/>
        <v>2.5</v>
      </c>
      <c r="R284" s="11">
        <f t="shared" si="153"/>
        <v>0</v>
      </c>
    </row>
    <row r="285" spans="1:18" ht="21.75" customHeight="1">
      <c r="A285" s="64" t="s">
        <v>214</v>
      </c>
      <c r="B285" s="33">
        <v>115</v>
      </c>
      <c r="C285" s="16" t="s">
        <v>131</v>
      </c>
      <c r="D285" s="16" t="s">
        <v>127</v>
      </c>
      <c r="E285" s="16" t="s">
        <v>578</v>
      </c>
      <c r="F285" s="16"/>
      <c r="G285" s="11">
        <f>G286</f>
        <v>2.5</v>
      </c>
      <c r="H285" s="11">
        <f t="shared" si="153"/>
        <v>0</v>
      </c>
      <c r="I285" s="11">
        <v>2.5</v>
      </c>
      <c r="J285" s="11">
        <f t="shared" si="153"/>
        <v>0</v>
      </c>
      <c r="K285" s="11">
        <f t="shared" si="153"/>
        <v>2.5</v>
      </c>
      <c r="L285" s="11">
        <f t="shared" si="153"/>
        <v>0</v>
      </c>
      <c r="M285" s="11">
        <f t="shared" si="153"/>
        <v>2.5</v>
      </c>
      <c r="N285" s="11">
        <f t="shared" si="153"/>
        <v>0</v>
      </c>
      <c r="O285" s="11">
        <f t="shared" si="153"/>
        <v>2.5</v>
      </c>
      <c r="P285" s="11">
        <f t="shared" si="153"/>
        <v>0</v>
      </c>
      <c r="Q285" s="11">
        <f t="shared" si="153"/>
        <v>2.5</v>
      </c>
      <c r="R285" s="11">
        <f t="shared" si="153"/>
        <v>0</v>
      </c>
    </row>
    <row r="286" spans="1:18" ht="18.75">
      <c r="A286" s="64" t="s">
        <v>193</v>
      </c>
      <c r="B286" s="33">
        <v>115</v>
      </c>
      <c r="C286" s="16" t="s">
        <v>131</v>
      </c>
      <c r="D286" s="16" t="s">
        <v>127</v>
      </c>
      <c r="E286" s="16" t="s">
        <v>578</v>
      </c>
      <c r="F286" s="16" t="s">
        <v>192</v>
      </c>
      <c r="G286" s="11">
        <f>H286+I285+J286</f>
        <v>2.5</v>
      </c>
      <c r="H286" s="11"/>
      <c r="I286" s="11">
        <v>2.5</v>
      </c>
      <c r="J286" s="11"/>
      <c r="K286" s="11">
        <f>L286+M286+N286</f>
        <v>2.5</v>
      </c>
      <c r="L286" s="11"/>
      <c r="M286" s="11">
        <v>2.5</v>
      </c>
      <c r="N286" s="11"/>
      <c r="O286" s="11">
        <f>P286+Q286+R286</f>
        <v>2.5</v>
      </c>
      <c r="P286" s="11"/>
      <c r="Q286" s="11">
        <v>2.5</v>
      </c>
      <c r="R286" s="11"/>
    </row>
    <row r="287" spans="1:18" ht="57.75" customHeight="1">
      <c r="A287" s="64" t="s">
        <v>373</v>
      </c>
      <c r="B287" s="33">
        <v>115</v>
      </c>
      <c r="C287" s="16" t="s">
        <v>131</v>
      </c>
      <c r="D287" s="16" t="s">
        <v>127</v>
      </c>
      <c r="E287" s="16" t="s">
        <v>66</v>
      </c>
      <c r="F287" s="16"/>
      <c r="G287" s="11">
        <f>G288+G291</f>
        <v>13</v>
      </c>
      <c r="H287" s="11">
        <f aca="true" t="shared" si="154" ref="H287:R287">H288+H291</f>
        <v>0</v>
      </c>
      <c r="I287" s="11">
        <f t="shared" si="154"/>
        <v>13</v>
      </c>
      <c r="J287" s="11">
        <f t="shared" si="154"/>
        <v>0</v>
      </c>
      <c r="K287" s="11">
        <f t="shared" si="154"/>
        <v>13</v>
      </c>
      <c r="L287" s="11">
        <f t="shared" si="154"/>
        <v>0</v>
      </c>
      <c r="M287" s="11">
        <f t="shared" si="154"/>
        <v>13</v>
      </c>
      <c r="N287" s="11">
        <f t="shared" si="154"/>
        <v>0</v>
      </c>
      <c r="O287" s="11">
        <f t="shared" si="154"/>
        <v>13</v>
      </c>
      <c r="P287" s="11">
        <f t="shared" si="154"/>
        <v>0</v>
      </c>
      <c r="Q287" s="11">
        <f t="shared" si="154"/>
        <v>13</v>
      </c>
      <c r="R287" s="11">
        <f t="shared" si="154"/>
        <v>0</v>
      </c>
    </row>
    <row r="288" spans="1:18" ht="60" customHeight="1">
      <c r="A288" s="64" t="s">
        <v>340</v>
      </c>
      <c r="B288" s="33">
        <v>115</v>
      </c>
      <c r="C288" s="16" t="s">
        <v>131</v>
      </c>
      <c r="D288" s="16" t="s">
        <v>127</v>
      </c>
      <c r="E288" s="16" t="s">
        <v>338</v>
      </c>
      <c r="F288" s="16"/>
      <c r="G288" s="11">
        <f>G289</f>
        <v>5</v>
      </c>
      <c r="H288" s="11">
        <f aca="true" t="shared" si="155" ref="H288:R288">H289</f>
        <v>0</v>
      </c>
      <c r="I288" s="11">
        <f aca="true" t="shared" si="156" ref="H288:R289">I289</f>
        <v>5</v>
      </c>
      <c r="J288" s="11">
        <f t="shared" si="155"/>
        <v>0</v>
      </c>
      <c r="K288" s="11">
        <f t="shared" si="155"/>
        <v>13</v>
      </c>
      <c r="L288" s="11">
        <f t="shared" si="155"/>
        <v>0</v>
      </c>
      <c r="M288" s="11">
        <f t="shared" si="155"/>
        <v>13</v>
      </c>
      <c r="N288" s="11">
        <f t="shared" si="155"/>
        <v>0</v>
      </c>
      <c r="O288" s="11">
        <f t="shared" si="155"/>
        <v>13</v>
      </c>
      <c r="P288" s="11">
        <f t="shared" si="155"/>
        <v>0</v>
      </c>
      <c r="Q288" s="11">
        <f t="shared" si="155"/>
        <v>13</v>
      </c>
      <c r="R288" s="11">
        <f t="shared" si="155"/>
        <v>0</v>
      </c>
    </row>
    <row r="289" spans="1:18" ht="37.5">
      <c r="A289" s="64" t="s">
        <v>105</v>
      </c>
      <c r="B289" s="33">
        <v>115</v>
      </c>
      <c r="C289" s="16" t="s">
        <v>131</v>
      </c>
      <c r="D289" s="16" t="s">
        <v>127</v>
      </c>
      <c r="E289" s="16" t="s">
        <v>339</v>
      </c>
      <c r="F289" s="16"/>
      <c r="G289" s="11">
        <f>G290</f>
        <v>5</v>
      </c>
      <c r="H289" s="11">
        <f t="shared" si="156"/>
        <v>0</v>
      </c>
      <c r="I289" s="11">
        <f>I290</f>
        <v>5</v>
      </c>
      <c r="J289" s="11">
        <f t="shared" si="156"/>
        <v>0</v>
      </c>
      <c r="K289" s="11">
        <f t="shared" si="156"/>
        <v>13</v>
      </c>
      <c r="L289" s="11">
        <f t="shared" si="156"/>
        <v>0</v>
      </c>
      <c r="M289" s="11">
        <f t="shared" si="156"/>
        <v>13</v>
      </c>
      <c r="N289" s="11">
        <f t="shared" si="156"/>
        <v>0</v>
      </c>
      <c r="O289" s="11">
        <f t="shared" si="156"/>
        <v>13</v>
      </c>
      <c r="P289" s="11">
        <f t="shared" si="156"/>
        <v>0</v>
      </c>
      <c r="Q289" s="11">
        <f t="shared" si="156"/>
        <v>13</v>
      </c>
      <c r="R289" s="11">
        <f t="shared" si="156"/>
        <v>0</v>
      </c>
    </row>
    <row r="290" spans="1:18" ht="18.75">
      <c r="A290" s="64" t="s">
        <v>193</v>
      </c>
      <c r="B290" s="33">
        <v>115</v>
      </c>
      <c r="C290" s="16" t="s">
        <v>131</v>
      </c>
      <c r="D290" s="16" t="s">
        <v>127</v>
      </c>
      <c r="E290" s="16" t="s">
        <v>339</v>
      </c>
      <c r="F290" s="16" t="s">
        <v>192</v>
      </c>
      <c r="G290" s="11">
        <f>H290+I290+J290</f>
        <v>5</v>
      </c>
      <c r="H290" s="11"/>
      <c r="I290" s="11">
        <v>5</v>
      </c>
      <c r="J290" s="11"/>
      <c r="K290" s="11">
        <f>L290+M290+N290</f>
        <v>13</v>
      </c>
      <c r="L290" s="11"/>
      <c r="M290" s="11">
        <v>13</v>
      </c>
      <c r="N290" s="11"/>
      <c r="O290" s="11">
        <f>P290+Q290+R290</f>
        <v>13</v>
      </c>
      <c r="P290" s="19"/>
      <c r="Q290" s="19">
        <v>13</v>
      </c>
      <c r="R290" s="19"/>
    </row>
    <row r="291" spans="1:18" ht="56.25">
      <c r="A291" s="64" t="s">
        <v>329</v>
      </c>
      <c r="B291" s="33">
        <v>115</v>
      </c>
      <c r="C291" s="16" t="s">
        <v>131</v>
      </c>
      <c r="D291" s="16" t="s">
        <v>127</v>
      </c>
      <c r="E291" s="16" t="s">
        <v>567</v>
      </c>
      <c r="F291" s="16"/>
      <c r="G291" s="11">
        <f>G292</f>
        <v>8</v>
      </c>
      <c r="H291" s="11"/>
      <c r="I291" s="11">
        <f>I292</f>
        <v>8</v>
      </c>
      <c r="J291" s="11"/>
      <c r="K291" s="11"/>
      <c r="L291" s="11"/>
      <c r="M291" s="11"/>
      <c r="N291" s="11"/>
      <c r="O291" s="11"/>
      <c r="P291" s="19"/>
      <c r="Q291" s="19"/>
      <c r="R291" s="19"/>
    </row>
    <row r="292" spans="1:18" ht="37.5">
      <c r="A292" s="64" t="s">
        <v>105</v>
      </c>
      <c r="B292" s="33">
        <v>115</v>
      </c>
      <c r="C292" s="16" t="s">
        <v>131</v>
      </c>
      <c r="D292" s="16" t="s">
        <v>127</v>
      </c>
      <c r="E292" s="16" t="s">
        <v>566</v>
      </c>
      <c r="F292" s="16"/>
      <c r="G292" s="11">
        <f>G293</f>
        <v>8</v>
      </c>
      <c r="H292" s="11"/>
      <c r="I292" s="11">
        <f>I293</f>
        <v>8</v>
      </c>
      <c r="J292" s="11"/>
      <c r="K292" s="11"/>
      <c r="L292" s="11"/>
      <c r="M292" s="11"/>
      <c r="N292" s="11"/>
      <c r="O292" s="11"/>
      <c r="P292" s="19"/>
      <c r="Q292" s="19"/>
      <c r="R292" s="19"/>
    </row>
    <row r="293" spans="1:18" ht="18.75">
      <c r="A293" s="64" t="s">
        <v>193</v>
      </c>
      <c r="B293" s="33">
        <v>115</v>
      </c>
      <c r="C293" s="16" t="s">
        <v>131</v>
      </c>
      <c r="D293" s="16" t="s">
        <v>127</v>
      </c>
      <c r="E293" s="16" t="s">
        <v>566</v>
      </c>
      <c r="F293" s="16" t="s">
        <v>192</v>
      </c>
      <c r="G293" s="11">
        <f>H293+I293+J293</f>
        <v>8</v>
      </c>
      <c r="H293" s="11"/>
      <c r="I293" s="11">
        <v>8</v>
      </c>
      <c r="J293" s="11"/>
      <c r="K293" s="11"/>
      <c r="L293" s="11"/>
      <c r="M293" s="11"/>
      <c r="N293" s="11"/>
      <c r="O293" s="11"/>
      <c r="P293" s="19"/>
      <c r="Q293" s="19"/>
      <c r="R293" s="19"/>
    </row>
    <row r="294" spans="1:18" ht="18.75">
      <c r="A294" s="64" t="s">
        <v>139</v>
      </c>
      <c r="B294" s="33">
        <v>115</v>
      </c>
      <c r="C294" s="16" t="s">
        <v>128</v>
      </c>
      <c r="D294" s="16" t="s">
        <v>416</v>
      </c>
      <c r="E294" s="16"/>
      <c r="F294" s="16"/>
      <c r="G294" s="11">
        <f>G295+G302</f>
        <v>9112.6</v>
      </c>
      <c r="H294" s="11">
        <f aca="true" t="shared" si="157" ref="H294:R294">H295+H302</f>
        <v>9112.6</v>
      </c>
      <c r="I294" s="11">
        <f aca="true" t="shared" si="158" ref="H294:R295">I295</f>
        <v>0</v>
      </c>
      <c r="J294" s="11">
        <f t="shared" si="157"/>
        <v>0</v>
      </c>
      <c r="K294" s="11">
        <f t="shared" si="157"/>
        <v>9112.6</v>
      </c>
      <c r="L294" s="11">
        <f t="shared" si="157"/>
        <v>9112.6</v>
      </c>
      <c r="M294" s="11">
        <f t="shared" si="157"/>
        <v>0</v>
      </c>
      <c r="N294" s="11">
        <f t="shared" si="157"/>
        <v>0</v>
      </c>
      <c r="O294" s="11">
        <f t="shared" si="157"/>
        <v>9112.6</v>
      </c>
      <c r="P294" s="11">
        <f t="shared" si="157"/>
        <v>9112.6</v>
      </c>
      <c r="Q294" s="11">
        <f t="shared" si="157"/>
        <v>0</v>
      </c>
      <c r="R294" s="11">
        <f t="shared" si="157"/>
        <v>0</v>
      </c>
    </row>
    <row r="295" spans="1:18" ht="18.75">
      <c r="A295" s="64" t="s">
        <v>140</v>
      </c>
      <c r="B295" s="33">
        <v>115</v>
      </c>
      <c r="C295" s="16" t="s">
        <v>128</v>
      </c>
      <c r="D295" s="16" t="s">
        <v>125</v>
      </c>
      <c r="E295" s="16"/>
      <c r="F295" s="16"/>
      <c r="G295" s="11">
        <f>G296</f>
        <v>3983.5</v>
      </c>
      <c r="H295" s="11">
        <f t="shared" si="158"/>
        <v>3983.5</v>
      </c>
      <c r="I295" s="11">
        <f aca="true" t="shared" si="159" ref="H295:R296">I296</f>
        <v>0</v>
      </c>
      <c r="J295" s="11">
        <f t="shared" si="158"/>
        <v>0</v>
      </c>
      <c r="K295" s="11">
        <f t="shared" si="158"/>
        <v>3983.5</v>
      </c>
      <c r="L295" s="11">
        <f t="shared" si="158"/>
        <v>3983.5</v>
      </c>
      <c r="M295" s="11">
        <f t="shared" si="158"/>
        <v>0</v>
      </c>
      <c r="N295" s="11">
        <f t="shared" si="158"/>
        <v>0</v>
      </c>
      <c r="O295" s="11">
        <f t="shared" si="158"/>
        <v>3983.5</v>
      </c>
      <c r="P295" s="11">
        <f t="shared" si="158"/>
        <v>3983.5</v>
      </c>
      <c r="Q295" s="11">
        <f t="shared" si="158"/>
        <v>0</v>
      </c>
      <c r="R295" s="11">
        <f t="shared" si="158"/>
        <v>0</v>
      </c>
    </row>
    <row r="296" spans="1:18" ht="37.5">
      <c r="A296" s="64" t="s">
        <v>523</v>
      </c>
      <c r="B296" s="33">
        <v>115</v>
      </c>
      <c r="C296" s="16" t="s">
        <v>128</v>
      </c>
      <c r="D296" s="16" t="s">
        <v>125</v>
      </c>
      <c r="E296" s="33" t="s">
        <v>288</v>
      </c>
      <c r="F296" s="16"/>
      <c r="G296" s="11">
        <f>G297</f>
        <v>3983.5</v>
      </c>
      <c r="H296" s="11">
        <f t="shared" si="159"/>
        <v>3983.5</v>
      </c>
      <c r="I296" s="11">
        <f aca="true" t="shared" si="160" ref="H296:R298">I297</f>
        <v>0</v>
      </c>
      <c r="J296" s="11">
        <f t="shared" si="159"/>
        <v>0</v>
      </c>
      <c r="K296" s="11">
        <f t="shared" si="159"/>
        <v>3983.5</v>
      </c>
      <c r="L296" s="11">
        <f t="shared" si="159"/>
        <v>3983.5</v>
      </c>
      <c r="M296" s="11">
        <f t="shared" si="159"/>
        <v>0</v>
      </c>
      <c r="N296" s="11">
        <f t="shared" si="159"/>
        <v>0</v>
      </c>
      <c r="O296" s="11">
        <f t="shared" si="159"/>
        <v>3983.5</v>
      </c>
      <c r="P296" s="11">
        <f t="shared" si="159"/>
        <v>3983.5</v>
      </c>
      <c r="Q296" s="11">
        <f t="shared" si="159"/>
        <v>0</v>
      </c>
      <c r="R296" s="11">
        <f t="shared" si="159"/>
        <v>0</v>
      </c>
    </row>
    <row r="297" spans="1:18" ht="25.5" customHeight="1">
      <c r="A297" s="43" t="s">
        <v>18</v>
      </c>
      <c r="B297" s="33">
        <v>115</v>
      </c>
      <c r="C297" s="16" t="s">
        <v>128</v>
      </c>
      <c r="D297" s="16" t="s">
        <v>125</v>
      </c>
      <c r="E297" s="33" t="s">
        <v>289</v>
      </c>
      <c r="F297" s="16"/>
      <c r="G297" s="11">
        <f>G298</f>
        <v>3983.5</v>
      </c>
      <c r="H297" s="11">
        <f t="shared" si="160"/>
        <v>3983.5</v>
      </c>
      <c r="I297" s="11">
        <f t="shared" si="160"/>
        <v>0</v>
      </c>
      <c r="J297" s="11">
        <f t="shared" si="160"/>
        <v>0</v>
      </c>
      <c r="K297" s="11">
        <f t="shared" si="160"/>
        <v>3983.5</v>
      </c>
      <c r="L297" s="11">
        <f t="shared" si="160"/>
        <v>3983.5</v>
      </c>
      <c r="M297" s="11">
        <f t="shared" si="160"/>
        <v>0</v>
      </c>
      <c r="N297" s="11">
        <f t="shared" si="160"/>
        <v>0</v>
      </c>
      <c r="O297" s="11">
        <f t="shared" si="160"/>
        <v>3983.5</v>
      </c>
      <c r="P297" s="11">
        <f t="shared" si="160"/>
        <v>3983.5</v>
      </c>
      <c r="Q297" s="11">
        <f t="shared" si="160"/>
        <v>0</v>
      </c>
      <c r="R297" s="11">
        <f t="shared" si="160"/>
        <v>0</v>
      </c>
    </row>
    <row r="298" spans="1:18" ht="93.75">
      <c r="A298" s="43" t="s">
        <v>372</v>
      </c>
      <c r="B298" s="33">
        <v>115</v>
      </c>
      <c r="C298" s="16" t="s">
        <v>128</v>
      </c>
      <c r="D298" s="16" t="s">
        <v>125</v>
      </c>
      <c r="E298" s="33" t="s">
        <v>72</v>
      </c>
      <c r="F298" s="16"/>
      <c r="G298" s="11">
        <f>G299</f>
        <v>3983.5</v>
      </c>
      <c r="H298" s="11">
        <f t="shared" si="160"/>
        <v>3983.5</v>
      </c>
      <c r="I298" s="11">
        <f aca="true" t="shared" si="161" ref="H298:R299">I300+I299</f>
        <v>0</v>
      </c>
      <c r="J298" s="11">
        <f t="shared" si="160"/>
        <v>0</v>
      </c>
      <c r="K298" s="11">
        <f t="shared" si="160"/>
        <v>3983.5</v>
      </c>
      <c r="L298" s="11">
        <f t="shared" si="160"/>
        <v>3983.5</v>
      </c>
      <c r="M298" s="11">
        <f t="shared" si="160"/>
        <v>0</v>
      </c>
      <c r="N298" s="11">
        <f t="shared" si="160"/>
        <v>0</v>
      </c>
      <c r="O298" s="11">
        <f t="shared" si="160"/>
        <v>3983.5</v>
      </c>
      <c r="P298" s="11">
        <f t="shared" si="160"/>
        <v>3983.5</v>
      </c>
      <c r="Q298" s="11">
        <f t="shared" si="160"/>
        <v>0</v>
      </c>
      <c r="R298" s="11">
        <f t="shared" si="160"/>
        <v>0</v>
      </c>
    </row>
    <row r="299" spans="1:18" ht="75">
      <c r="A299" s="64" t="s">
        <v>99</v>
      </c>
      <c r="B299" s="33">
        <v>115</v>
      </c>
      <c r="C299" s="16" t="s">
        <v>128</v>
      </c>
      <c r="D299" s="16" t="s">
        <v>125</v>
      </c>
      <c r="E299" s="33" t="s">
        <v>73</v>
      </c>
      <c r="F299" s="16"/>
      <c r="G299" s="11">
        <f>G301+G300</f>
        <v>3983.5</v>
      </c>
      <c r="H299" s="11">
        <f t="shared" si="161"/>
        <v>3983.5</v>
      </c>
      <c r="I299" s="11"/>
      <c r="J299" s="11">
        <f t="shared" si="161"/>
        <v>0</v>
      </c>
      <c r="K299" s="11">
        <f t="shared" si="161"/>
        <v>3983.5</v>
      </c>
      <c r="L299" s="11">
        <f t="shared" si="161"/>
        <v>3983.5</v>
      </c>
      <c r="M299" s="11">
        <f t="shared" si="161"/>
        <v>0</v>
      </c>
      <c r="N299" s="11">
        <f t="shared" si="161"/>
        <v>0</v>
      </c>
      <c r="O299" s="11">
        <f t="shared" si="161"/>
        <v>3983.5</v>
      </c>
      <c r="P299" s="11">
        <f t="shared" si="161"/>
        <v>3983.5</v>
      </c>
      <c r="Q299" s="11">
        <f t="shared" si="161"/>
        <v>0</v>
      </c>
      <c r="R299" s="11">
        <f t="shared" si="161"/>
        <v>0</v>
      </c>
    </row>
    <row r="300" spans="1:18" ht="37.5">
      <c r="A300" s="64" t="s">
        <v>93</v>
      </c>
      <c r="B300" s="33">
        <v>115</v>
      </c>
      <c r="C300" s="16" t="s">
        <v>128</v>
      </c>
      <c r="D300" s="16" t="s">
        <v>125</v>
      </c>
      <c r="E300" s="33" t="s">
        <v>73</v>
      </c>
      <c r="F300" s="16" t="s">
        <v>179</v>
      </c>
      <c r="G300" s="11">
        <f>H300+I299+J300</f>
        <v>60</v>
      </c>
      <c r="H300" s="11">
        <v>60</v>
      </c>
      <c r="I300" s="11"/>
      <c r="J300" s="11"/>
      <c r="K300" s="11">
        <f>L300+M300+N300</f>
        <v>60</v>
      </c>
      <c r="L300" s="11">
        <v>60</v>
      </c>
      <c r="M300" s="11"/>
      <c r="N300" s="11"/>
      <c r="O300" s="11">
        <f>P300+Q300+R300</f>
        <v>60</v>
      </c>
      <c r="P300" s="11">
        <v>60</v>
      </c>
      <c r="Q300" s="11"/>
      <c r="R300" s="11"/>
    </row>
    <row r="301" spans="1:18" ht="37.5">
      <c r="A301" s="64" t="s">
        <v>223</v>
      </c>
      <c r="B301" s="33">
        <v>115</v>
      </c>
      <c r="C301" s="16" t="s">
        <v>128</v>
      </c>
      <c r="D301" s="16" t="s">
        <v>125</v>
      </c>
      <c r="E301" s="33" t="s">
        <v>73</v>
      </c>
      <c r="F301" s="16" t="s">
        <v>222</v>
      </c>
      <c r="G301" s="11">
        <f>H301+I300+J301</f>
        <v>3923.5</v>
      </c>
      <c r="H301" s="11">
        <v>3923.5</v>
      </c>
      <c r="I301" s="11">
        <f aca="true" t="shared" si="162" ref="H301:R302">I302</f>
        <v>0</v>
      </c>
      <c r="J301" s="11"/>
      <c r="K301" s="11">
        <f>L301+M301+N301</f>
        <v>3923.5</v>
      </c>
      <c r="L301" s="11">
        <v>3923.5</v>
      </c>
      <c r="M301" s="11"/>
      <c r="N301" s="11"/>
      <c r="O301" s="11">
        <f>P301+Q301+R301</f>
        <v>3923.5</v>
      </c>
      <c r="P301" s="11">
        <v>3923.5</v>
      </c>
      <c r="Q301" s="11"/>
      <c r="R301" s="11"/>
    </row>
    <row r="302" spans="1:18" ht="18.75">
      <c r="A302" s="64" t="s">
        <v>148</v>
      </c>
      <c r="B302" s="33">
        <v>115</v>
      </c>
      <c r="C302" s="16" t="s">
        <v>128</v>
      </c>
      <c r="D302" s="16" t="s">
        <v>123</v>
      </c>
      <c r="E302" s="16"/>
      <c r="F302" s="16"/>
      <c r="G302" s="11">
        <f>G303</f>
        <v>5129.1</v>
      </c>
      <c r="H302" s="11">
        <f t="shared" si="162"/>
        <v>5129.1</v>
      </c>
      <c r="I302" s="11">
        <f aca="true" t="shared" si="163" ref="H302:R303">I303</f>
        <v>0</v>
      </c>
      <c r="J302" s="11">
        <f t="shared" si="162"/>
        <v>0</v>
      </c>
      <c r="K302" s="11">
        <f t="shared" si="162"/>
        <v>5129.1</v>
      </c>
      <c r="L302" s="11">
        <f t="shared" si="162"/>
        <v>5129.1</v>
      </c>
      <c r="M302" s="11">
        <f t="shared" si="162"/>
        <v>0</v>
      </c>
      <c r="N302" s="11">
        <f t="shared" si="162"/>
        <v>0</v>
      </c>
      <c r="O302" s="11">
        <f t="shared" si="162"/>
        <v>5129.1</v>
      </c>
      <c r="P302" s="11">
        <f t="shared" si="162"/>
        <v>5129.1</v>
      </c>
      <c r="Q302" s="11">
        <f t="shared" si="162"/>
        <v>0</v>
      </c>
      <c r="R302" s="11">
        <f t="shared" si="162"/>
        <v>0</v>
      </c>
    </row>
    <row r="303" spans="1:18" ht="37.5">
      <c r="A303" s="64" t="s">
        <v>523</v>
      </c>
      <c r="B303" s="33">
        <v>115</v>
      </c>
      <c r="C303" s="16" t="s">
        <v>128</v>
      </c>
      <c r="D303" s="16" t="s">
        <v>123</v>
      </c>
      <c r="E303" s="16" t="s">
        <v>288</v>
      </c>
      <c r="F303" s="16"/>
      <c r="G303" s="11">
        <f>G304</f>
        <v>5129.1</v>
      </c>
      <c r="H303" s="11">
        <f t="shared" si="163"/>
        <v>5129.1</v>
      </c>
      <c r="I303" s="11">
        <f aca="true" t="shared" si="164" ref="H303:R305">I304</f>
        <v>0</v>
      </c>
      <c r="J303" s="11">
        <f t="shared" si="163"/>
        <v>0</v>
      </c>
      <c r="K303" s="11">
        <f t="shared" si="163"/>
        <v>5129.1</v>
      </c>
      <c r="L303" s="11">
        <f t="shared" si="163"/>
        <v>5129.1</v>
      </c>
      <c r="M303" s="11">
        <f t="shared" si="163"/>
        <v>0</v>
      </c>
      <c r="N303" s="11">
        <f t="shared" si="163"/>
        <v>0</v>
      </c>
      <c r="O303" s="11">
        <f t="shared" si="163"/>
        <v>5129.1</v>
      </c>
      <c r="P303" s="11">
        <f t="shared" si="163"/>
        <v>5129.1</v>
      </c>
      <c r="Q303" s="11">
        <f t="shared" si="163"/>
        <v>0</v>
      </c>
      <c r="R303" s="11">
        <f t="shared" si="163"/>
        <v>0</v>
      </c>
    </row>
    <row r="304" spans="1:18" ht="18.75">
      <c r="A304" s="64" t="s">
        <v>197</v>
      </c>
      <c r="B304" s="33">
        <v>115</v>
      </c>
      <c r="C304" s="16" t="s">
        <v>128</v>
      </c>
      <c r="D304" s="16" t="s">
        <v>123</v>
      </c>
      <c r="E304" s="16" t="s">
        <v>294</v>
      </c>
      <c r="F304" s="61"/>
      <c r="G304" s="11">
        <f>G305</f>
        <v>5129.1</v>
      </c>
      <c r="H304" s="11">
        <f t="shared" si="164"/>
        <v>5129.1</v>
      </c>
      <c r="I304" s="11">
        <f t="shared" si="164"/>
        <v>0</v>
      </c>
      <c r="J304" s="11">
        <f t="shared" si="164"/>
        <v>0</v>
      </c>
      <c r="K304" s="11">
        <f t="shared" si="164"/>
        <v>5129.1</v>
      </c>
      <c r="L304" s="11">
        <f t="shared" si="164"/>
        <v>5129.1</v>
      </c>
      <c r="M304" s="11">
        <f t="shared" si="164"/>
        <v>0</v>
      </c>
      <c r="N304" s="11">
        <f t="shared" si="164"/>
        <v>0</v>
      </c>
      <c r="O304" s="11">
        <f t="shared" si="164"/>
        <v>5129.1</v>
      </c>
      <c r="P304" s="11">
        <f t="shared" si="164"/>
        <v>5129.1</v>
      </c>
      <c r="Q304" s="11">
        <f t="shared" si="164"/>
        <v>0</v>
      </c>
      <c r="R304" s="11">
        <f t="shared" si="164"/>
        <v>0</v>
      </c>
    </row>
    <row r="305" spans="1:18" ht="56.25">
      <c r="A305" s="43" t="s">
        <v>307</v>
      </c>
      <c r="B305" s="33">
        <v>115</v>
      </c>
      <c r="C305" s="16" t="s">
        <v>128</v>
      </c>
      <c r="D305" s="16" t="s">
        <v>123</v>
      </c>
      <c r="E305" s="16" t="s">
        <v>74</v>
      </c>
      <c r="F305" s="61"/>
      <c r="G305" s="11">
        <f>G306</f>
        <v>5129.1</v>
      </c>
      <c r="H305" s="11">
        <f t="shared" si="164"/>
        <v>5129.1</v>
      </c>
      <c r="I305" s="11">
        <f aca="true" t="shared" si="165" ref="H305:R306">I306+I307</f>
        <v>0</v>
      </c>
      <c r="J305" s="11">
        <f t="shared" si="164"/>
        <v>0</v>
      </c>
      <c r="K305" s="11">
        <f t="shared" si="164"/>
        <v>5129.1</v>
      </c>
      <c r="L305" s="11">
        <f t="shared" si="164"/>
        <v>5129.1</v>
      </c>
      <c r="M305" s="11">
        <f t="shared" si="164"/>
        <v>0</v>
      </c>
      <c r="N305" s="11">
        <f t="shared" si="164"/>
        <v>0</v>
      </c>
      <c r="O305" s="11">
        <f t="shared" si="164"/>
        <v>5129.1</v>
      </c>
      <c r="P305" s="11">
        <f t="shared" si="164"/>
        <v>5129.1</v>
      </c>
      <c r="Q305" s="11">
        <f t="shared" si="164"/>
        <v>0</v>
      </c>
      <c r="R305" s="11">
        <f t="shared" si="164"/>
        <v>0</v>
      </c>
    </row>
    <row r="306" spans="1:18" ht="75">
      <c r="A306" s="64" t="s">
        <v>99</v>
      </c>
      <c r="B306" s="33">
        <v>115</v>
      </c>
      <c r="C306" s="16" t="s">
        <v>128</v>
      </c>
      <c r="D306" s="16" t="s">
        <v>123</v>
      </c>
      <c r="E306" s="16" t="s">
        <v>75</v>
      </c>
      <c r="F306" s="16"/>
      <c r="G306" s="11">
        <f>G307+G308</f>
        <v>5129.1</v>
      </c>
      <c r="H306" s="11">
        <f t="shared" si="165"/>
        <v>5129.1</v>
      </c>
      <c r="I306" s="11"/>
      <c r="J306" s="11">
        <f t="shared" si="165"/>
        <v>0</v>
      </c>
      <c r="K306" s="11">
        <f t="shared" si="165"/>
        <v>5129.1</v>
      </c>
      <c r="L306" s="11">
        <f t="shared" si="165"/>
        <v>5129.1</v>
      </c>
      <c r="M306" s="11">
        <f t="shared" si="165"/>
        <v>0</v>
      </c>
      <c r="N306" s="11">
        <f t="shared" si="165"/>
        <v>0</v>
      </c>
      <c r="O306" s="11">
        <f t="shared" si="165"/>
        <v>5129.1</v>
      </c>
      <c r="P306" s="11">
        <f t="shared" si="165"/>
        <v>5129.1</v>
      </c>
      <c r="Q306" s="11">
        <f t="shared" si="165"/>
        <v>0</v>
      </c>
      <c r="R306" s="11">
        <f t="shared" si="165"/>
        <v>0</v>
      </c>
    </row>
    <row r="307" spans="1:18" ht="37.5">
      <c r="A307" s="64" t="s">
        <v>93</v>
      </c>
      <c r="B307" s="33">
        <v>115</v>
      </c>
      <c r="C307" s="16" t="s">
        <v>128</v>
      </c>
      <c r="D307" s="16" t="s">
        <v>123</v>
      </c>
      <c r="E307" s="16" t="s">
        <v>75</v>
      </c>
      <c r="F307" s="16" t="s">
        <v>179</v>
      </c>
      <c r="G307" s="11">
        <f>H307+I306+J307</f>
        <v>51.3</v>
      </c>
      <c r="H307" s="11">
        <v>51.3</v>
      </c>
      <c r="I307" s="11"/>
      <c r="J307" s="11"/>
      <c r="K307" s="11">
        <f>L307+M307+N307</f>
        <v>51.3</v>
      </c>
      <c r="L307" s="11">
        <v>51.3</v>
      </c>
      <c r="M307" s="11"/>
      <c r="N307" s="11"/>
      <c r="O307" s="11">
        <f>P307+Q307+R307</f>
        <v>51.3</v>
      </c>
      <c r="P307" s="11">
        <v>51.3</v>
      </c>
      <c r="Q307" s="19"/>
      <c r="R307" s="19"/>
    </row>
    <row r="308" spans="1:18" ht="37.5">
      <c r="A308" s="64" t="s">
        <v>223</v>
      </c>
      <c r="B308" s="33">
        <v>115</v>
      </c>
      <c r="C308" s="16" t="s">
        <v>128</v>
      </c>
      <c r="D308" s="16" t="s">
        <v>123</v>
      </c>
      <c r="E308" s="16" t="s">
        <v>75</v>
      </c>
      <c r="F308" s="16" t="s">
        <v>222</v>
      </c>
      <c r="G308" s="11">
        <f>H308+I307+J308</f>
        <v>5077.8</v>
      </c>
      <c r="H308" s="11">
        <v>5077.8</v>
      </c>
      <c r="I308" s="11">
        <f aca="true" t="shared" si="166" ref="H308:R309">I309</f>
        <v>538.4</v>
      </c>
      <c r="J308" s="11"/>
      <c r="K308" s="11">
        <f>L308+M308+N308</f>
        <v>5077.8</v>
      </c>
      <c r="L308" s="11">
        <v>5077.8</v>
      </c>
      <c r="M308" s="11"/>
      <c r="N308" s="11"/>
      <c r="O308" s="11">
        <f>P308+Q308+R308</f>
        <v>5077.8</v>
      </c>
      <c r="P308" s="11">
        <v>5077.8</v>
      </c>
      <c r="Q308" s="19"/>
      <c r="R308" s="19"/>
    </row>
    <row r="309" spans="1:18" ht="18.75">
      <c r="A309" s="64" t="s">
        <v>161</v>
      </c>
      <c r="B309" s="33">
        <v>115</v>
      </c>
      <c r="C309" s="16" t="s">
        <v>144</v>
      </c>
      <c r="D309" s="16" t="s">
        <v>416</v>
      </c>
      <c r="E309" s="16"/>
      <c r="F309" s="16"/>
      <c r="G309" s="11">
        <f>G310</f>
        <v>698.4</v>
      </c>
      <c r="H309" s="11">
        <f t="shared" si="166"/>
        <v>0</v>
      </c>
      <c r="I309" s="11">
        <f aca="true" t="shared" si="167" ref="H309:R310">I310+I322</f>
        <v>538.4</v>
      </c>
      <c r="J309" s="11">
        <f t="shared" si="166"/>
        <v>160</v>
      </c>
      <c r="K309" s="11">
        <f t="shared" si="166"/>
        <v>698.4</v>
      </c>
      <c r="L309" s="11">
        <f t="shared" si="166"/>
        <v>0</v>
      </c>
      <c r="M309" s="11">
        <f t="shared" si="166"/>
        <v>538.4</v>
      </c>
      <c r="N309" s="11">
        <f t="shared" si="166"/>
        <v>160</v>
      </c>
      <c r="O309" s="11">
        <f t="shared" si="166"/>
        <v>698.4</v>
      </c>
      <c r="P309" s="11">
        <f t="shared" si="166"/>
        <v>0</v>
      </c>
      <c r="Q309" s="11">
        <f t="shared" si="166"/>
        <v>538.4</v>
      </c>
      <c r="R309" s="11">
        <f t="shared" si="166"/>
        <v>160</v>
      </c>
    </row>
    <row r="310" spans="1:18" ht="18.75">
      <c r="A310" s="64" t="s">
        <v>162</v>
      </c>
      <c r="B310" s="33">
        <v>115</v>
      </c>
      <c r="C310" s="16" t="s">
        <v>144</v>
      </c>
      <c r="D310" s="16" t="s">
        <v>126</v>
      </c>
      <c r="E310" s="16"/>
      <c r="F310" s="16"/>
      <c r="G310" s="11">
        <f>G311+G323</f>
        <v>698.4</v>
      </c>
      <c r="H310" s="11">
        <f t="shared" si="167"/>
        <v>0</v>
      </c>
      <c r="I310" s="11">
        <f>I311+I314+I319</f>
        <v>210</v>
      </c>
      <c r="J310" s="11">
        <f t="shared" si="167"/>
        <v>160</v>
      </c>
      <c r="K310" s="11">
        <f t="shared" si="167"/>
        <v>698.4</v>
      </c>
      <c r="L310" s="11">
        <f t="shared" si="167"/>
        <v>0</v>
      </c>
      <c r="M310" s="11">
        <f t="shared" si="167"/>
        <v>538.4</v>
      </c>
      <c r="N310" s="11">
        <f t="shared" si="167"/>
        <v>160</v>
      </c>
      <c r="O310" s="11">
        <f t="shared" si="167"/>
        <v>698.4</v>
      </c>
      <c r="P310" s="11">
        <f t="shared" si="167"/>
        <v>0</v>
      </c>
      <c r="Q310" s="11">
        <f t="shared" si="167"/>
        <v>538.4</v>
      </c>
      <c r="R310" s="11">
        <f t="shared" si="167"/>
        <v>160</v>
      </c>
    </row>
    <row r="311" spans="1:18" ht="37.5">
      <c r="A311" s="64" t="s">
        <v>495</v>
      </c>
      <c r="B311" s="33">
        <v>115</v>
      </c>
      <c r="C311" s="16" t="s">
        <v>144</v>
      </c>
      <c r="D311" s="16" t="s">
        <v>126</v>
      </c>
      <c r="E311" s="16" t="s">
        <v>298</v>
      </c>
      <c r="F311" s="16"/>
      <c r="G311" s="11">
        <f>G312+G315+G320</f>
        <v>370</v>
      </c>
      <c r="H311" s="11">
        <f>H312+H315+H320</f>
        <v>0</v>
      </c>
      <c r="I311" s="11">
        <f aca="true" t="shared" si="168" ref="H311:R312">I312</f>
        <v>110</v>
      </c>
      <c r="J311" s="11">
        <f aca="true" t="shared" si="169" ref="J311:R311">J312+J315+J320</f>
        <v>160</v>
      </c>
      <c r="K311" s="11">
        <f t="shared" si="169"/>
        <v>370</v>
      </c>
      <c r="L311" s="11">
        <f t="shared" si="169"/>
        <v>0</v>
      </c>
      <c r="M311" s="11">
        <f t="shared" si="169"/>
        <v>210</v>
      </c>
      <c r="N311" s="11">
        <f t="shared" si="169"/>
        <v>160</v>
      </c>
      <c r="O311" s="11">
        <f t="shared" si="169"/>
        <v>370</v>
      </c>
      <c r="P311" s="11">
        <f t="shared" si="169"/>
        <v>0</v>
      </c>
      <c r="Q311" s="11">
        <f t="shared" si="169"/>
        <v>210</v>
      </c>
      <c r="R311" s="11">
        <f t="shared" si="169"/>
        <v>160</v>
      </c>
    </row>
    <row r="312" spans="1:18" ht="18.75">
      <c r="A312" s="64" t="s">
        <v>0</v>
      </c>
      <c r="B312" s="33">
        <v>115</v>
      </c>
      <c r="C312" s="16" t="s">
        <v>144</v>
      </c>
      <c r="D312" s="16" t="s">
        <v>126</v>
      </c>
      <c r="E312" s="16" t="s">
        <v>1</v>
      </c>
      <c r="F312" s="16"/>
      <c r="G312" s="11">
        <f>G313</f>
        <v>110</v>
      </c>
      <c r="H312" s="11">
        <f t="shared" si="168"/>
        <v>0</v>
      </c>
      <c r="I312" s="11">
        <f aca="true" t="shared" si="170" ref="H312:R313">I313</f>
        <v>110</v>
      </c>
      <c r="J312" s="11">
        <f t="shared" si="168"/>
        <v>0</v>
      </c>
      <c r="K312" s="11">
        <f t="shared" si="168"/>
        <v>110</v>
      </c>
      <c r="L312" s="11">
        <f t="shared" si="168"/>
        <v>0</v>
      </c>
      <c r="M312" s="11">
        <f t="shared" si="168"/>
        <v>110</v>
      </c>
      <c r="N312" s="11">
        <f t="shared" si="168"/>
        <v>0</v>
      </c>
      <c r="O312" s="11">
        <f t="shared" si="168"/>
        <v>110</v>
      </c>
      <c r="P312" s="11">
        <f t="shared" si="168"/>
        <v>0</v>
      </c>
      <c r="Q312" s="11">
        <f t="shared" si="168"/>
        <v>110</v>
      </c>
      <c r="R312" s="11">
        <f t="shared" si="168"/>
        <v>0</v>
      </c>
    </row>
    <row r="313" spans="1:18" ht="18.75">
      <c r="A313" s="64" t="s">
        <v>496</v>
      </c>
      <c r="B313" s="33">
        <v>115</v>
      </c>
      <c r="C313" s="16" t="s">
        <v>144</v>
      </c>
      <c r="D313" s="16" t="s">
        <v>126</v>
      </c>
      <c r="E313" s="16" t="s">
        <v>2</v>
      </c>
      <c r="F313" s="16"/>
      <c r="G313" s="11">
        <f>G314</f>
        <v>110</v>
      </c>
      <c r="H313" s="11">
        <f t="shared" si="170"/>
        <v>0</v>
      </c>
      <c r="I313" s="11">
        <v>110</v>
      </c>
      <c r="J313" s="11">
        <f t="shared" si="170"/>
        <v>0</v>
      </c>
      <c r="K313" s="11">
        <f t="shared" si="170"/>
        <v>110</v>
      </c>
      <c r="L313" s="11">
        <f t="shared" si="170"/>
        <v>0</v>
      </c>
      <c r="M313" s="11">
        <f t="shared" si="170"/>
        <v>110</v>
      </c>
      <c r="N313" s="11">
        <f t="shared" si="170"/>
        <v>0</v>
      </c>
      <c r="O313" s="11">
        <f t="shared" si="170"/>
        <v>110</v>
      </c>
      <c r="P313" s="11">
        <f t="shared" si="170"/>
        <v>0</v>
      </c>
      <c r="Q313" s="11">
        <f t="shared" si="170"/>
        <v>110</v>
      </c>
      <c r="R313" s="11">
        <f t="shared" si="170"/>
        <v>0</v>
      </c>
    </row>
    <row r="314" spans="1:18" ht="18.75">
      <c r="A314" s="64" t="s">
        <v>193</v>
      </c>
      <c r="B314" s="33">
        <v>115</v>
      </c>
      <c r="C314" s="16" t="s">
        <v>144</v>
      </c>
      <c r="D314" s="16" t="s">
        <v>126</v>
      </c>
      <c r="E314" s="16" t="s">
        <v>2</v>
      </c>
      <c r="F314" s="16" t="s">
        <v>192</v>
      </c>
      <c r="G314" s="11">
        <f>H314+I313+J314</f>
        <v>110</v>
      </c>
      <c r="H314" s="11"/>
      <c r="I314" s="11">
        <f aca="true" t="shared" si="171" ref="H314:R315">I315+I317</f>
        <v>100</v>
      </c>
      <c r="J314" s="11"/>
      <c r="K314" s="11">
        <f>L314+M314+N314</f>
        <v>110</v>
      </c>
      <c r="L314" s="11"/>
      <c r="M314" s="11">
        <v>110</v>
      </c>
      <c r="N314" s="11"/>
      <c r="O314" s="11">
        <f>P314+Q314+R314</f>
        <v>110</v>
      </c>
      <c r="P314" s="11"/>
      <c r="Q314" s="11">
        <v>110</v>
      </c>
      <c r="R314" s="11"/>
    </row>
    <row r="315" spans="1:18" ht="18.75">
      <c r="A315" s="64" t="s">
        <v>4</v>
      </c>
      <c r="B315" s="33">
        <v>115</v>
      </c>
      <c r="C315" s="16" t="s">
        <v>144</v>
      </c>
      <c r="D315" s="16" t="s">
        <v>126</v>
      </c>
      <c r="E315" s="16" t="s">
        <v>7</v>
      </c>
      <c r="F315" s="16"/>
      <c r="G315" s="11">
        <f>G316+G318</f>
        <v>210</v>
      </c>
      <c r="H315" s="11">
        <f t="shared" si="171"/>
        <v>0</v>
      </c>
      <c r="I315" s="11">
        <f aca="true" t="shared" si="172" ref="H315:R316">I316</f>
        <v>100</v>
      </c>
      <c r="J315" s="11">
        <f t="shared" si="171"/>
        <v>110</v>
      </c>
      <c r="K315" s="11">
        <f t="shared" si="171"/>
        <v>210</v>
      </c>
      <c r="L315" s="11">
        <f t="shared" si="171"/>
        <v>0</v>
      </c>
      <c r="M315" s="11">
        <f t="shared" si="171"/>
        <v>100</v>
      </c>
      <c r="N315" s="11">
        <f t="shared" si="171"/>
        <v>110</v>
      </c>
      <c r="O315" s="11">
        <f t="shared" si="171"/>
        <v>210</v>
      </c>
      <c r="P315" s="11">
        <f t="shared" si="171"/>
        <v>0</v>
      </c>
      <c r="Q315" s="11">
        <f t="shared" si="171"/>
        <v>100</v>
      </c>
      <c r="R315" s="11">
        <f t="shared" si="171"/>
        <v>110</v>
      </c>
    </row>
    <row r="316" spans="1:18" ht="18.75">
      <c r="A316" s="64" t="s">
        <v>496</v>
      </c>
      <c r="B316" s="33">
        <v>115</v>
      </c>
      <c r="C316" s="16" t="s">
        <v>144</v>
      </c>
      <c r="D316" s="16" t="s">
        <v>126</v>
      </c>
      <c r="E316" s="16" t="s">
        <v>8</v>
      </c>
      <c r="F316" s="16"/>
      <c r="G316" s="11">
        <f>G317</f>
        <v>100</v>
      </c>
      <c r="H316" s="11">
        <f t="shared" si="172"/>
        <v>0</v>
      </c>
      <c r="I316" s="11">
        <v>100</v>
      </c>
      <c r="J316" s="11">
        <f t="shared" si="172"/>
        <v>0</v>
      </c>
      <c r="K316" s="11">
        <f t="shared" si="172"/>
        <v>100</v>
      </c>
      <c r="L316" s="11">
        <f t="shared" si="172"/>
        <v>0</v>
      </c>
      <c r="M316" s="11">
        <f t="shared" si="172"/>
        <v>100</v>
      </c>
      <c r="N316" s="11">
        <f t="shared" si="172"/>
        <v>0</v>
      </c>
      <c r="O316" s="11">
        <f t="shared" si="172"/>
        <v>100</v>
      </c>
      <c r="P316" s="11">
        <f t="shared" si="172"/>
        <v>0</v>
      </c>
      <c r="Q316" s="11">
        <f t="shared" si="172"/>
        <v>100</v>
      </c>
      <c r="R316" s="11">
        <f t="shared" si="172"/>
        <v>0</v>
      </c>
    </row>
    <row r="317" spans="1:18" ht="18.75">
      <c r="A317" s="64" t="s">
        <v>193</v>
      </c>
      <c r="B317" s="33">
        <v>115</v>
      </c>
      <c r="C317" s="16" t="s">
        <v>144</v>
      </c>
      <c r="D317" s="16" t="s">
        <v>126</v>
      </c>
      <c r="E317" s="16" t="s">
        <v>8</v>
      </c>
      <c r="F317" s="16" t="s">
        <v>192</v>
      </c>
      <c r="G317" s="11">
        <f>H317+I316+J317</f>
        <v>100</v>
      </c>
      <c r="H317" s="11"/>
      <c r="I317" s="11">
        <f aca="true" t="shared" si="173" ref="H317:R318">I318</f>
        <v>0</v>
      </c>
      <c r="J317" s="11"/>
      <c r="K317" s="11">
        <f>L317+M317+N317</f>
        <v>100</v>
      </c>
      <c r="L317" s="11"/>
      <c r="M317" s="11">
        <v>100</v>
      </c>
      <c r="N317" s="11"/>
      <c r="O317" s="11">
        <f>P317+Q317+R317</f>
        <v>100</v>
      </c>
      <c r="P317" s="11"/>
      <c r="Q317" s="11">
        <v>100</v>
      </c>
      <c r="R317" s="11"/>
    </row>
    <row r="318" spans="1:18" ht="77.25" customHeight="1">
      <c r="A318" s="64" t="s">
        <v>600</v>
      </c>
      <c r="B318" s="33">
        <v>115</v>
      </c>
      <c r="C318" s="16" t="s">
        <v>144</v>
      </c>
      <c r="D318" s="16" t="s">
        <v>126</v>
      </c>
      <c r="E318" s="16" t="s">
        <v>498</v>
      </c>
      <c r="F318" s="16"/>
      <c r="G318" s="11">
        <f>G319</f>
        <v>110</v>
      </c>
      <c r="H318" s="11">
        <f t="shared" si="173"/>
        <v>0</v>
      </c>
      <c r="I318" s="11"/>
      <c r="J318" s="11">
        <f t="shared" si="173"/>
        <v>110</v>
      </c>
      <c r="K318" s="11">
        <f t="shared" si="173"/>
        <v>110</v>
      </c>
      <c r="L318" s="11">
        <f t="shared" si="173"/>
        <v>0</v>
      </c>
      <c r="M318" s="11">
        <f t="shared" si="173"/>
        <v>0</v>
      </c>
      <c r="N318" s="11">
        <f t="shared" si="173"/>
        <v>110</v>
      </c>
      <c r="O318" s="11">
        <f t="shared" si="173"/>
        <v>110</v>
      </c>
      <c r="P318" s="11">
        <f t="shared" si="173"/>
        <v>0</v>
      </c>
      <c r="Q318" s="11">
        <f t="shared" si="173"/>
        <v>0</v>
      </c>
      <c r="R318" s="11">
        <f t="shared" si="173"/>
        <v>110</v>
      </c>
    </row>
    <row r="319" spans="1:18" ht="18.75">
      <c r="A319" s="64" t="s">
        <v>193</v>
      </c>
      <c r="B319" s="33">
        <v>115</v>
      </c>
      <c r="C319" s="16" t="s">
        <v>144</v>
      </c>
      <c r="D319" s="16" t="s">
        <v>126</v>
      </c>
      <c r="E319" s="16" t="s">
        <v>498</v>
      </c>
      <c r="F319" s="16" t="s">
        <v>192</v>
      </c>
      <c r="G319" s="11">
        <f>H319+I318+J319</f>
        <v>110</v>
      </c>
      <c r="H319" s="11"/>
      <c r="I319" s="11">
        <f aca="true" t="shared" si="174" ref="H319:R320">I320</f>
        <v>0</v>
      </c>
      <c r="J319" s="11">
        <v>110</v>
      </c>
      <c r="K319" s="11">
        <f>L319+M319+N319</f>
        <v>110</v>
      </c>
      <c r="L319" s="11"/>
      <c r="M319" s="11"/>
      <c r="N319" s="11">
        <v>110</v>
      </c>
      <c r="O319" s="11">
        <f>P319+Q319+R319</f>
        <v>110</v>
      </c>
      <c r="P319" s="11"/>
      <c r="Q319" s="11"/>
      <c r="R319" s="11">
        <v>110</v>
      </c>
    </row>
    <row r="320" spans="1:18" ht="37.5">
      <c r="A320" s="64" t="s">
        <v>80</v>
      </c>
      <c r="B320" s="33">
        <v>115</v>
      </c>
      <c r="C320" s="16" t="s">
        <v>144</v>
      </c>
      <c r="D320" s="16" t="s">
        <v>126</v>
      </c>
      <c r="E320" s="16" t="s">
        <v>501</v>
      </c>
      <c r="F320" s="16"/>
      <c r="G320" s="11">
        <f>G321</f>
        <v>50</v>
      </c>
      <c r="H320" s="11">
        <f t="shared" si="174"/>
        <v>0</v>
      </c>
      <c r="I320" s="11">
        <f aca="true" t="shared" si="175" ref="H320:R321">I321</f>
        <v>0</v>
      </c>
      <c r="J320" s="11">
        <f t="shared" si="174"/>
        <v>50</v>
      </c>
      <c r="K320" s="11">
        <f t="shared" si="174"/>
        <v>50</v>
      </c>
      <c r="L320" s="11">
        <f t="shared" si="174"/>
        <v>0</v>
      </c>
      <c r="M320" s="11">
        <f t="shared" si="174"/>
        <v>0</v>
      </c>
      <c r="N320" s="11">
        <f t="shared" si="174"/>
        <v>50</v>
      </c>
      <c r="O320" s="11">
        <f t="shared" si="174"/>
        <v>50</v>
      </c>
      <c r="P320" s="11">
        <f t="shared" si="174"/>
        <v>0</v>
      </c>
      <c r="Q320" s="11">
        <f t="shared" si="174"/>
        <v>0</v>
      </c>
      <c r="R320" s="11">
        <f t="shared" si="174"/>
        <v>50</v>
      </c>
    </row>
    <row r="321" spans="1:18" ht="80.25" customHeight="1">
      <c r="A321" s="64" t="s">
        <v>600</v>
      </c>
      <c r="B321" s="33">
        <v>115</v>
      </c>
      <c r="C321" s="16" t="s">
        <v>144</v>
      </c>
      <c r="D321" s="16" t="s">
        <v>126</v>
      </c>
      <c r="E321" s="16" t="s">
        <v>502</v>
      </c>
      <c r="F321" s="16"/>
      <c r="G321" s="11">
        <f>G322</f>
        <v>50</v>
      </c>
      <c r="H321" s="11">
        <f t="shared" si="175"/>
        <v>0</v>
      </c>
      <c r="I321" s="11"/>
      <c r="J321" s="11">
        <f t="shared" si="175"/>
        <v>50</v>
      </c>
      <c r="K321" s="11">
        <f t="shared" si="175"/>
        <v>50</v>
      </c>
      <c r="L321" s="11">
        <f t="shared" si="175"/>
        <v>0</v>
      </c>
      <c r="M321" s="11">
        <f t="shared" si="175"/>
        <v>0</v>
      </c>
      <c r="N321" s="11">
        <f t="shared" si="175"/>
        <v>50</v>
      </c>
      <c r="O321" s="11">
        <f t="shared" si="175"/>
        <v>50</v>
      </c>
      <c r="P321" s="11">
        <f t="shared" si="175"/>
        <v>0</v>
      </c>
      <c r="Q321" s="11">
        <f t="shared" si="175"/>
        <v>0</v>
      </c>
      <c r="R321" s="11">
        <f t="shared" si="175"/>
        <v>50</v>
      </c>
    </row>
    <row r="322" spans="1:18" ht="18.75">
      <c r="A322" s="64" t="s">
        <v>193</v>
      </c>
      <c r="B322" s="33">
        <v>115</v>
      </c>
      <c r="C322" s="16" t="s">
        <v>144</v>
      </c>
      <c r="D322" s="16" t="s">
        <v>126</v>
      </c>
      <c r="E322" s="16" t="s">
        <v>502</v>
      </c>
      <c r="F322" s="16" t="s">
        <v>192</v>
      </c>
      <c r="G322" s="11">
        <f>H322+I321+J322</f>
        <v>50</v>
      </c>
      <c r="H322" s="11"/>
      <c r="I322" s="11">
        <f aca="true" t="shared" si="176" ref="H322:R326">I323</f>
        <v>328.4</v>
      </c>
      <c r="J322" s="11">
        <v>50</v>
      </c>
      <c r="K322" s="11">
        <f>L322+M322+N322</f>
        <v>50</v>
      </c>
      <c r="L322" s="11"/>
      <c r="M322" s="11"/>
      <c r="N322" s="11">
        <v>50</v>
      </c>
      <c r="O322" s="11">
        <f>P322+Q322+R322</f>
        <v>50</v>
      </c>
      <c r="P322" s="11"/>
      <c r="Q322" s="11"/>
      <c r="R322" s="11">
        <v>50</v>
      </c>
    </row>
    <row r="323" spans="1:18" ht="37.5">
      <c r="A323" s="64" t="s">
        <v>523</v>
      </c>
      <c r="B323" s="33">
        <v>115</v>
      </c>
      <c r="C323" s="16" t="s">
        <v>144</v>
      </c>
      <c r="D323" s="16" t="s">
        <v>126</v>
      </c>
      <c r="E323" s="16" t="s">
        <v>288</v>
      </c>
      <c r="F323" s="16"/>
      <c r="G323" s="11">
        <f>G324</f>
        <v>328.4</v>
      </c>
      <c r="H323" s="11">
        <f t="shared" si="176"/>
        <v>0</v>
      </c>
      <c r="I323" s="11">
        <f t="shared" si="176"/>
        <v>328.4</v>
      </c>
      <c r="J323" s="11">
        <f t="shared" si="176"/>
        <v>0</v>
      </c>
      <c r="K323" s="11">
        <f t="shared" si="176"/>
        <v>328.4</v>
      </c>
      <c r="L323" s="11">
        <f t="shared" si="176"/>
        <v>0</v>
      </c>
      <c r="M323" s="11">
        <f t="shared" si="176"/>
        <v>328.4</v>
      </c>
      <c r="N323" s="11">
        <f t="shared" si="176"/>
        <v>0</v>
      </c>
      <c r="O323" s="11">
        <f t="shared" si="176"/>
        <v>328.4</v>
      </c>
      <c r="P323" s="11">
        <f t="shared" si="176"/>
        <v>0</v>
      </c>
      <c r="Q323" s="11">
        <f t="shared" si="176"/>
        <v>328.4</v>
      </c>
      <c r="R323" s="11">
        <f t="shared" si="176"/>
        <v>0</v>
      </c>
    </row>
    <row r="324" spans="1:18" ht="22.5" customHeight="1">
      <c r="A324" s="43" t="s">
        <v>18</v>
      </c>
      <c r="B324" s="33">
        <v>115</v>
      </c>
      <c r="C324" s="16" t="s">
        <v>144</v>
      </c>
      <c r="D324" s="16" t="s">
        <v>126</v>
      </c>
      <c r="E324" s="16" t="s">
        <v>289</v>
      </c>
      <c r="F324" s="16"/>
      <c r="G324" s="11">
        <f>G325</f>
        <v>328.4</v>
      </c>
      <c r="H324" s="11">
        <f t="shared" si="176"/>
        <v>0</v>
      </c>
      <c r="I324" s="11">
        <f t="shared" si="176"/>
        <v>328.4</v>
      </c>
      <c r="J324" s="11">
        <f t="shared" si="176"/>
        <v>0</v>
      </c>
      <c r="K324" s="11">
        <f t="shared" si="176"/>
        <v>328.4</v>
      </c>
      <c r="L324" s="11">
        <f t="shared" si="176"/>
        <v>0</v>
      </c>
      <c r="M324" s="11">
        <f t="shared" si="176"/>
        <v>328.4</v>
      </c>
      <c r="N324" s="11">
        <f t="shared" si="176"/>
        <v>0</v>
      </c>
      <c r="O324" s="11">
        <f t="shared" si="176"/>
        <v>328.4</v>
      </c>
      <c r="P324" s="11">
        <f t="shared" si="176"/>
        <v>0</v>
      </c>
      <c r="Q324" s="11">
        <f t="shared" si="176"/>
        <v>328.4</v>
      </c>
      <c r="R324" s="11">
        <f t="shared" si="176"/>
        <v>0</v>
      </c>
    </row>
    <row r="325" spans="1:18" ht="39.75" customHeight="1">
      <c r="A325" s="64" t="s">
        <v>53</v>
      </c>
      <c r="B325" s="33">
        <v>115</v>
      </c>
      <c r="C325" s="16" t="s">
        <v>144</v>
      </c>
      <c r="D325" s="16" t="s">
        <v>126</v>
      </c>
      <c r="E325" s="16" t="s">
        <v>54</v>
      </c>
      <c r="F325" s="16"/>
      <c r="G325" s="11">
        <f>G326</f>
        <v>328.4</v>
      </c>
      <c r="H325" s="11">
        <f t="shared" si="176"/>
        <v>0</v>
      </c>
      <c r="I325" s="11">
        <f t="shared" si="176"/>
        <v>328.4</v>
      </c>
      <c r="J325" s="11">
        <f t="shared" si="176"/>
        <v>0</v>
      </c>
      <c r="K325" s="11">
        <f t="shared" si="176"/>
        <v>328.4</v>
      </c>
      <c r="L325" s="11">
        <f t="shared" si="176"/>
        <v>0</v>
      </c>
      <c r="M325" s="11">
        <f t="shared" si="176"/>
        <v>328.4</v>
      </c>
      <c r="N325" s="11">
        <f t="shared" si="176"/>
        <v>0</v>
      </c>
      <c r="O325" s="11">
        <f t="shared" si="176"/>
        <v>328.4</v>
      </c>
      <c r="P325" s="11">
        <f t="shared" si="176"/>
        <v>0</v>
      </c>
      <c r="Q325" s="11">
        <f t="shared" si="176"/>
        <v>328.4</v>
      </c>
      <c r="R325" s="11">
        <f t="shared" si="176"/>
        <v>0</v>
      </c>
    </row>
    <row r="326" spans="1:18" ht="18.75">
      <c r="A326" s="64" t="s">
        <v>151</v>
      </c>
      <c r="B326" s="33">
        <v>115</v>
      </c>
      <c r="C326" s="16" t="s">
        <v>144</v>
      </c>
      <c r="D326" s="16" t="s">
        <v>126</v>
      </c>
      <c r="E326" s="16" t="s">
        <v>55</v>
      </c>
      <c r="F326" s="16"/>
      <c r="G326" s="11">
        <f>G327</f>
        <v>328.4</v>
      </c>
      <c r="H326" s="11">
        <f t="shared" si="176"/>
        <v>0</v>
      </c>
      <c r="I326" s="11">
        <v>328.4</v>
      </c>
      <c r="J326" s="11">
        <f t="shared" si="176"/>
        <v>0</v>
      </c>
      <c r="K326" s="11">
        <f t="shared" si="176"/>
        <v>328.4</v>
      </c>
      <c r="L326" s="11">
        <f t="shared" si="176"/>
        <v>0</v>
      </c>
      <c r="M326" s="11">
        <f t="shared" si="176"/>
        <v>328.4</v>
      </c>
      <c r="N326" s="11">
        <f t="shared" si="176"/>
        <v>0</v>
      </c>
      <c r="O326" s="11">
        <f t="shared" si="176"/>
        <v>328.4</v>
      </c>
      <c r="P326" s="11">
        <f t="shared" si="176"/>
        <v>0</v>
      </c>
      <c r="Q326" s="11">
        <f t="shared" si="176"/>
        <v>328.4</v>
      </c>
      <c r="R326" s="11">
        <f t="shared" si="176"/>
        <v>0</v>
      </c>
    </row>
    <row r="327" spans="1:18" ht="18.75">
      <c r="A327" s="64" t="s">
        <v>193</v>
      </c>
      <c r="B327" s="33">
        <v>115</v>
      </c>
      <c r="C327" s="16" t="s">
        <v>144</v>
      </c>
      <c r="D327" s="16" t="s">
        <v>126</v>
      </c>
      <c r="E327" s="16" t="s">
        <v>55</v>
      </c>
      <c r="F327" s="16" t="s">
        <v>192</v>
      </c>
      <c r="G327" s="11">
        <f>H327+I326+J327</f>
        <v>328.4</v>
      </c>
      <c r="H327" s="11"/>
      <c r="I327" s="14">
        <f>I328+I430+I469+I508+I539+I553+I601+I616+I651+I592</f>
        <v>44365.100000000006</v>
      </c>
      <c r="J327" s="11"/>
      <c r="K327" s="11">
        <f>L327+M327+N327</f>
        <v>328.4</v>
      </c>
      <c r="L327" s="11"/>
      <c r="M327" s="11">
        <v>328.4</v>
      </c>
      <c r="N327" s="11"/>
      <c r="O327" s="11">
        <f>P327+Q327+R327</f>
        <v>328.4</v>
      </c>
      <c r="P327" s="19"/>
      <c r="Q327" s="11">
        <v>328.4</v>
      </c>
      <c r="R327" s="19"/>
    </row>
    <row r="328" spans="1:18" ht="18.75">
      <c r="A328" s="65" t="s">
        <v>174</v>
      </c>
      <c r="B328" s="128">
        <v>546</v>
      </c>
      <c r="C328" s="13"/>
      <c r="D328" s="13"/>
      <c r="E328" s="128"/>
      <c r="F328" s="13"/>
      <c r="G328" s="14">
        <f>G329+G431+G470+G509+G540+G554+G602+G617+G652+G593</f>
        <v>253046.3</v>
      </c>
      <c r="H328" s="14">
        <f>H329+H431+H470+H509+H540+H554+H602+H617+H652+H593</f>
        <v>65325.8</v>
      </c>
      <c r="I328" s="11">
        <f>I329+I388+I392+I384</f>
        <v>11167.2</v>
      </c>
      <c r="J328" s="14">
        <f aca="true" t="shared" si="177" ref="J328:R328">J329+J431+J470+J509+J540+J554+J602+J617+J652+J593</f>
        <v>3114.7</v>
      </c>
      <c r="K328" s="14">
        <f t="shared" si="177"/>
        <v>205320.74</v>
      </c>
      <c r="L328" s="14">
        <f t="shared" si="177"/>
        <v>36240.799999999996</v>
      </c>
      <c r="M328" s="14">
        <f t="shared" si="177"/>
        <v>96899.23999999999</v>
      </c>
      <c r="N328" s="14">
        <f t="shared" si="177"/>
        <v>3078.6999999999994</v>
      </c>
      <c r="O328" s="14">
        <f t="shared" si="177"/>
        <v>149733.94</v>
      </c>
      <c r="P328" s="14" t="e">
        <f t="shared" si="177"/>
        <v>#REF!</v>
      </c>
      <c r="Q328" s="14" t="e">
        <f t="shared" si="177"/>
        <v>#REF!</v>
      </c>
      <c r="R328" s="14" t="e">
        <f t="shared" si="177"/>
        <v>#REF!</v>
      </c>
    </row>
    <row r="329" spans="1:18" ht="18.75">
      <c r="A329" s="64" t="s">
        <v>216</v>
      </c>
      <c r="B329" s="33">
        <v>546</v>
      </c>
      <c r="C329" s="16" t="s">
        <v>122</v>
      </c>
      <c r="D329" s="16" t="s">
        <v>416</v>
      </c>
      <c r="E329" s="33"/>
      <c r="F329" s="16"/>
      <c r="G329" s="11">
        <f>G330+G389+G393+G385</f>
        <v>64009.100000000006</v>
      </c>
      <c r="H329" s="11">
        <f>H330+H389+H393+H385</f>
        <v>13452</v>
      </c>
      <c r="I329" s="11">
        <f>I354+I361+I377+I338+I330+I348</f>
        <v>378.8</v>
      </c>
      <c r="J329" s="11">
        <f aca="true" t="shared" si="178" ref="J329:R329">J330+J389+J393+J385</f>
        <v>2494.2</v>
      </c>
      <c r="K329" s="11">
        <f t="shared" si="178"/>
        <v>34060.399999999994</v>
      </c>
      <c r="L329" s="11">
        <f t="shared" si="178"/>
        <v>6374.900000000001</v>
      </c>
      <c r="M329" s="11">
        <f t="shared" si="178"/>
        <v>25199.1</v>
      </c>
      <c r="N329" s="11">
        <f t="shared" si="178"/>
        <v>2486.3999999999996</v>
      </c>
      <c r="O329" s="11">
        <f t="shared" si="178"/>
        <v>46946.4</v>
      </c>
      <c r="P329" s="11">
        <f t="shared" si="178"/>
        <v>6398.6</v>
      </c>
      <c r="Q329" s="11">
        <f t="shared" si="178"/>
        <v>38116.7</v>
      </c>
      <c r="R329" s="11">
        <f t="shared" si="178"/>
        <v>2486.3999999999996</v>
      </c>
    </row>
    <row r="330" spans="1:18" ht="56.25">
      <c r="A330" s="64" t="s">
        <v>97</v>
      </c>
      <c r="B330" s="33">
        <v>546</v>
      </c>
      <c r="C330" s="16" t="s">
        <v>122</v>
      </c>
      <c r="D330" s="16" t="s">
        <v>123</v>
      </c>
      <c r="E330" s="33"/>
      <c r="F330" s="16"/>
      <c r="G330" s="11">
        <f>G355+G362+G378+G339+G331+G349</f>
        <v>31166.600000000002</v>
      </c>
      <c r="H330" s="11">
        <f>H355+H362+H378+H339+H331+H349</f>
        <v>3100.2</v>
      </c>
      <c r="I330" s="11">
        <f aca="true" t="shared" si="179" ref="H330:R331">I331</f>
        <v>3</v>
      </c>
      <c r="J330" s="11">
        <f aca="true" t="shared" si="180" ref="J330:R330">J355+J362+J378+J339+J331+J349</f>
        <v>420.5</v>
      </c>
      <c r="K330" s="11">
        <f t="shared" si="180"/>
        <v>20738.999999999996</v>
      </c>
      <c r="L330" s="11">
        <f t="shared" si="180"/>
        <v>2745.8</v>
      </c>
      <c r="M330" s="11">
        <f t="shared" si="180"/>
        <v>17580.5</v>
      </c>
      <c r="N330" s="11">
        <f t="shared" si="180"/>
        <v>412.70000000000005</v>
      </c>
      <c r="O330" s="11">
        <f t="shared" si="180"/>
        <v>27934.199999999997</v>
      </c>
      <c r="P330" s="11">
        <f t="shared" si="180"/>
        <v>2749.8</v>
      </c>
      <c r="Q330" s="11">
        <f t="shared" si="180"/>
        <v>24771.7</v>
      </c>
      <c r="R330" s="11">
        <f t="shared" si="180"/>
        <v>412.70000000000005</v>
      </c>
    </row>
    <row r="331" spans="1:18" ht="56.25">
      <c r="A331" s="64" t="s">
        <v>490</v>
      </c>
      <c r="B331" s="33">
        <v>546</v>
      </c>
      <c r="C331" s="16" t="s">
        <v>122</v>
      </c>
      <c r="D331" s="16" t="s">
        <v>123</v>
      </c>
      <c r="E331" s="16" t="s">
        <v>257</v>
      </c>
      <c r="F331" s="16"/>
      <c r="G331" s="11">
        <f>G332</f>
        <v>3</v>
      </c>
      <c r="H331" s="11">
        <f t="shared" si="179"/>
        <v>0</v>
      </c>
      <c r="I331" s="11">
        <f aca="true" t="shared" si="181" ref="H331:R332">I332+I335</f>
        <v>3</v>
      </c>
      <c r="J331" s="11">
        <f t="shared" si="179"/>
        <v>0</v>
      </c>
      <c r="K331" s="11">
        <f t="shared" si="179"/>
        <v>28</v>
      </c>
      <c r="L331" s="11">
        <f t="shared" si="179"/>
        <v>0</v>
      </c>
      <c r="M331" s="11">
        <f t="shared" si="179"/>
        <v>28</v>
      </c>
      <c r="N331" s="11">
        <f t="shared" si="179"/>
        <v>0</v>
      </c>
      <c r="O331" s="11">
        <f t="shared" si="179"/>
        <v>169</v>
      </c>
      <c r="P331" s="11">
        <f t="shared" si="179"/>
        <v>0</v>
      </c>
      <c r="Q331" s="11">
        <f t="shared" si="179"/>
        <v>169</v>
      </c>
      <c r="R331" s="11">
        <f t="shared" si="179"/>
        <v>0</v>
      </c>
    </row>
    <row r="332" spans="1:18" ht="37.5">
      <c r="A332" s="64" t="s">
        <v>491</v>
      </c>
      <c r="B332" s="33">
        <v>546</v>
      </c>
      <c r="C332" s="16" t="s">
        <v>122</v>
      </c>
      <c r="D332" s="16" t="s">
        <v>123</v>
      </c>
      <c r="E332" s="16" t="s">
        <v>258</v>
      </c>
      <c r="F332" s="16"/>
      <c r="G332" s="11">
        <f>G333+G336</f>
        <v>3</v>
      </c>
      <c r="H332" s="11">
        <f t="shared" si="181"/>
        <v>0</v>
      </c>
      <c r="I332" s="11">
        <f aca="true" t="shared" si="182" ref="H332:R333">I333</f>
        <v>3</v>
      </c>
      <c r="J332" s="11">
        <f t="shared" si="181"/>
        <v>0</v>
      </c>
      <c r="K332" s="11">
        <f t="shared" si="181"/>
        <v>28</v>
      </c>
      <c r="L332" s="11">
        <f t="shared" si="181"/>
        <v>0</v>
      </c>
      <c r="M332" s="11">
        <f t="shared" si="181"/>
        <v>28</v>
      </c>
      <c r="N332" s="11">
        <f t="shared" si="181"/>
        <v>0</v>
      </c>
      <c r="O332" s="11">
        <f t="shared" si="181"/>
        <v>169</v>
      </c>
      <c r="P332" s="11">
        <f t="shared" si="181"/>
        <v>0</v>
      </c>
      <c r="Q332" s="11">
        <f t="shared" si="181"/>
        <v>169</v>
      </c>
      <c r="R332" s="11">
        <f t="shared" si="181"/>
        <v>0</v>
      </c>
    </row>
    <row r="333" spans="1:18" ht="37.5">
      <c r="A333" s="64" t="s">
        <v>390</v>
      </c>
      <c r="B333" s="33">
        <v>546</v>
      </c>
      <c r="C333" s="16" t="s">
        <v>122</v>
      </c>
      <c r="D333" s="16" t="s">
        <v>123</v>
      </c>
      <c r="E333" s="16" t="s">
        <v>391</v>
      </c>
      <c r="F333" s="16"/>
      <c r="G333" s="11">
        <f>G334</f>
        <v>3</v>
      </c>
      <c r="H333" s="11">
        <f t="shared" si="182"/>
        <v>0</v>
      </c>
      <c r="I333" s="11">
        <f aca="true" t="shared" si="183" ref="H333:R334">I334</f>
        <v>3</v>
      </c>
      <c r="J333" s="11">
        <f t="shared" si="182"/>
        <v>0</v>
      </c>
      <c r="K333" s="11">
        <f t="shared" si="182"/>
        <v>28</v>
      </c>
      <c r="L333" s="11">
        <f t="shared" si="182"/>
        <v>0</v>
      </c>
      <c r="M333" s="11">
        <f t="shared" si="182"/>
        <v>28</v>
      </c>
      <c r="N333" s="11">
        <f t="shared" si="182"/>
        <v>0</v>
      </c>
      <c r="O333" s="11">
        <f t="shared" si="182"/>
        <v>23</v>
      </c>
      <c r="P333" s="11">
        <f t="shared" si="182"/>
        <v>0</v>
      </c>
      <c r="Q333" s="11">
        <f t="shared" si="182"/>
        <v>23</v>
      </c>
      <c r="R333" s="11">
        <f t="shared" si="182"/>
        <v>0</v>
      </c>
    </row>
    <row r="334" spans="1:18" ht="18.75">
      <c r="A334" s="64" t="s">
        <v>226</v>
      </c>
      <c r="B334" s="33">
        <v>546</v>
      </c>
      <c r="C334" s="16" t="s">
        <v>122</v>
      </c>
      <c r="D334" s="16" t="s">
        <v>123</v>
      </c>
      <c r="E334" s="16" t="s">
        <v>392</v>
      </c>
      <c r="F334" s="16"/>
      <c r="G334" s="11">
        <f>G335</f>
        <v>3</v>
      </c>
      <c r="H334" s="11">
        <f t="shared" si="183"/>
        <v>0</v>
      </c>
      <c r="I334" s="11">
        <v>3</v>
      </c>
      <c r="J334" s="11">
        <f t="shared" si="183"/>
        <v>0</v>
      </c>
      <c r="K334" s="11">
        <f t="shared" si="183"/>
        <v>28</v>
      </c>
      <c r="L334" s="11">
        <f t="shared" si="183"/>
        <v>0</v>
      </c>
      <c r="M334" s="11">
        <f t="shared" si="183"/>
        <v>28</v>
      </c>
      <c r="N334" s="11">
        <f t="shared" si="183"/>
        <v>0</v>
      </c>
      <c r="O334" s="11">
        <f t="shared" si="183"/>
        <v>23</v>
      </c>
      <c r="P334" s="11">
        <f t="shared" si="183"/>
        <v>0</v>
      </c>
      <c r="Q334" s="11">
        <f t="shared" si="183"/>
        <v>23</v>
      </c>
      <c r="R334" s="11">
        <f t="shared" si="183"/>
        <v>0</v>
      </c>
    </row>
    <row r="335" spans="1:18" ht="37.5">
      <c r="A335" s="64" t="s">
        <v>93</v>
      </c>
      <c r="B335" s="33">
        <v>546</v>
      </c>
      <c r="C335" s="16" t="s">
        <v>122</v>
      </c>
      <c r="D335" s="16" t="s">
        <v>123</v>
      </c>
      <c r="E335" s="16" t="s">
        <v>392</v>
      </c>
      <c r="F335" s="16" t="s">
        <v>179</v>
      </c>
      <c r="G335" s="11">
        <f>H335+I334+J335</f>
        <v>3</v>
      </c>
      <c r="H335" s="11"/>
      <c r="I335" s="11">
        <f>I336</f>
        <v>0</v>
      </c>
      <c r="J335" s="11"/>
      <c r="K335" s="11">
        <f>L335+M335+N335</f>
        <v>28</v>
      </c>
      <c r="L335" s="11"/>
      <c r="M335" s="11">
        <v>28</v>
      </c>
      <c r="N335" s="11"/>
      <c r="O335" s="11">
        <f>P335+Q335+R335</f>
        <v>23</v>
      </c>
      <c r="P335" s="11"/>
      <c r="Q335" s="11">
        <v>23</v>
      </c>
      <c r="R335" s="11"/>
    </row>
    <row r="336" spans="1:18" ht="37.5">
      <c r="A336" s="64" t="s">
        <v>428</v>
      </c>
      <c r="B336" s="33">
        <v>546</v>
      </c>
      <c r="C336" s="16" t="s">
        <v>122</v>
      </c>
      <c r="D336" s="16" t="s">
        <v>123</v>
      </c>
      <c r="E336" s="16" t="s">
        <v>388</v>
      </c>
      <c r="F336" s="16"/>
      <c r="G336" s="11">
        <f>G337</f>
        <v>0</v>
      </c>
      <c r="H336" s="11">
        <f>H337</f>
        <v>0</v>
      </c>
      <c r="I336" s="11">
        <f>I337</f>
        <v>0</v>
      </c>
      <c r="J336" s="11">
        <f aca="true" t="shared" si="184" ref="J336:R337">J337</f>
        <v>0</v>
      </c>
      <c r="K336" s="11">
        <f t="shared" si="184"/>
        <v>0</v>
      </c>
      <c r="L336" s="11">
        <f t="shared" si="184"/>
        <v>0</v>
      </c>
      <c r="M336" s="11">
        <f t="shared" si="184"/>
        <v>0</v>
      </c>
      <c r="N336" s="11">
        <f t="shared" si="184"/>
        <v>0</v>
      </c>
      <c r="O336" s="11">
        <f t="shared" si="184"/>
        <v>146</v>
      </c>
      <c r="P336" s="11">
        <f t="shared" si="184"/>
        <v>0</v>
      </c>
      <c r="Q336" s="11">
        <f t="shared" si="184"/>
        <v>146</v>
      </c>
      <c r="R336" s="11">
        <f t="shared" si="184"/>
        <v>0</v>
      </c>
    </row>
    <row r="337" spans="1:18" ht="18.75">
      <c r="A337" s="64" t="s">
        <v>226</v>
      </c>
      <c r="B337" s="33">
        <v>546</v>
      </c>
      <c r="C337" s="16" t="s">
        <v>122</v>
      </c>
      <c r="D337" s="16" t="s">
        <v>123</v>
      </c>
      <c r="E337" s="16" t="s">
        <v>400</v>
      </c>
      <c r="F337" s="16"/>
      <c r="G337" s="11">
        <f>G338</f>
        <v>0</v>
      </c>
      <c r="H337" s="11">
        <f>H338</f>
        <v>0</v>
      </c>
      <c r="I337" s="11"/>
      <c r="J337" s="11">
        <f t="shared" si="184"/>
        <v>0</v>
      </c>
      <c r="K337" s="11">
        <f t="shared" si="184"/>
        <v>0</v>
      </c>
      <c r="L337" s="11">
        <f t="shared" si="184"/>
        <v>0</v>
      </c>
      <c r="M337" s="11">
        <f t="shared" si="184"/>
        <v>0</v>
      </c>
      <c r="N337" s="11">
        <f t="shared" si="184"/>
        <v>0</v>
      </c>
      <c r="O337" s="11">
        <f t="shared" si="184"/>
        <v>146</v>
      </c>
      <c r="P337" s="11">
        <f t="shared" si="184"/>
        <v>0</v>
      </c>
      <c r="Q337" s="11">
        <f t="shared" si="184"/>
        <v>146</v>
      </c>
      <c r="R337" s="11">
        <f t="shared" si="184"/>
        <v>0</v>
      </c>
    </row>
    <row r="338" spans="1:18" ht="37.5">
      <c r="A338" s="64" t="s">
        <v>93</v>
      </c>
      <c r="B338" s="33">
        <v>546</v>
      </c>
      <c r="C338" s="16" t="s">
        <v>122</v>
      </c>
      <c r="D338" s="16" t="s">
        <v>123</v>
      </c>
      <c r="E338" s="16" t="s">
        <v>400</v>
      </c>
      <c r="F338" s="16" t="s">
        <v>179</v>
      </c>
      <c r="G338" s="11">
        <f>H338+I337+J338</f>
        <v>0</v>
      </c>
      <c r="H338" s="11"/>
      <c r="I338" s="11">
        <f aca="true" t="shared" si="185" ref="H338:R339">I343+I339</f>
        <v>0</v>
      </c>
      <c r="J338" s="11"/>
      <c r="K338" s="11">
        <f>L338+M338+N338</f>
        <v>0</v>
      </c>
      <c r="L338" s="11"/>
      <c r="M338" s="11"/>
      <c r="N338" s="11"/>
      <c r="O338" s="11">
        <f>P338+Q338+R338</f>
        <v>146</v>
      </c>
      <c r="P338" s="11"/>
      <c r="Q338" s="11">
        <v>146</v>
      </c>
      <c r="R338" s="11"/>
    </row>
    <row r="339" spans="1:18" ht="37.5">
      <c r="A339" s="64" t="s">
        <v>552</v>
      </c>
      <c r="B339" s="33">
        <v>546</v>
      </c>
      <c r="C339" s="16" t="s">
        <v>122</v>
      </c>
      <c r="D339" s="16" t="s">
        <v>123</v>
      </c>
      <c r="E339" s="16" t="s">
        <v>9</v>
      </c>
      <c r="F339" s="16"/>
      <c r="G339" s="11">
        <f>G344+G340</f>
        <v>1529</v>
      </c>
      <c r="H339" s="11">
        <f t="shared" si="185"/>
        <v>1529</v>
      </c>
      <c r="I339" s="11">
        <f aca="true" t="shared" si="186" ref="H339:R342">I340</f>
        <v>0</v>
      </c>
      <c r="J339" s="11">
        <f t="shared" si="185"/>
        <v>0</v>
      </c>
      <c r="K339" s="11">
        <f t="shared" si="185"/>
        <v>1311.6000000000001</v>
      </c>
      <c r="L339" s="11">
        <f t="shared" si="185"/>
        <v>1311.6000000000001</v>
      </c>
      <c r="M339" s="11">
        <f t="shared" si="185"/>
        <v>0</v>
      </c>
      <c r="N339" s="11">
        <f t="shared" si="185"/>
        <v>0</v>
      </c>
      <c r="O339" s="11">
        <f t="shared" si="185"/>
        <v>1311.6000000000001</v>
      </c>
      <c r="P339" s="11">
        <f t="shared" si="185"/>
        <v>1311.6000000000001</v>
      </c>
      <c r="Q339" s="11">
        <f t="shared" si="185"/>
        <v>0</v>
      </c>
      <c r="R339" s="11">
        <f t="shared" si="185"/>
        <v>0</v>
      </c>
    </row>
    <row r="340" spans="1:18" ht="37.5">
      <c r="A340" s="64" t="s">
        <v>41</v>
      </c>
      <c r="B340" s="33">
        <v>546</v>
      </c>
      <c r="C340" s="16" t="s">
        <v>122</v>
      </c>
      <c r="D340" s="16" t="s">
        <v>123</v>
      </c>
      <c r="E340" s="16" t="s">
        <v>42</v>
      </c>
      <c r="F340" s="16"/>
      <c r="G340" s="11">
        <f>G341</f>
        <v>224.5</v>
      </c>
      <c r="H340" s="11">
        <f t="shared" si="186"/>
        <v>224.5</v>
      </c>
      <c r="I340" s="11">
        <f t="shared" si="186"/>
        <v>0</v>
      </c>
      <c r="J340" s="11">
        <f t="shared" si="186"/>
        <v>0</v>
      </c>
      <c r="K340" s="11">
        <f t="shared" si="186"/>
        <v>224.5</v>
      </c>
      <c r="L340" s="11">
        <f t="shared" si="186"/>
        <v>224.5</v>
      </c>
      <c r="M340" s="11">
        <f t="shared" si="186"/>
        <v>0</v>
      </c>
      <c r="N340" s="11">
        <f t="shared" si="186"/>
        <v>0</v>
      </c>
      <c r="O340" s="11">
        <f t="shared" si="186"/>
        <v>224.5</v>
      </c>
      <c r="P340" s="11">
        <f t="shared" si="186"/>
        <v>224.5</v>
      </c>
      <c r="Q340" s="11">
        <f t="shared" si="186"/>
        <v>0</v>
      </c>
      <c r="R340" s="11">
        <f t="shared" si="186"/>
        <v>0</v>
      </c>
    </row>
    <row r="341" spans="1:18" ht="75.75" customHeight="1">
      <c r="A341" s="64" t="s">
        <v>451</v>
      </c>
      <c r="B341" s="33">
        <v>546</v>
      </c>
      <c r="C341" s="16" t="s">
        <v>122</v>
      </c>
      <c r="D341" s="16" t="s">
        <v>123</v>
      </c>
      <c r="E341" s="16" t="s">
        <v>449</v>
      </c>
      <c r="F341" s="16"/>
      <c r="G341" s="11">
        <f>G342</f>
        <v>224.5</v>
      </c>
      <c r="H341" s="11">
        <f t="shared" si="186"/>
        <v>224.5</v>
      </c>
      <c r="I341" s="11">
        <f t="shared" si="186"/>
        <v>0</v>
      </c>
      <c r="J341" s="11">
        <f t="shared" si="186"/>
        <v>0</v>
      </c>
      <c r="K341" s="11">
        <f t="shared" si="186"/>
        <v>224.5</v>
      </c>
      <c r="L341" s="11">
        <f t="shared" si="186"/>
        <v>224.5</v>
      </c>
      <c r="M341" s="11">
        <f t="shared" si="186"/>
        <v>0</v>
      </c>
      <c r="N341" s="11">
        <f t="shared" si="186"/>
        <v>0</v>
      </c>
      <c r="O341" s="11">
        <f t="shared" si="186"/>
        <v>224.5</v>
      </c>
      <c r="P341" s="11">
        <f t="shared" si="186"/>
        <v>224.5</v>
      </c>
      <c r="Q341" s="11">
        <f t="shared" si="186"/>
        <v>0</v>
      </c>
      <c r="R341" s="11">
        <f t="shared" si="186"/>
        <v>0</v>
      </c>
    </row>
    <row r="342" spans="1:18" ht="117.75" customHeight="1">
      <c r="A342" s="71" t="s">
        <v>452</v>
      </c>
      <c r="B342" s="33">
        <v>546</v>
      </c>
      <c r="C342" s="16" t="s">
        <v>122</v>
      </c>
      <c r="D342" s="16" t="s">
        <v>123</v>
      </c>
      <c r="E342" s="16" t="s">
        <v>448</v>
      </c>
      <c r="F342" s="16"/>
      <c r="G342" s="11">
        <f>G343</f>
        <v>224.5</v>
      </c>
      <c r="H342" s="11">
        <f t="shared" si="186"/>
        <v>224.5</v>
      </c>
      <c r="I342" s="11"/>
      <c r="J342" s="11">
        <f t="shared" si="186"/>
        <v>0</v>
      </c>
      <c r="K342" s="11">
        <f t="shared" si="186"/>
        <v>224.5</v>
      </c>
      <c r="L342" s="11">
        <f t="shared" si="186"/>
        <v>224.5</v>
      </c>
      <c r="M342" s="11">
        <f t="shared" si="186"/>
        <v>0</v>
      </c>
      <c r="N342" s="11">
        <f t="shared" si="186"/>
        <v>0</v>
      </c>
      <c r="O342" s="11">
        <f t="shared" si="186"/>
        <v>224.5</v>
      </c>
      <c r="P342" s="11">
        <f t="shared" si="186"/>
        <v>224.5</v>
      </c>
      <c r="Q342" s="11">
        <f t="shared" si="186"/>
        <v>0</v>
      </c>
      <c r="R342" s="11">
        <f t="shared" si="186"/>
        <v>0</v>
      </c>
    </row>
    <row r="343" spans="1:18" ht="37.5">
      <c r="A343" s="64" t="s">
        <v>93</v>
      </c>
      <c r="B343" s="33">
        <v>546</v>
      </c>
      <c r="C343" s="16" t="s">
        <v>122</v>
      </c>
      <c r="D343" s="16" t="s">
        <v>123</v>
      </c>
      <c r="E343" s="16" t="s">
        <v>448</v>
      </c>
      <c r="F343" s="16" t="s">
        <v>179</v>
      </c>
      <c r="G343" s="11">
        <f>I342+J343+H343</f>
        <v>224.5</v>
      </c>
      <c r="H343" s="11">
        <v>224.5</v>
      </c>
      <c r="I343" s="11">
        <f aca="true" t="shared" si="187" ref="H343:R345">I344</f>
        <v>0</v>
      </c>
      <c r="J343" s="11"/>
      <c r="K343" s="11">
        <f>M343+N343+L343</f>
        <v>224.5</v>
      </c>
      <c r="L343" s="11">
        <v>224.5</v>
      </c>
      <c r="M343" s="11"/>
      <c r="N343" s="11"/>
      <c r="O343" s="11">
        <f>P343+Q343+R343</f>
        <v>224.5</v>
      </c>
      <c r="P343" s="11">
        <v>224.5</v>
      </c>
      <c r="Q343" s="11"/>
      <c r="R343" s="11"/>
    </row>
    <row r="344" spans="1:18" ht="26.25" customHeight="1">
      <c r="A344" s="64" t="s">
        <v>47</v>
      </c>
      <c r="B344" s="33">
        <v>546</v>
      </c>
      <c r="C344" s="16" t="s">
        <v>122</v>
      </c>
      <c r="D344" s="16" t="s">
        <v>123</v>
      </c>
      <c r="E344" s="16" t="s">
        <v>46</v>
      </c>
      <c r="F344" s="16"/>
      <c r="G344" s="11">
        <f>G345</f>
        <v>1304.5</v>
      </c>
      <c r="H344" s="11">
        <f t="shared" si="187"/>
        <v>1304.5</v>
      </c>
      <c r="I344" s="11">
        <f t="shared" si="187"/>
        <v>0</v>
      </c>
      <c r="J344" s="11">
        <f t="shared" si="187"/>
        <v>0</v>
      </c>
      <c r="K344" s="11">
        <f t="shared" si="187"/>
        <v>1087.1000000000001</v>
      </c>
      <c r="L344" s="11">
        <f t="shared" si="187"/>
        <v>1087.1000000000001</v>
      </c>
      <c r="M344" s="11">
        <f t="shared" si="187"/>
        <v>0</v>
      </c>
      <c r="N344" s="11">
        <f t="shared" si="187"/>
        <v>0</v>
      </c>
      <c r="O344" s="11">
        <f t="shared" si="187"/>
        <v>1087.1000000000001</v>
      </c>
      <c r="P344" s="11">
        <f t="shared" si="187"/>
        <v>1087.1000000000001</v>
      </c>
      <c r="Q344" s="11">
        <f t="shared" si="187"/>
        <v>0</v>
      </c>
      <c r="R344" s="11">
        <f t="shared" si="187"/>
        <v>0</v>
      </c>
    </row>
    <row r="345" spans="1:18" ht="56.25">
      <c r="A345" s="64" t="s">
        <v>327</v>
      </c>
      <c r="B345" s="33">
        <v>546</v>
      </c>
      <c r="C345" s="16" t="s">
        <v>122</v>
      </c>
      <c r="D345" s="16" t="s">
        <v>123</v>
      </c>
      <c r="E345" s="16" t="s">
        <v>559</v>
      </c>
      <c r="F345" s="16"/>
      <c r="G345" s="11">
        <f>G346</f>
        <v>1304.5</v>
      </c>
      <c r="H345" s="11">
        <f t="shared" si="187"/>
        <v>1304.5</v>
      </c>
      <c r="I345" s="11">
        <f aca="true" t="shared" si="188" ref="H345:R346">I346+I347</f>
        <v>0</v>
      </c>
      <c r="J345" s="11">
        <f t="shared" si="187"/>
        <v>0</v>
      </c>
      <c r="K345" s="11">
        <f t="shared" si="187"/>
        <v>1087.1000000000001</v>
      </c>
      <c r="L345" s="11">
        <f t="shared" si="187"/>
        <v>1087.1000000000001</v>
      </c>
      <c r="M345" s="11">
        <f t="shared" si="187"/>
        <v>0</v>
      </c>
      <c r="N345" s="11">
        <f t="shared" si="187"/>
        <v>0</v>
      </c>
      <c r="O345" s="11">
        <f t="shared" si="187"/>
        <v>1087.1000000000001</v>
      </c>
      <c r="P345" s="11">
        <f t="shared" si="187"/>
        <v>1087.1000000000001</v>
      </c>
      <c r="Q345" s="11">
        <f t="shared" si="187"/>
        <v>0</v>
      </c>
      <c r="R345" s="11">
        <f t="shared" si="187"/>
        <v>0</v>
      </c>
    </row>
    <row r="346" spans="1:18" ht="158.25" customHeight="1">
      <c r="A346" s="64" t="s">
        <v>453</v>
      </c>
      <c r="B346" s="62">
        <v>546</v>
      </c>
      <c r="C346" s="16" t="s">
        <v>122</v>
      </c>
      <c r="D346" s="16" t="s">
        <v>123</v>
      </c>
      <c r="E346" s="16" t="s">
        <v>560</v>
      </c>
      <c r="F346" s="16"/>
      <c r="G346" s="11">
        <f>G347+G348</f>
        <v>1304.5</v>
      </c>
      <c r="H346" s="11">
        <f t="shared" si="188"/>
        <v>1304.5</v>
      </c>
      <c r="I346" s="11"/>
      <c r="J346" s="11">
        <f t="shared" si="188"/>
        <v>0</v>
      </c>
      <c r="K346" s="11">
        <f t="shared" si="188"/>
        <v>1087.1000000000001</v>
      </c>
      <c r="L346" s="11">
        <f t="shared" si="188"/>
        <v>1087.1000000000001</v>
      </c>
      <c r="M346" s="11">
        <f t="shared" si="188"/>
        <v>0</v>
      </c>
      <c r="N346" s="11">
        <f t="shared" si="188"/>
        <v>0</v>
      </c>
      <c r="O346" s="11">
        <f t="shared" si="188"/>
        <v>1087.1000000000001</v>
      </c>
      <c r="P346" s="11">
        <f t="shared" si="188"/>
        <v>1087.1000000000001</v>
      </c>
      <c r="Q346" s="11">
        <f t="shared" si="188"/>
        <v>0</v>
      </c>
      <c r="R346" s="11">
        <f t="shared" si="188"/>
        <v>0</v>
      </c>
    </row>
    <row r="347" spans="1:18" ht="37.5">
      <c r="A347" s="72" t="s">
        <v>175</v>
      </c>
      <c r="B347" s="33">
        <v>546</v>
      </c>
      <c r="C347" s="16" t="s">
        <v>122</v>
      </c>
      <c r="D347" s="16" t="s">
        <v>123</v>
      </c>
      <c r="E347" s="16" t="s">
        <v>560</v>
      </c>
      <c r="F347" s="16" t="s">
        <v>176</v>
      </c>
      <c r="G347" s="11">
        <f>H347+I346+J347</f>
        <v>1143.9</v>
      </c>
      <c r="H347" s="11">
        <v>1143.9</v>
      </c>
      <c r="I347" s="11"/>
      <c r="J347" s="11"/>
      <c r="K347" s="11">
        <f>L347+M347+N347</f>
        <v>947.7</v>
      </c>
      <c r="L347" s="11">
        <v>947.7</v>
      </c>
      <c r="M347" s="11"/>
      <c r="N347" s="11"/>
      <c r="O347" s="11">
        <f>P347+Q347+R347</f>
        <v>947.7</v>
      </c>
      <c r="P347" s="11">
        <v>947.7</v>
      </c>
      <c r="Q347" s="19"/>
      <c r="R347" s="19"/>
    </row>
    <row r="348" spans="1:18" ht="37.5">
      <c r="A348" s="64" t="s">
        <v>93</v>
      </c>
      <c r="B348" s="33">
        <v>546</v>
      </c>
      <c r="C348" s="16" t="s">
        <v>122</v>
      </c>
      <c r="D348" s="16" t="s">
        <v>123</v>
      </c>
      <c r="E348" s="16" t="s">
        <v>560</v>
      </c>
      <c r="F348" s="16" t="s">
        <v>179</v>
      </c>
      <c r="G348" s="11">
        <f>H348+I347+J348</f>
        <v>160.6</v>
      </c>
      <c r="H348" s="11">
        <v>160.6</v>
      </c>
      <c r="I348" s="11">
        <f aca="true" t="shared" si="189" ref="H348:R351">I349</f>
        <v>0</v>
      </c>
      <c r="J348" s="11"/>
      <c r="K348" s="11">
        <f>L348+M348+N348</f>
        <v>139.4</v>
      </c>
      <c r="L348" s="11">
        <v>139.4</v>
      </c>
      <c r="M348" s="11"/>
      <c r="N348" s="11"/>
      <c r="O348" s="11">
        <f>P348+Q348+R348</f>
        <v>139.4</v>
      </c>
      <c r="P348" s="11">
        <v>139.4</v>
      </c>
      <c r="Q348" s="19"/>
      <c r="R348" s="19"/>
    </row>
    <row r="349" spans="1:18" ht="63" customHeight="1">
      <c r="A349" s="64" t="s">
        <v>626</v>
      </c>
      <c r="B349" s="33">
        <v>546</v>
      </c>
      <c r="C349" s="16" t="s">
        <v>122</v>
      </c>
      <c r="D349" s="16" t="s">
        <v>123</v>
      </c>
      <c r="E349" s="33" t="s">
        <v>251</v>
      </c>
      <c r="F349" s="16"/>
      <c r="G349" s="11">
        <f>G350</f>
        <v>1207.9</v>
      </c>
      <c r="H349" s="11">
        <f t="shared" si="189"/>
        <v>1207.9</v>
      </c>
      <c r="I349" s="11">
        <f t="shared" si="189"/>
        <v>0</v>
      </c>
      <c r="J349" s="11">
        <f t="shared" si="189"/>
        <v>0</v>
      </c>
      <c r="K349" s="11">
        <f t="shared" si="189"/>
        <v>1070.2</v>
      </c>
      <c r="L349" s="11">
        <f t="shared" si="189"/>
        <v>1070.2</v>
      </c>
      <c r="M349" s="11">
        <f t="shared" si="189"/>
        <v>0</v>
      </c>
      <c r="N349" s="11">
        <f t="shared" si="189"/>
        <v>0</v>
      </c>
      <c r="O349" s="11">
        <f t="shared" si="189"/>
        <v>1070.2</v>
      </c>
      <c r="P349" s="11">
        <f t="shared" si="189"/>
        <v>1070.2</v>
      </c>
      <c r="Q349" s="11">
        <f t="shared" si="189"/>
        <v>0</v>
      </c>
      <c r="R349" s="11">
        <f t="shared" si="189"/>
        <v>0</v>
      </c>
    </row>
    <row r="350" spans="1:18" ht="24" customHeight="1">
      <c r="A350" s="64" t="s">
        <v>198</v>
      </c>
      <c r="B350" s="33">
        <v>546</v>
      </c>
      <c r="C350" s="16" t="s">
        <v>122</v>
      </c>
      <c r="D350" s="16" t="s">
        <v>123</v>
      </c>
      <c r="E350" s="33" t="s">
        <v>62</v>
      </c>
      <c r="F350" s="16"/>
      <c r="G350" s="11">
        <f>G351</f>
        <v>1207.9</v>
      </c>
      <c r="H350" s="11">
        <f t="shared" si="189"/>
        <v>1207.9</v>
      </c>
      <c r="I350" s="11">
        <f t="shared" si="189"/>
        <v>0</v>
      </c>
      <c r="J350" s="11">
        <f t="shared" si="189"/>
        <v>0</v>
      </c>
      <c r="K350" s="11">
        <f t="shared" si="189"/>
        <v>1070.2</v>
      </c>
      <c r="L350" s="11">
        <f t="shared" si="189"/>
        <v>1070.2</v>
      </c>
      <c r="M350" s="11">
        <f t="shared" si="189"/>
        <v>0</v>
      </c>
      <c r="N350" s="11">
        <f t="shared" si="189"/>
        <v>0</v>
      </c>
      <c r="O350" s="11">
        <f t="shared" si="189"/>
        <v>1070.2</v>
      </c>
      <c r="P350" s="11">
        <f t="shared" si="189"/>
        <v>1070.2</v>
      </c>
      <c r="Q350" s="11">
        <f t="shared" si="189"/>
        <v>0</v>
      </c>
      <c r="R350" s="11">
        <f t="shared" si="189"/>
        <v>0</v>
      </c>
    </row>
    <row r="351" spans="1:18" ht="38.25" customHeight="1">
      <c r="A351" s="64" t="s">
        <v>421</v>
      </c>
      <c r="B351" s="33">
        <v>546</v>
      </c>
      <c r="C351" s="16" t="s">
        <v>122</v>
      </c>
      <c r="D351" s="16" t="s">
        <v>123</v>
      </c>
      <c r="E351" s="33" t="s">
        <v>420</v>
      </c>
      <c r="F351" s="16"/>
      <c r="G351" s="11">
        <f>G352</f>
        <v>1207.9</v>
      </c>
      <c r="H351" s="11">
        <f t="shared" si="189"/>
        <v>1207.9</v>
      </c>
      <c r="I351" s="11">
        <f aca="true" t="shared" si="190" ref="H351:R352">I352+I353</f>
        <v>0</v>
      </c>
      <c r="J351" s="11">
        <f t="shared" si="189"/>
        <v>0</v>
      </c>
      <c r="K351" s="11">
        <f t="shared" si="189"/>
        <v>1070.2</v>
      </c>
      <c r="L351" s="11">
        <f t="shared" si="189"/>
        <v>1070.2</v>
      </c>
      <c r="M351" s="11">
        <f t="shared" si="189"/>
        <v>0</v>
      </c>
      <c r="N351" s="11">
        <f t="shared" si="189"/>
        <v>0</v>
      </c>
      <c r="O351" s="11">
        <f t="shared" si="189"/>
        <v>1070.2</v>
      </c>
      <c r="P351" s="11">
        <f t="shared" si="189"/>
        <v>1070.2</v>
      </c>
      <c r="Q351" s="11">
        <f t="shared" si="189"/>
        <v>0</v>
      </c>
      <c r="R351" s="11">
        <f t="shared" si="189"/>
        <v>0</v>
      </c>
    </row>
    <row r="352" spans="1:18" ht="102" customHeight="1">
      <c r="A352" s="64" t="s">
        <v>454</v>
      </c>
      <c r="B352" s="33">
        <v>546</v>
      </c>
      <c r="C352" s="16" t="s">
        <v>122</v>
      </c>
      <c r="D352" s="16" t="s">
        <v>123</v>
      </c>
      <c r="E352" s="33" t="s">
        <v>455</v>
      </c>
      <c r="F352" s="16"/>
      <c r="G352" s="11">
        <f>G353+G354</f>
        <v>1207.9</v>
      </c>
      <c r="H352" s="11">
        <f t="shared" si="190"/>
        <v>1207.9</v>
      </c>
      <c r="I352" s="11"/>
      <c r="J352" s="11">
        <f t="shared" si="190"/>
        <v>0</v>
      </c>
      <c r="K352" s="11">
        <f t="shared" si="190"/>
        <v>1070.2</v>
      </c>
      <c r="L352" s="11">
        <f t="shared" si="190"/>
        <v>1070.2</v>
      </c>
      <c r="M352" s="11">
        <f t="shared" si="190"/>
        <v>0</v>
      </c>
      <c r="N352" s="11">
        <f t="shared" si="190"/>
        <v>0</v>
      </c>
      <c r="O352" s="11">
        <f t="shared" si="190"/>
        <v>1070.2</v>
      </c>
      <c r="P352" s="11">
        <f t="shared" si="190"/>
        <v>1070.2</v>
      </c>
      <c r="Q352" s="11">
        <f t="shared" si="190"/>
        <v>0</v>
      </c>
      <c r="R352" s="11">
        <f t="shared" si="190"/>
        <v>0</v>
      </c>
    </row>
    <row r="353" spans="1:18" ht="37.5">
      <c r="A353" s="64" t="s">
        <v>175</v>
      </c>
      <c r="B353" s="33">
        <v>546</v>
      </c>
      <c r="C353" s="16" t="s">
        <v>122</v>
      </c>
      <c r="D353" s="16" t="s">
        <v>123</v>
      </c>
      <c r="E353" s="33" t="s">
        <v>455</v>
      </c>
      <c r="F353" s="16" t="s">
        <v>176</v>
      </c>
      <c r="G353" s="11">
        <f>H353+I352+J353</f>
        <v>837.8</v>
      </c>
      <c r="H353" s="11">
        <v>837.8</v>
      </c>
      <c r="I353" s="11"/>
      <c r="J353" s="11"/>
      <c r="K353" s="11">
        <f>L353+M353+N353</f>
        <v>738.5</v>
      </c>
      <c r="L353" s="11">
        <v>738.5</v>
      </c>
      <c r="M353" s="11"/>
      <c r="N353" s="11"/>
      <c r="O353" s="11">
        <f>P353+Q353+R353</f>
        <v>738.5</v>
      </c>
      <c r="P353" s="11">
        <v>738.5</v>
      </c>
      <c r="Q353" s="19"/>
      <c r="R353" s="19"/>
    </row>
    <row r="354" spans="1:18" ht="37.5">
      <c r="A354" s="64" t="s">
        <v>93</v>
      </c>
      <c r="B354" s="33">
        <v>546</v>
      </c>
      <c r="C354" s="16" t="s">
        <v>122</v>
      </c>
      <c r="D354" s="16" t="s">
        <v>123</v>
      </c>
      <c r="E354" s="33" t="s">
        <v>455</v>
      </c>
      <c r="F354" s="16" t="s">
        <v>179</v>
      </c>
      <c r="G354" s="11">
        <f>H354+I353+J354</f>
        <v>370.1</v>
      </c>
      <c r="H354" s="11">
        <v>370.1</v>
      </c>
      <c r="I354" s="11">
        <f aca="true" t="shared" si="191" ref="H354:R355">I355++I358</f>
        <v>0</v>
      </c>
      <c r="J354" s="11"/>
      <c r="K354" s="11">
        <f>L354+M354+N354</f>
        <v>331.7</v>
      </c>
      <c r="L354" s="11">
        <v>331.7</v>
      </c>
      <c r="M354" s="11"/>
      <c r="N354" s="11"/>
      <c r="O354" s="11">
        <f>P354+Q354+R354</f>
        <v>331.7</v>
      </c>
      <c r="P354" s="11">
        <v>331.7</v>
      </c>
      <c r="Q354" s="19"/>
      <c r="R354" s="19"/>
    </row>
    <row r="355" spans="1:18" ht="18.75">
      <c r="A355" s="64" t="s">
        <v>217</v>
      </c>
      <c r="B355" s="33">
        <v>546</v>
      </c>
      <c r="C355" s="16" t="s">
        <v>122</v>
      </c>
      <c r="D355" s="16" t="s">
        <v>123</v>
      </c>
      <c r="E355" s="33" t="s">
        <v>238</v>
      </c>
      <c r="F355" s="16"/>
      <c r="G355" s="11">
        <f>G356++G359</f>
        <v>363.3</v>
      </c>
      <c r="H355" s="11">
        <f t="shared" si="191"/>
        <v>363.3</v>
      </c>
      <c r="I355" s="11">
        <f aca="true" t="shared" si="192" ref="H355:R356">I356+I357</f>
        <v>0</v>
      </c>
      <c r="J355" s="11">
        <f t="shared" si="191"/>
        <v>0</v>
      </c>
      <c r="K355" s="11">
        <f t="shared" si="191"/>
        <v>364</v>
      </c>
      <c r="L355" s="11">
        <f t="shared" si="191"/>
        <v>364</v>
      </c>
      <c r="M355" s="11">
        <f t="shared" si="191"/>
        <v>0</v>
      </c>
      <c r="N355" s="11">
        <f t="shared" si="191"/>
        <v>0</v>
      </c>
      <c r="O355" s="11">
        <f t="shared" si="191"/>
        <v>368</v>
      </c>
      <c r="P355" s="11">
        <f t="shared" si="191"/>
        <v>368</v>
      </c>
      <c r="Q355" s="11">
        <f t="shared" si="191"/>
        <v>0</v>
      </c>
      <c r="R355" s="11">
        <f t="shared" si="191"/>
        <v>0</v>
      </c>
    </row>
    <row r="356" spans="1:18" ht="93.75">
      <c r="A356" s="64" t="s">
        <v>221</v>
      </c>
      <c r="B356" s="33">
        <v>546</v>
      </c>
      <c r="C356" s="16" t="s">
        <v>122</v>
      </c>
      <c r="D356" s="16" t="s">
        <v>123</v>
      </c>
      <c r="E356" s="16" t="s">
        <v>239</v>
      </c>
      <c r="F356" s="16"/>
      <c r="G356" s="11">
        <f>G357+G358</f>
        <v>343.3</v>
      </c>
      <c r="H356" s="11">
        <f t="shared" si="192"/>
        <v>343.3</v>
      </c>
      <c r="I356" s="11"/>
      <c r="J356" s="11">
        <f t="shared" si="192"/>
        <v>0</v>
      </c>
      <c r="K356" s="11">
        <f t="shared" si="192"/>
        <v>347.3</v>
      </c>
      <c r="L356" s="11">
        <f t="shared" si="192"/>
        <v>347.3</v>
      </c>
      <c r="M356" s="11">
        <f t="shared" si="192"/>
        <v>0</v>
      </c>
      <c r="N356" s="11">
        <f t="shared" si="192"/>
        <v>0</v>
      </c>
      <c r="O356" s="11">
        <f t="shared" si="192"/>
        <v>351.3</v>
      </c>
      <c r="P356" s="11">
        <f t="shared" si="192"/>
        <v>351.3</v>
      </c>
      <c r="Q356" s="11">
        <f t="shared" si="192"/>
        <v>0</v>
      </c>
      <c r="R356" s="11">
        <f t="shared" si="192"/>
        <v>0</v>
      </c>
    </row>
    <row r="357" spans="1:18" ht="37.5">
      <c r="A357" s="64" t="s">
        <v>175</v>
      </c>
      <c r="B357" s="33">
        <v>546</v>
      </c>
      <c r="C357" s="16" t="s">
        <v>122</v>
      </c>
      <c r="D357" s="16" t="s">
        <v>123</v>
      </c>
      <c r="E357" s="16" t="s">
        <v>239</v>
      </c>
      <c r="F357" s="16" t="s">
        <v>176</v>
      </c>
      <c r="G357" s="11">
        <f>H357+I356+J357</f>
        <v>243.6</v>
      </c>
      <c r="H357" s="11">
        <v>243.6</v>
      </c>
      <c r="I357" s="11"/>
      <c r="J357" s="11"/>
      <c r="K357" s="11">
        <f>L357+M357+N357</f>
        <v>243.6</v>
      </c>
      <c r="L357" s="11">
        <v>243.6</v>
      </c>
      <c r="M357" s="11"/>
      <c r="N357" s="11"/>
      <c r="O357" s="11">
        <f>P357+Q357+R357</f>
        <v>243.6</v>
      </c>
      <c r="P357" s="11">
        <v>243.6</v>
      </c>
      <c r="Q357" s="49"/>
      <c r="R357" s="49"/>
    </row>
    <row r="358" spans="1:18" ht="37.5">
      <c r="A358" s="64" t="s">
        <v>93</v>
      </c>
      <c r="B358" s="33">
        <v>546</v>
      </c>
      <c r="C358" s="16" t="s">
        <v>122</v>
      </c>
      <c r="D358" s="16" t="s">
        <v>123</v>
      </c>
      <c r="E358" s="16" t="s">
        <v>239</v>
      </c>
      <c r="F358" s="16" t="s">
        <v>179</v>
      </c>
      <c r="G358" s="11">
        <f>H358+I357+J358</f>
        <v>99.7</v>
      </c>
      <c r="H358" s="11">
        <v>99.7</v>
      </c>
      <c r="I358" s="11">
        <f aca="true" t="shared" si="193" ref="H358:R359">I359+I360</f>
        <v>0</v>
      </c>
      <c r="J358" s="11"/>
      <c r="K358" s="11">
        <f>L358+M358+N358</f>
        <v>103.7</v>
      </c>
      <c r="L358" s="11">
        <v>103.7</v>
      </c>
      <c r="M358" s="11"/>
      <c r="N358" s="11"/>
      <c r="O358" s="11">
        <f>P358+Q358+R358</f>
        <v>107.7</v>
      </c>
      <c r="P358" s="11">
        <v>107.7</v>
      </c>
      <c r="Q358" s="49"/>
      <c r="R358" s="49"/>
    </row>
    <row r="359" spans="1:18" ht="98.25" customHeight="1">
      <c r="A359" s="64" t="s">
        <v>456</v>
      </c>
      <c r="B359" s="33">
        <v>546</v>
      </c>
      <c r="C359" s="16" t="s">
        <v>122</v>
      </c>
      <c r="D359" s="16" t="s">
        <v>123</v>
      </c>
      <c r="E359" s="16" t="s">
        <v>457</v>
      </c>
      <c r="F359" s="16"/>
      <c r="G359" s="11">
        <f>G360+G361</f>
        <v>20</v>
      </c>
      <c r="H359" s="11">
        <f t="shared" si="193"/>
        <v>20</v>
      </c>
      <c r="I359" s="11"/>
      <c r="J359" s="11">
        <f t="shared" si="193"/>
        <v>0</v>
      </c>
      <c r="K359" s="11">
        <f t="shared" si="193"/>
        <v>16.7</v>
      </c>
      <c r="L359" s="11">
        <f t="shared" si="193"/>
        <v>16.7</v>
      </c>
      <c r="M359" s="11">
        <f t="shared" si="193"/>
        <v>0</v>
      </c>
      <c r="N359" s="11">
        <f t="shared" si="193"/>
        <v>0</v>
      </c>
      <c r="O359" s="11">
        <f t="shared" si="193"/>
        <v>16.7</v>
      </c>
      <c r="P359" s="11">
        <f t="shared" si="193"/>
        <v>16.7</v>
      </c>
      <c r="Q359" s="11">
        <f t="shared" si="193"/>
        <v>0</v>
      </c>
      <c r="R359" s="11">
        <f t="shared" si="193"/>
        <v>0</v>
      </c>
    </row>
    <row r="360" spans="1:18" ht="37.5">
      <c r="A360" s="64" t="s">
        <v>175</v>
      </c>
      <c r="B360" s="33">
        <v>546</v>
      </c>
      <c r="C360" s="16" t="s">
        <v>122</v>
      </c>
      <c r="D360" s="16" t="s">
        <v>123</v>
      </c>
      <c r="E360" s="16" t="s">
        <v>457</v>
      </c>
      <c r="F360" s="16" t="s">
        <v>176</v>
      </c>
      <c r="G360" s="11">
        <f>H360+I359+J360</f>
        <v>18.1</v>
      </c>
      <c r="H360" s="11">
        <v>18.1</v>
      </c>
      <c r="I360" s="11"/>
      <c r="J360" s="11"/>
      <c r="K360" s="11">
        <f>L360+M360+N360</f>
        <v>14.8</v>
      </c>
      <c r="L360" s="11">
        <v>14.8</v>
      </c>
      <c r="M360" s="11"/>
      <c r="N360" s="11"/>
      <c r="O360" s="11">
        <f>P360+Q360+R360</f>
        <v>14.8</v>
      </c>
      <c r="P360" s="11">
        <v>14.8</v>
      </c>
      <c r="Q360" s="19"/>
      <c r="R360" s="19"/>
    </row>
    <row r="361" spans="1:18" ht="39" customHeight="1">
      <c r="A361" s="64" t="s">
        <v>93</v>
      </c>
      <c r="B361" s="33">
        <v>546</v>
      </c>
      <c r="C361" s="16" t="s">
        <v>122</v>
      </c>
      <c r="D361" s="16" t="s">
        <v>123</v>
      </c>
      <c r="E361" s="16" t="s">
        <v>457</v>
      </c>
      <c r="F361" s="16" t="s">
        <v>179</v>
      </c>
      <c r="G361" s="11">
        <f>H361+I360+J361</f>
        <v>1.9</v>
      </c>
      <c r="H361" s="11">
        <v>1.9</v>
      </c>
      <c r="I361" s="11">
        <f>I362+I374</f>
        <v>187.9</v>
      </c>
      <c r="J361" s="11"/>
      <c r="K361" s="11">
        <f>L361+M361+N361</f>
        <v>1.9</v>
      </c>
      <c r="L361" s="11">
        <v>1.9</v>
      </c>
      <c r="M361" s="11"/>
      <c r="N361" s="11"/>
      <c r="O361" s="11">
        <f>P361+Q361+R361</f>
        <v>1.9</v>
      </c>
      <c r="P361" s="11">
        <v>1.9</v>
      </c>
      <c r="Q361" s="19"/>
      <c r="R361" s="19"/>
    </row>
    <row r="362" spans="1:18" ht="18.75">
      <c r="A362" s="64" t="s">
        <v>347</v>
      </c>
      <c r="B362" s="33">
        <v>546</v>
      </c>
      <c r="C362" s="16" t="s">
        <v>122</v>
      </c>
      <c r="D362" s="16" t="s">
        <v>123</v>
      </c>
      <c r="E362" s="33" t="s">
        <v>240</v>
      </c>
      <c r="F362" s="16"/>
      <c r="G362" s="11">
        <f>G363+G375</f>
        <v>608.4</v>
      </c>
      <c r="H362" s="11">
        <f>H363+H375</f>
        <v>0</v>
      </c>
      <c r="I362" s="11">
        <f aca="true" t="shared" si="194" ref="H362:R363">I363+I366+I369+I372</f>
        <v>0</v>
      </c>
      <c r="J362" s="11">
        <f aca="true" t="shared" si="195" ref="J362:R362">J363+J375</f>
        <v>420.5</v>
      </c>
      <c r="K362" s="11">
        <f t="shared" si="195"/>
        <v>604.1</v>
      </c>
      <c r="L362" s="11">
        <f t="shared" si="195"/>
        <v>0</v>
      </c>
      <c r="M362" s="11">
        <f t="shared" si="195"/>
        <v>191.4</v>
      </c>
      <c r="N362" s="11">
        <f t="shared" si="195"/>
        <v>412.70000000000005</v>
      </c>
      <c r="O362" s="11">
        <f t="shared" si="195"/>
        <v>607.6</v>
      </c>
      <c r="P362" s="11">
        <f t="shared" si="195"/>
        <v>0</v>
      </c>
      <c r="Q362" s="11">
        <f t="shared" si="195"/>
        <v>194.9</v>
      </c>
      <c r="R362" s="11">
        <f t="shared" si="195"/>
        <v>412.70000000000005</v>
      </c>
    </row>
    <row r="363" spans="1:18" ht="37.5">
      <c r="A363" s="64" t="s">
        <v>234</v>
      </c>
      <c r="B363" s="33">
        <v>546</v>
      </c>
      <c r="C363" s="16" t="s">
        <v>122</v>
      </c>
      <c r="D363" s="16" t="s">
        <v>123</v>
      </c>
      <c r="E363" s="33" t="s">
        <v>241</v>
      </c>
      <c r="F363" s="16"/>
      <c r="G363" s="11">
        <f>G364+G367+G370+G373</f>
        <v>420.5</v>
      </c>
      <c r="H363" s="11">
        <f t="shared" si="194"/>
        <v>0</v>
      </c>
      <c r="I363" s="11">
        <f aca="true" t="shared" si="196" ref="H363:R364">I364+I365</f>
        <v>0</v>
      </c>
      <c r="J363" s="11">
        <f t="shared" si="194"/>
        <v>420.5</v>
      </c>
      <c r="K363" s="11">
        <f t="shared" si="194"/>
        <v>412.70000000000005</v>
      </c>
      <c r="L363" s="11">
        <f t="shared" si="194"/>
        <v>0</v>
      </c>
      <c r="M363" s="11">
        <f t="shared" si="194"/>
        <v>0</v>
      </c>
      <c r="N363" s="11">
        <f t="shared" si="194"/>
        <v>412.70000000000005</v>
      </c>
      <c r="O363" s="11">
        <f t="shared" si="194"/>
        <v>412.70000000000005</v>
      </c>
      <c r="P363" s="11">
        <f t="shared" si="194"/>
        <v>0</v>
      </c>
      <c r="Q363" s="11">
        <f t="shared" si="194"/>
        <v>0</v>
      </c>
      <c r="R363" s="11">
        <f t="shared" si="194"/>
        <v>412.70000000000005</v>
      </c>
    </row>
    <row r="364" spans="1:18" ht="42.75" customHeight="1">
      <c r="A364" s="64" t="s">
        <v>402</v>
      </c>
      <c r="B364" s="33">
        <v>546</v>
      </c>
      <c r="C364" s="16" t="s">
        <v>122</v>
      </c>
      <c r="D364" s="16" t="s">
        <v>123</v>
      </c>
      <c r="E364" s="33" t="s">
        <v>242</v>
      </c>
      <c r="F364" s="16"/>
      <c r="G364" s="11">
        <f>G365+G366</f>
        <v>44.8</v>
      </c>
      <c r="H364" s="11">
        <f t="shared" si="196"/>
        <v>0</v>
      </c>
      <c r="I364" s="11"/>
      <c r="J364" s="11">
        <f t="shared" si="196"/>
        <v>44.8</v>
      </c>
      <c r="K364" s="11">
        <f t="shared" si="196"/>
        <v>44.8</v>
      </c>
      <c r="L364" s="11">
        <f t="shared" si="196"/>
        <v>0</v>
      </c>
      <c r="M364" s="11">
        <f t="shared" si="196"/>
        <v>0</v>
      </c>
      <c r="N364" s="11">
        <f t="shared" si="196"/>
        <v>44.8</v>
      </c>
      <c r="O364" s="11">
        <f t="shared" si="196"/>
        <v>44.8</v>
      </c>
      <c r="P364" s="11">
        <f t="shared" si="196"/>
        <v>0</v>
      </c>
      <c r="Q364" s="11">
        <f t="shared" si="196"/>
        <v>0</v>
      </c>
      <c r="R364" s="11">
        <f t="shared" si="196"/>
        <v>44.8</v>
      </c>
    </row>
    <row r="365" spans="1:18" ht="37.5">
      <c r="A365" s="64" t="s">
        <v>175</v>
      </c>
      <c r="B365" s="33">
        <v>546</v>
      </c>
      <c r="C365" s="16" t="s">
        <v>122</v>
      </c>
      <c r="D365" s="16" t="s">
        <v>123</v>
      </c>
      <c r="E365" s="33" t="s">
        <v>242</v>
      </c>
      <c r="F365" s="16" t="s">
        <v>176</v>
      </c>
      <c r="G365" s="11">
        <f>H365+I364+J365</f>
        <v>30.8</v>
      </c>
      <c r="H365" s="11"/>
      <c r="I365" s="11"/>
      <c r="J365" s="11">
        <v>30.8</v>
      </c>
      <c r="K365" s="11">
        <f>L365+M365+N365</f>
        <v>30.8</v>
      </c>
      <c r="L365" s="11"/>
      <c r="M365" s="11"/>
      <c r="N365" s="11">
        <v>30.8</v>
      </c>
      <c r="O365" s="11">
        <f>P365+Q365+R365</f>
        <v>30.8</v>
      </c>
      <c r="P365" s="19"/>
      <c r="Q365" s="19"/>
      <c r="R365" s="19">
        <v>30.8</v>
      </c>
    </row>
    <row r="366" spans="1:18" ht="37.5">
      <c r="A366" s="64" t="s">
        <v>93</v>
      </c>
      <c r="B366" s="33">
        <v>546</v>
      </c>
      <c r="C366" s="16" t="s">
        <v>122</v>
      </c>
      <c r="D366" s="16" t="s">
        <v>123</v>
      </c>
      <c r="E366" s="33" t="s">
        <v>242</v>
      </c>
      <c r="F366" s="16" t="s">
        <v>179</v>
      </c>
      <c r="G366" s="11">
        <f>H366+I365+J366</f>
        <v>14</v>
      </c>
      <c r="H366" s="11"/>
      <c r="I366" s="11">
        <f aca="true" t="shared" si="197" ref="H366:R367">I367+I368</f>
        <v>0</v>
      </c>
      <c r="J366" s="11">
        <v>14</v>
      </c>
      <c r="K366" s="11">
        <f>L366+M366+N366</f>
        <v>14</v>
      </c>
      <c r="L366" s="11"/>
      <c r="M366" s="11"/>
      <c r="N366" s="11">
        <v>14</v>
      </c>
      <c r="O366" s="11">
        <f>P366+Q366+R366</f>
        <v>14</v>
      </c>
      <c r="P366" s="19"/>
      <c r="Q366" s="19"/>
      <c r="R366" s="19">
        <v>14</v>
      </c>
    </row>
    <row r="367" spans="1:18" ht="37.5">
      <c r="A367" s="64" t="s">
        <v>403</v>
      </c>
      <c r="B367" s="33">
        <v>546</v>
      </c>
      <c r="C367" s="16" t="s">
        <v>122</v>
      </c>
      <c r="D367" s="16" t="s">
        <v>123</v>
      </c>
      <c r="E367" s="33" t="s">
        <v>243</v>
      </c>
      <c r="F367" s="16"/>
      <c r="G367" s="11">
        <f>G368+G369</f>
        <v>153</v>
      </c>
      <c r="H367" s="11">
        <f t="shared" si="197"/>
        <v>0</v>
      </c>
      <c r="I367" s="11"/>
      <c r="J367" s="11">
        <f t="shared" si="197"/>
        <v>153</v>
      </c>
      <c r="K367" s="11">
        <f t="shared" si="197"/>
        <v>153</v>
      </c>
      <c r="L367" s="11">
        <f t="shared" si="197"/>
        <v>0</v>
      </c>
      <c r="M367" s="11">
        <f t="shared" si="197"/>
        <v>0</v>
      </c>
      <c r="N367" s="11">
        <f t="shared" si="197"/>
        <v>153</v>
      </c>
      <c r="O367" s="11">
        <f t="shared" si="197"/>
        <v>153</v>
      </c>
      <c r="P367" s="11">
        <f t="shared" si="197"/>
        <v>0</v>
      </c>
      <c r="Q367" s="11">
        <f t="shared" si="197"/>
        <v>0</v>
      </c>
      <c r="R367" s="11">
        <f t="shared" si="197"/>
        <v>153</v>
      </c>
    </row>
    <row r="368" spans="1:18" ht="37.5">
      <c r="A368" s="64" t="s">
        <v>175</v>
      </c>
      <c r="B368" s="33">
        <v>546</v>
      </c>
      <c r="C368" s="16" t="s">
        <v>122</v>
      </c>
      <c r="D368" s="16" t="s">
        <v>123</v>
      </c>
      <c r="E368" s="33" t="s">
        <v>243</v>
      </c>
      <c r="F368" s="16" t="s">
        <v>176</v>
      </c>
      <c r="G368" s="11">
        <f>H368+I367+J368</f>
        <v>134.1</v>
      </c>
      <c r="H368" s="11"/>
      <c r="I368" s="11"/>
      <c r="J368" s="11">
        <v>134.1</v>
      </c>
      <c r="K368" s="11">
        <f>L368+M368+N368</f>
        <v>134.1</v>
      </c>
      <c r="L368" s="11"/>
      <c r="M368" s="11"/>
      <c r="N368" s="11">
        <v>134.1</v>
      </c>
      <c r="O368" s="11">
        <f>P368+Q368+R368</f>
        <v>134.1</v>
      </c>
      <c r="P368" s="19"/>
      <c r="Q368" s="19"/>
      <c r="R368" s="19">
        <v>134.1</v>
      </c>
    </row>
    <row r="369" spans="1:18" ht="37.5">
      <c r="A369" s="64" t="s">
        <v>93</v>
      </c>
      <c r="B369" s="33">
        <v>546</v>
      </c>
      <c r="C369" s="16" t="s">
        <v>122</v>
      </c>
      <c r="D369" s="16" t="s">
        <v>123</v>
      </c>
      <c r="E369" s="33" t="s">
        <v>243</v>
      </c>
      <c r="F369" s="16" t="s">
        <v>179</v>
      </c>
      <c r="G369" s="11">
        <f>H369+I368+J369</f>
        <v>18.9</v>
      </c>
      <c r="H369" s="11"/>
      <c r="I369" s="11">
        <f aca="true" t="shared" si="198" ref="H369:R370">I370+I371</f>
        <v>0</v>
      </c>
      <c r="J369" s="11">
        <v>18.9</v>
      </c>
      <c r="K369" s="11">
        <f>L369+M369+N369</f>
        <v>18.9</v>
      </c>
      <c r="L369" s="11"/>
      <c r="M369" s="11"/>
      <c r="N369" s="11">
        <v>18.9</v>
      </c>
      <c r="O369" s="11">
        <f>P369+Q369+R369</f>
        <v>18.9</v>
      </c>
      <c r="P369" s="19"/>
      <c r="Q369" s="19"/>
      <c r="R369" s="19">
        <v>18.9</v>
      </c>
    </row>
    <row r="370" spans="1:18" ht="37.5">
      <c r="A370" s="64" t="s">
        <v>598</v>
      </c>
      <c r="B370" s="33">
        <v>546</v>
      </c>
      <c r="C370" s="16" t="s">
        <v>122</v>
      </c>
      <c r="D370" s="16" t="s">
        <v>123</v>
      </c>
      <c r="E370" s="33" t="s">
        <v>244</v>
      </c>
      <c r="F370" s="16"/>
      <c r="G370" s="11">
        <f>G371+G372</f>
        <v>214.8</v>
      </c>
      <c r="H370" s="11">
        <f t="shared" si="198"/>
        <v>0</v>
      </c>
      <c r="I370" s="11"/>
      <c r="J370" s="11">
        <f t="shared" si="198"/>
        <v>214.8</v>
      </c>
      <c r="K370" s="11">
        <f t="shared" si="198"/>
        <v>214.8</v>
      </c>
      <c r="L370" s="11">
        <f t="shared" si="198"/>
        <v>0</v>
      </c>
      <c r="M370" s="11">
        <f t="shared" si="198"/>
        <v>0</v>
      </c>
      <c r="N370" s="11">
        <f t="shared" si="198"/>
        <v>214.8</v>
      </c>
      <c r="O370" s="11">
        <f t="shared" si="198"/>
        <v>214.8</v>
      </c>
      <c r="P370" s="11">
        <f t="shared" si="198"/>
        <v>0</v>
      </c>
      <c r="Q370" s="11">
        <f t="shared" si="198"/>
        <v>0</v>
      </c>
      <c r="R370" s="11">
        <f t="shared" si="198"/>
        <v>214.8</v>
      </c>
    </row>
    <row r="371" spans="1:18" ht="37.5">
      <c r="A371" s="64" t="s">
        <v>175</v>
      </c>
      <c r="B371" s="33">
        <v>546</v>
      </c>
      <c r="C371" s="16" t="s">
        <v>122</v>
      </c>
      <c r="D371" s="16" t="s">
        <v>123</v>
      </c>
      <c r="E371" s="33" t="s">
        <v>244</v>
      </c>
      <c r="F371" s="16" t="s">
        <v>176</v>
      </c>
      <c r="G371" s="11">
        <f>H371+I370+J371</f>
        <v>197</v>
      </c>
      <c r="H371" s="11"/>
      <c r="I371" s="11"/>
      <c r="J371" s="11">
        <v>197</v>
      </c>
      <c r="K371" s="11">
        <f>L371+M371+N371</f>
        <v>197</v>
      </c>
      <c r="L371" s="11"/>
      <c r="M371" s="11"/>
      <c r="N371" s="11">
        <v>197</v>
      </c>
      <c r="O371" s="11">
        <f>P371+Q371+R371</f>
        <v>197</v>
      </c>
      <c r="P371" s="19"/>
      <c r="Q371" s="19"/>
      <c r="R371" s="19">
        <v>197</v>
      </c>
    </row>
    <row r="372" spans="1:18" ht="37.5">
      <c r="A372" s="64" t="s">
        <v>93</v>
      </c>
      <c r="B372" s="33">
        <v>546</v>
      </c>
      <c r="C372" s="16" t="s">
        <v>122</v>
      </c>
      <c r="D372" s="16" t="s">
        <v>123</v>
      </c>
      <c r="E372" s="33" t="s">
        <v>244</v>
      </c>
      <c r="F372" s="16" t="s">
        <v>179</v>
      </c>
      <c r="G372" s="11">
        <f>H372+I371+J372</f>
        <v>17.8</v>
      </c>
      <c r="H372" s="11"/>
      <c r="I372" s="11">
        <f aca="true" t="shared" si="199" ref="H372:R373">I373</f>
        <v>0</v>
      </c>
      <c r="J372" s="11">
        <v>17.8</v>
      </c>
      <c r="K372" s="11">
        <f>L372+M372+N372</f>
        <v>17.8</v>
      </c>
      <c r="L372" s="11"/>
      <c r="M372" s="11"/>
      <c r="N372" s="11">
        <v>17.8</v>
      </c>
      <c r="O372" s="11">
        <f>P372+Q372+R372</f>
        <v>17.8</v>
      </c>
      <c r="P372" s="19"/>
      <c r="Q372" s="19"/>
      <c r="R372" s="19">
        <v>17.8</v>
      </c>
    </row>
    <row r="373" spans="1:18" ht="56.25">
      <c r="A373" s="64" t="s">
        <v>413</v>
      </c>
      <c r="B373" s="33">
        <v>546</v>
      </c>
      <c r="C373" s="16" t="s">
        <v>122</v>
      </c>
      <c r="D373" s="16" t="s">
        <v>123</v>
      </c>
      <c r="E373" s="33" t="s">
        <v>352</v>
      </c>
      <c r="F373" s="16"/>
      <c r="G373" s="11">
        <f>G374</f>
        <v>7.9</v>
      </c>
      <c r="H373" s="11">
        <f t="shared" si="199"/>
        <v>0</v>
      </c>
      <c r="I373" s="11"/>
      <c r="J373" s="11">
        <f t="shared" si="199"/>
        <v>7.9</v>
      </c>
      <c r="K373" s="11">
        <f t="shared" si="199"/>
        <v>0.1</v>
      </c>
      <c r="L373" s="11">
        <f t="shared" si="199"/>
        <v>0</v>
      </c>
      <c r="M373" s="11">
        <f t="shared" si="199"/>
        <v>0</v>
      </c>
      <c r="N373" s="11">
        <f t="shared" si="199"/>
        <v>0.1</v>
      </c>
      <c r="O373" s="11">
        <f t="shared" si="199"/>
        <v>0.1</v>
      </c>
      <c r="P373" s="11">
        <f t="shared" si="199"/>
        <v>0</v>
      </c>
      <c r="Q373" s="11">
        <f t="shared" si="199"/>
        <v>0</v>
      </c>
      <c r="R373" s="11">
        <f t="shared" si="199"/>
        <v>0.1</v>
      </c>
    </row>
    <row r="374" spans="1:18" ht="37.5">
      <c r="A374" s="64" t="s">
        <v>93</v>
      </c>
      <c r="B374" s="33">
        <v>546</v>
      </c>
      <c r="C374" s="16" t="s">
        <v>122</v>
      </c>
      <c r="D374" s="16" t="s">
        <v>123</v>
      </c>
      <c r="E374" s="33" t="s">
        <v>352</v>
      </c>
      <c r="F374" s="16" t="s">
        <v>179</v>
      </c>
      <c r="G374" s="11">
        <v>7.9</v>
      </c>
      <c r="H374" s="11"/>
      <c r="I374" s="11">
        <f aca="true" t="shared" si="200" ref="H374:R376">I375</f>
        <v>187.9</v>
      </c>
      <c r="J374" s="11">
        <v>7.9</v>
      </c>
      <c r="K374" s="11">
        <f>L374+M374+N374</f>
        <v>0.1</v>
      </c>
      <c r="L374" s="11"/>
      <c r="M374" s="11"/>
      <c r="N374" s="11">
        <v>0.1</v>
      </c>
      <c r="O374" s="11">
        <f>P374+Q374+R374</f>
        <v>0.1</v>
      </c>
      <c r="P374" s="19"/>
      <c r="Q374" s="19"/>
      <c r="R374" s="19">
        <v>0.1</v>
      </c>
    </row>
    <row r="375" spans="1:18" ht="37.5">
      <c r="A375" s="64" t="s">
        <v>235</v>
      </c>
      <c r="B375" s="33">
        <v>546</v>
      </c>
      <c r="C375" s="16" t="s">
        <v>122</v>
      </c>
      <c r="D375" s="16" t="s">
        <v>123</v>
      </c>
      <c r="E375" s="33" t="s">
        <v>67</v>
      </c>
      <c r="F375" s="16"/>
      <c r="G375" s="11">
        <f>G376</f>
        <v>187.9</v>
      </c>
      <c r="H375" s="11">
        <f t="shared" si="200"/>
        <v>0</v>
      </c>
      <c r="I375" s="11">
        <f t="shared" si="200"/>
        <v>187.9</v>
      </c>
      <c r="J375" s="11">
        <f t="shared" si="200"/>
        <v>0</v>
      </c>
      <c r="K375" s="11">
        <f t="shared" si="200"/>
        <v>191.4</v>
      </c>
      <c r="L375" s="11">
        <f t="shared" si="200"/>
        <v>0</v>
      </c>
      <c r="M375" s="11">
        <f t="shared" si="200"/>
        <v>191.4</v>
      </c>
      <c r="N375" s="11">
        <f t="shared" si="200"/>
        <v>0</v>
      </c>
      <c r="O375" s="11">
        <f t="shared" si="200"/>
        <v>194.9</v>
      </c>
      <c r="P375" s="11">
        <f t="shared" si="200"/>
        <v>0</v>
      </c>
      <c r="Q375" s="11">
        <f t="shared" si="200"/>
        <v>194.9</v>
      </c>
      <c r="R375" s="11">
        <f t="shared" si="200"/>
        <v>0</v>
      </c>
    </row>
    <row r="376" spans="1:18" ht="136.5" customHeight="1">
      <c r="A376" s="64" t="s">
        <v>628</v>
      </c>
      <c r="B376" s="33">
        <v>546</v>
      </c>
      <c r="C376" s="16" t="s">
        <v>122</v>
      </c>
      <c r="D376" s="16" t="s">
        <v>123</v>
      </c>
      <c r="E376" s="33" t="s">
        <v>70</v>
      </c>
      <c r="F376" s="16"/>
      <c r="G376" s="11">
        <f>G377</f>
        <v>187.9</v>
      </c>
      <c r="H376" s="11">
        <f t="shared" si="200"/>
        <v>0</v>
      </c>
      <c r="I376" s="11">
        <v>187.9</v>
      </c>
      <c r="J376" s="11">
        <f t="shared" si="200"/>
        <v>0</v>
      </c>
      <c r="K376" s="11">
        <f t="shared" si="200"/>
        <v>191.4</v>
      </c>
      <c r="L376" s="11">
        <f t="shared" si="200"/>
        <v>0</v>
      </c>
      <c r="M376" s="11">
        <f t="shared" si="200"/>
        <v>191.4</v>
      </c>
      <c r="N376" s="11">
        <f t="shared" si="200"/>
        <v>0</v>
      </c>
      <c r="O376" s="11">
        <f t="shared" si="200"/>
        <v>194.9</v>
      </c>
      <c r="P376" s="11">
        <f t="shared" si="200"/>
        <v>0</v>
      </c>
      <c r="Q376" s="11">
        <f t="shared" si="200"/>
        <v>194.9</v>
      </c>
      <c r="R376" s="11">
        <f t="shared" si="200"/>
        <v>0</v>
      </c>
    </row>
    <row r="377" spans="1:18" ht="18.75">
      <c r="A377" s="64" t="s">
        <v>229</v>
      </c>
      <c r="B377" s="33">
        <v>546</v>
      </c>
      <c r="C377" s="16" t="s">
        <v>122</v>
      </c>
      <c r="D377" s="16" t="s">
        <v>123</v>
      </c>
      <c r="E377" s="33" t="s">
        <v>70</v>
      </c>
      <c r="F377" s="16" t="s">
        <v>228</v>
      </c>
      <c r="G377" s="11">
        <f>H377+I376+J377</f>
        <v>187.9</v>
      </c>
      <c r="H377" s="11"/>
      <c r="I377" s="11">
        <v>187.9</v>
      </c>
      <c r="J377" s="11"/>
      <c r="K377" s="11">
        <f>L377+M377+N377</f>
        <v>191.4</v>
      </c>
      <c r="L377" s="11"/>
      <c r="M377" s="11">
        <v>191.4</v>
      </c>
      <c r="N377" s="11"/>
      <c r="O377" s="11">
        <f>P377+Q377+R377</f>
        <v>194.9</v>
      </c>
      <c r="P377" s="19"/>
      <c r="Q377" s="19">
        <v>194.9</v>
      </c>
      <c r="R377" s="19"/>
    </row>
    <row r="378" spans="1:18" ht="18.75">
      <c r="A378" s="64" t="s">
        <v>212</v>
      </c>
      <c r="B378" s="33">
        <v>546</v>
      </c>
      <c r="C378" s="16" t="s">
        <v>122</v>
      </c>
      <c r="D378" s="16" t="s">
        <v>123</v>
      </c>
      <c r="E378" s="56" t="s">
        <v>245</v>
      </c>
      <c r="F378" s="16"/>
      <c r="G378" s="11">
        <f>G379+G383</f>
        <v>27455</v>
      </c>
      <c r="H378" s="11">
        <f aca="true" t="shared" si="201" ref="H378:R378">H379+H383</f>
        <v>0</v>
      </c>
      <c r="I378" s="11">
        <f t="shared" si="201"/>
        <v>27455</v>
      </c>
      <c r="J378" s="11">
        <f t="shared" si="201"/>
        <v>0</v>
      </c>
      <c r="K378" s="11">
        <f t="shared" si="201"/>
        <v>17361.1</v>
      </c>
      <c r="L378" s="11">
        <f t="shared" si="201"/>
        <v>0</v>
      </c>
      <c r="M378" s="11">
        <f t="shared" si="201"/>
        <v>17361.1</v>
      </c>
      <c r="N378" s="11">
        <f t="shared" si="201"/>
        <v>0</v>
      </c>
      <c r="O378" s="11">
        <f t="shared" si="201"/>
        <v>24407.8</v>
      </c>
      <c r="P378" s="11">
        <f t="shared" si="201"/>
        <v>0</v>
      </c>
      <c r="Q378" s="11">
        <f t="shared" si="201"/>
        <v>24407.8</v>
      </c>
      <c r="R378" s="11">
        <f t="shared" si="201"/>
        <v>0</v>
      </c>
    </row>
    <row r="379" spans="1:18" ht="18.75">
      <c r="A379" s="64" t="s">
        <v>191</v>
      </c>
      <c r="B379" s="33">
        <v>546</v>
      </c>
      <c r="C379" s="16" t="s">
        <v>122</v>
      </c>
      <c r="D379" s="16" t="s">
        <v>123</v>
      </c>
      <c r="E379" s="33" t="s">
        <v>246</v>
      </c>
      <c r="F379" s="16"/>
      <c r="G379" s="11">
        <f>G380+G381+G382</f>
        <v>22387.8</v>
      </c>
      <c r="H379" s="11">
        <f aca="true" t="shared" si="202" ref="H379:R379">H380+H381+H382</f>
        <v>0</v>
      </c>
      <c r="I379" s="11">
        <f t="shared" si="202"/>
        <v>22387.8</v>
      </c>
      <c r="J379" s="11">
        <f t="shared" si="202"/>
        <v>0</v>
      </c>
      <c r="K379" s="11">
        <f t="shared" si="202"/>
        <v>16407.5</v>
      </c>
      <c r="L379" s="11">
        <f t="shared" si="202"/>
        <v>0</v>
      </c>
      <c r="M379" s="11">
        <f t="shared" si="202"/>
        <v>16407.5</v>
      </c>
      <c r="N379" s="11">
        <f t="shared" si="202"/>
        <v>0</v>
      </c>
      <c r="O379" s="11">
        <f t="shared" si="202"/>
        <v>23454.2</v>
      </c>
      <c r="P379" s="11">
        <f t="shared" si="202"/>
        <v>0</v>
      </c>
      <c r="Q379" s="11">
        <f t="shared" si="202"/>
        <v>23454.2</v>
      </c>
      <c r="R379" s="11">
        <f t="shared" si="202"/>
        <v>0</v>
      </c>
    </row>
    <row r="380" spans="1:18" ht="37.5">
      <c r="A380" s="64" t="s">
        <v>175</v>
      </c>
      <c r="B380" s="33">
        <v>546</v>
      </c>
      <c r="C380" s="16" t="s">
        <v>122</v>
      </c>
      <c r="D380" s="16" t="s">
        <v>123</v>
      </c>
      <c r="E380" s="33" t="s">
        <v>246</v>
      </c>
      <c r="F380" s="16" t="s">
        <v>176</v>
      </c>
      <c r="G380" s="11">
        <f>H380+I380+J380</f>
        <v>18271.1</v>
      </c>
      <c r="H380" s="11"/>
      <c r="I380" s="11">
        <f>'7 целевые'!H91</f>
        <v>18271.1</v>
      </c>
      <c r="J380" s="11"/>
      <c r="K380" s="11">
        <f>M380+N380</f>
        <v>12228.5</v>
      </c>
      <c r="L380" s="11"/>
      <c r="M380" s="11">
        <f>'7 целевые'!L91</f>
        <v>12228.5</v>
      </c>
      <c r="N380" s="11"/>
      <c r="O380" s="11">
        <f>Q380+R380</f>
        <v>19275.2</v>
      </c>
      <c r="P380" s="49"/>
      <c r="Q380" s="11">
        <v>19275.2</v>
      </c>
      <c r="R380" s="49"/>
    </row>
    <row r="381" spans="1:18" ht="37.5">
      <c r="A381" s="64" t="s">
        <v>93</v>
      </c>
      <c r="B381" s="33">
        <v>546</v>
      </c>
      <c r="C381" s="16" t="s">
        <v>122</v>
      </c>
      <c r="D381" s="16" t="s">
        <v>123</v>
      </c>
      <c r="E381" s="33" t="s">
        <v>246</v>
      </c>
      <c r="F381" s="16" t="s">
        <v>179</v>
      </c>
      <c r="G381" s="11">
        <f>H381+I381+J381</f>
        <v>4036.7</v>
      </c>
      <c r="H381" s="11"/>
      <c r="I381" s="11">
        <f>'7 целевые'!H92</f>
        <v>4036.7</v>
      </c>
      <c r="J381" s="11"/>
      <c r="K381" s="11">
        <f>M381+N381</f>
        <v>4099</v>
      </c>
      <c r="L381" s="11"/>
      <c r="M381" s="11">
        <v>4099</v>
      </c>
      <c r="N381" s="11"/>
      <c r="O381" s="11">
        <f>Q381+R381</f>
        <v>4099</v>
      </c>
      <c r="P381" s="19"/>
      <c r="Q381" s="11">
        <v>4099</v>
      </c>
      <c r="R381" s="19"/>
    </row>
    <row r="382" spans="1:18" ht="18.75">
      <c r="A382" s="64" t="s">
        <v>177</v>
      </c>
      <c r="B382" s="33">
        <v>546</v>
      </c>
      <c r="C382" s="16" t="s">
        <v>122</v>
      </c>
      <c r="D382" s="16" t="s">
        <v>123</v>
      </c>
      <c r="E382" s="33" t="s">
        <v>246</v>
      </c>
      <c r="F382" s="16" t="s">
        <v>180</v>
      </c>
      <c r="G382" s="11">
        <f>H382+I382+J382</f>
        <v>80</v>
      </c>
      <c r="H382" s="11"/>
      <c r="I382" s="11">
        <v>80</v>
      </c>
      <c r="J382" s="11"/>
      <c r="K382" s="11">
        <f>M382+N382</f>
        <v>80</v>
      </c>
      <c r="L382" s="11"/>
      <c r="M382" s="11">
        <v>80</v>
      </c>
      <c r="N382" s="11"/>
      <c r="O382" s="11">
        <f>Q382+R382</f>
        <v>80</v>
      </c>
      <c r="P382" s="19"/>
      <c r="Q382" s="11">
        <v>80</v>
      </c>
      <c r="R382" s="19"/>
    </row>
    <row r="383" spans="1:18" ht="56.25">
      <c r="A383" s="66" t="s">
        <v>476</v>
      </c>
      <c r="B383" s="33">
        <v>546</v>
      </c>
      <c r="C383" s="16" t="s">
        <v>122</v>
      </c>
      <c r="D383" s="16" t="s">
        <v>123</v>
      </c>
      <c r="E383" s="33" t="s">
        <v>489</v>
      </c>
      <c r="F383" s="16"/>
      <c r="G383" s="11">
        <f>G384</f>
        <v>5067.2</v>
      </c>
      <c r="H383" s="11">
        <f aca="true" t="shared" si="203" ref="H383:R383">H384</f>
        <v>0</v>
      </c>
      <c r="I383" s="11">
        <f>I384</f>
        <v>5067.2</v>
      </c>
      <c r="J383" s="11">
        <f t="shared" si="203"/>
        <v>0</v>
      </c>
      <c r="K383" s="11">
        <f t="shared" si="203"/>
        <v>953.6</v>
      </c>
      <c r="L383" s="11">
        <f t="shared" si="203"/>
        <v>0</v>
      </c>
      <c r="M383" s="11">
        <f t="shared" si="203"/>
        <v>953.6</v>
      </c>
      <c r="N383" s="11">
        <f t="shared" si="203"/>
        <v>0</v>
      </c>
      <c r="O383" s="11">
        <f t="shared" si="203"/>
        <v>953.6</v>
      </c>
      <c r="P383" s="11">
        <f t="shared" si="203"/>
        <v>0</v>
      </c>
      <c r="Q383" s="11">
        <f t="shared" si="203"/>
        <v>953.6</v>
      </c>
      <c r="R383" s="11">
        <f t="shared" si="203"/>
        <v>0</v>
      </c>
    </row>
    <row r="384" spans="1:18" ht="37.5">
      <c r="A384" s="64" t="s">
        <v>175</v>
      </c>
      <c r="B384" s="33">
        <v>546</v>
      </c>
      <c r="C384" s="16" t="s">
        <v>122</v>
      </c>
      <c r="D384" s="16" t="s">
        <v>123</v>
      </c>
      <c r="E384" s="33" t="s">
        <v>489</v>
      </c>
      <c r="F384" s="16" t="s">
        <v>176</v>
      </c>
      <c r="G384" s="11">
        <f>I383+J384</f>
        <v>5067.2</v>
      </c>
      <c r="H384" s="11"/>
      <c r="I384" s="11">
        <v>5067.2</v>
      </c>
      <c r="J384" s="11"/>
      <c r="K384" s="11">
        <f>M384+N384</f>
        <v>953.6</v>
      </c>
      <c r="L384" s="11"/>
      <c r="M384" s="11">
        <v>953.6</v>
      </c>
      <c r="N384" s="11"/>
      <c r="O384" s="11">
        <f>Q384+R384</f>
        <v>953.6</v>
      </c>
      <c r="P384" s="49"/>
      <c r="Q384" s="49">
        <v>953.6</v>
      </c>
      <c r="R384" s="49"/>
    </row>
    <row r="385" spans="1:18" ht="18.75">
      <c r="A385" s="64" t="s">
        <v>168</v>
      </c>
      <c r="B385" s="33">
        <v>546</v>
      </c>
      <c r="C385" s="16" t="s">
        <v>122</v>
      </c>
      <c r="D385" s="16" t="s">
        <v>130</v>
      </c>
      <c r="E385" s="33"/>
      <c r="F385" s="16"/>
      <c r="G385" s="11">
        <f>G386</f>
        <v>10</v>
      </c>
      <c r="H385" s="11">
        <f aca="true" t="shared" si="204" ref="H385:R385">H386</f>
        <v>10</v>
      </c>
      <c r="I385" s="11">
        <f aca="true" t="shared" si="205" ref="H385:R387">I386</f>
        <v>0</v>
      </c>
      <c r="J385" s="11">
        <f t="shared" si="204"/>
        <v>0</v>
      </c>
      <c r="K385" s="11">
        <f t="shared" si="204"/>
        <v>10.7</v>
      </c>
      <c r="L385" s="11">
        <f t="shared" si="204"/>
        <v>10.7</v>
      </c>
      <c r="M385" s="11">
        <f t="shared" si="204"/>
        <v>0</v>
      </c>
      <c r="N385" s="11">
        <f t="shared" si="204"/>
        <v>0</v>
      </c>
      <c r="O385" s="11">
        <f t="shared" si="204"/>
        <v>30.4</v>
      </c>
      <c r="P385" s="11">
        <f t="shared" si="204"/>
        <v>30.4</v>
      </c>
      <c r="Q385" s="11">
        <f t="shared" si="204"/>
        <v>0</v>
      </c>
      <c r="R385" s="11">
        <f t="shared" si="204"/>
        <v>0</v>
      </c>
    </row>
    <row r="386" spans="1:18" ht="18.75">
      <c r="A386" s="64" t="s">
        <v>217</v>
      </c>
      <c r="B386" s="33">
        <v>546</v>
      </c>
      <c r="C386" s="16" t="s">
        <v>122</v>
      </c>
      <c r="D386" s="16" t="s">
        <v>130</v>
      </c>
      <c r="E386" s="33" t="s">
        <v>238</v>
      </c>
      <c r="F386" s="16"/>
      <c r="G386" s="11">
        <f>G387</f>
        <v>10</v>
      </c>
      <c r="H386" s="11">
        <f t="shared" si="205"/>
        <v>10</v>
      </c>
      <c r="I386" s="11">
        <f t="shared" si="205"/>
        <v>0</v>
      </c>
      <c r="J386" s="11">
        <f t="shared" si="205"/>
        <v>0</v>
      </c>
      <c r="K386" s="11">
        <f t="shared" si="205"/>
        <v>10.7</v>
      </c>
      <c r="L386" s="11">
        <f t="shared" si="205"/>
        <v>10.7</v>
      </c>
      <c r="M386" s="11">
        <f t="shared" si="205"/>
        <v>0</v>
      </c>
      <c r="N386" s="11">
        <f t="shared" si="205"/>
        <v>0</v>
      </c>
      <c r="O386" s="11">
        <f t="shared" si="205"/>
        <v>30.4</v>
      </c>
      <c r="P386" s="11">
        <f t="shared" si="205"/>
        <v>30.4</v>
      </c>
      <c r="Q386" s="11">
        <f t="shared" si="205"/>
        <v>0</v>
      </c>
      <c r="R386" s="11">
        <f t="shared" si="205"/>
        <v>0</v>
      </c>
    </row>
    <row r="387" spans="1:18" ht="56.25">
      <c r="A387" s="64" t="s">
        <v>95</v>
      </c>
      <c r="B387" s="33">
        <v>546</v>
      </c>
      <c r="C387" s="16" t="s">
        <v>122</v>
      </c>
      <c r="D387" s="16" t="s">
        <v>130</v>
      </c>
      <c r="E387" s="33" t="s">
        <v>248</v>
      </c>
      <c r="F387" s="16"/>
      <c r="G387" s="11">
        <f>G388</f>
        <v>10</v>
      </c>
      <c r="H387" s="11">
        <f t="shared" si="205"/>
        <v>10</v>
      </c>
      <c r="I387" s="11"/>
      <c r="J387" s="11">
        <f t="shared" si="205"/>
        <v>0</v>
      </c>
      <c r="K387" s="11">
        <f t="shared" si="205"/>
        <v>10.7</v>
      </c>
      <c r="L387" s="11">
        <f t="shared" si="205"/>
        <v>10.7</v>
      </c>
      <c r="M387" s="11">
        <f t="shared" si="205"/>
        <v>0</v>
      </c>
      <c r="N387" s="11">
        <f t="shared" si="205"/>
        <v>0</v>
      </c>
      <c r="O387" s="11">
        <f t="shared" si="205"/>
        <v>30.4</v>
      </c>
      <c r="P387" s="11">
        <f t="shared" si="205"/>
        <v>30.4</v>
      </c>
      <c r="Q387" s="11">
        <f t="shared" si="205"/>
        <v>0</v>
      </c>
      <c r="R387" s="11">
        <f t="shared" si="205"/>
        <v>0</v>
      </c>
    </row>
    <row r="388" spans="1:18" ht="37.5">
      <c r="A388" s="64" t="s">
        <v>93</v>
      </c>
      <c r="B388" s="33">
        <v>546</v>
      </c>
      <c r="C388" s="16" t="s">
        <v>122</v>
      </c>
      <c r="D388" s="16" t="s">
        <v>130</v>
      </c>
      <c r="E388" s="33" t="s">
        <v>248</v>
      </c>
      <c r="F388" s="16" t="s">
        <v>179</v>
      </c>
      <c r="G388" s="11">
        <f>H388+I387+J388</f>
        <v>10</v>
      </c>
      <c r="H388" s="11">
        <v>10</v>
      </c>
      <c r="I388" s="11"/>
      <c r="J388" s="11"/>
      <c r="K388" s="11">
        <f>L388+M388+N388</f>
        <v>10.7</v>
      </c>
      <c r="L388" s="11">
        <v>10.7</v>
      </c>
      <c r="M388" s="11"/>
      <c r="N388" s="11"/>
      <c r="O388" s="11">
        <f>P388+Q388+R388</f>
        <v>30.4</v>
      </c>
      <c r="P388" s="19">
        <v>30.4</v>
      </c>
      <c r="Q388" s="19"/>
      <c r="R388" s="19"/>
    </row>
    <row r="389" spans="1:18" ht="18.75">
      <c r="A389" s="64" t="s">
        <v>124</v>
      </c>
      <c r="B389" s="33">
        <v>546</v>
      </c>
      <c r="C389" s="16" t="s">
        <v>122</v>
      </c>
      <c r="D389" s="16" t="s">
        <v>144</v>
      </c>
      <c r="E389" s="33"/>
      <c r="F389" s="16"/>
      <c r="G389" s="11">
        <f>G390</f>
        <v>5721.2</v>
      </c>
      <c r="H389" s="11">
        <f aca="true" t="shared" si="206" ref="H389:R391">H390</f>
        <v>0</v>
      </c>
      <c r="I389" s="11">
        <f t="shared" si="206"/>
        <v>5721.2</v>
      </c>
      <c r="J389" s="11">
        <f t="shared" si="206"/>
        <v>0</v>
      </c>
      <c r="K389" s="11">
        <f t="shared" si="206"/>
        <v>22.7</v>
      </c>
      <c r="L389" s="11">
        <f t="shared" si="206"/>
        <v>0</v>
      </c>
      <c r="M389" s="11">
        <f t="shared" si="206"/>
        <v>22.7</v>
      </c>
      <c r="N389" s="11">
        <f t="shared" si="206"/>
        <v>0</v>
      </c>
      <c r="O389" s="11">
        <f t="shared" si="206"/>
        <v>1493.8</v>
      </c>
      <c r="P389" s="11">
        <f t="shared" si="206"/>
        <v>0</v>
      </c>
      <c r="Q389" s="11">
        <f t="shared" si="206"/>
        <v>1549.1</v>
      </c>
      <c r="R389" s="11">
        <f t="shared" si="206"/>
        <v>0</v>
      </c>
    </row>
    <row r="390" spans="1:18" ht="18.75">
      <c r="A390" s="64" t="s">
        <v>346</v>
      </c>
      <c r="B390" s="33">
        <v>546</v>
      </c>
      <c r="C390" s="16" t="s">
        <v>122</v>
      </c>
      <c r="D390" s="16" t="s">
        <v>144</v>
      </c>
      <c r="E390" s="33" t="s">
        <v>249</v>
      </c>
      <c r="F390" s="16"/>
      <c r="G390" s="11">
        <f>G391</f>
        <v>5721.2</v>
      </c>
      <c r="H390" s="11">
        <f t="shared" si="206"/>
        <v>0</v>
      </c>
      <c r="I390" s="11">
        <f t="shared" si="206"/>
        <v>5721.2</v>
      </c>
      <c r="J390" s="11">
        <f t="shared" si="206"/>
        <v>0</v>
      </c>
      <c r="K390" s="11">
        <f t="shared" si="206"/>
        <v>22.7</v>
      </c>
      <c r="L390" s="11">
        <f t="shared" si="206"/>
        <v>0</v>
      </c>
      <c r="M390" s="11">
        <f t="shared" si="206"/>
        <v>22.7</v>
      </c>
      <c r="N390" s="11">
        <f t="shared" si="206"/>
        <v>0</v>
      </c>
      <c r="O390" s="11">
        <f t="shared" si="206"/>
        <v>1493.8</v>
      </c>
      <c r="P390" s="11">
        <f t="shared" si="206"/>
        <v>0</v>
      </c>
      <c r="Q390" s="11">
        <f t="shared" si="206"/>
        <v>1549.1</v>
      </c>
      <c r="R390" s="11">
        <f t="shared" si="206"/>
        <v>0</v>
      </c>
    </row>
    <row r="391" spans="1:18" ht="18.75">
      <c r="A391" s="64" t="s">
        <v>149</v>
      </c>
      <c r="B391" s="33">
        <v>546</v>
      </c>
      <c r="C391" s="16" t="s">
        <v>122</v>
      </c>
      <c r="D391" s="16" t="s">
        <v>144</v>
      </c>
      <c r="E391" s="33" t="s">
        <v>250</v>
      </c>
      <c r="F391" s="16"/>
      <c r="G391" s="11">
        <f>G392</f>
        <v>5721.2</v>
      </c>
      <c r="H391" s="11">
        <f t="shared" si="206"/>
        <v>0</v>
      </c>
      <c r="I391" s="11">
        <f>I392</f>
        <v>5721.2</v>
      </c>
      <c r="J391" s="11">
        <f t="shared" si="206"/>
        <v>0</v>
      </c>
      <c r="K391" s="11">
        <f t="shared" si="206"/>
        <v>22.7</v>
      </c>
      <c r="L391" s="11">
        <f t="shared" si="206"/>
        <v>0</v>
      </c>
      <c r="M391" s="11">
        <f t="shared" si="206"/>
        <v>22.7</v>
      </c>
      <c r="N391" s="11">
        <f t="shared" si="206"/>
        <v>0</v>
      </c>
      <c r="O391" s="11">
        <f t="shared" si="206"/>
        <v>1493.8</v>
      </c>
      <c r="P391" s="11">
        <f t="shared" si="206"/>
        <v>0</v>
      </c>
      <c r="Q391" s="11">
        <f t="shared" si="206"/>
        <v>1549.1</v>
      </c>
      <c r="R391" s="11">
        <f t="shared" si="206"/>
        <v>0</v>
      </c>
    </row>
    <row r="392" spans="1:18" ht="18.75">
      <c r="A392" s="64" t="s">
        <v>185</v>
      </c>
      <c r="B392" s="33">
        <v>546</v>
      </c>
      <c r="C392" s="16" t="s">
        <v>122</v>
      </c>
      <c r="D392" s="16" t="s">
        <v>144</v>
      </c>
      <c r="E392" s="33" t="s">
        <v>250</v>
      </c>
      <c r="F392" s="16" t="s">
        <v>184</v>
      </c>
      <c r="G392" s="11">
        <f>H392+I392+J392</f>
        <v>5721.2</v>
      </c>
      <c r="H392" s="11"/>
      <c r="I392" s="11">
        <f>'7 целевые'!H115</f>
        <v>5721.2</v>
      </c>
      <c r="J392" s="11"/>
      <c r="K392" s="11">
        <f>L392+M392+N392</f>
        <v>22.7</v>
      </c>
      <c r="L392" s="11"/>
      <c r="M392" s="11">
        <f>'7 целевые'!L115</f>
        <v>22.7</v>
      </c>
      <c r="N392" s="11"/>
      <c r="O392" s="11">
        <v>1493.8</v>
      </c>
      <c r="P392" s="49"/>
      <c r="Q392" s="49">
        <v>1549.1</v>
      </c>
      <c r="R392" s="49"/>
    </row>
    <row r="393" spans="1:18" ht="18.75">
      <c r="A393" s="64" t="s">
        <v>145</v>
      </c>
      <c r="B393" s="33">
        <v>546</v>
      </c>
      <c r="C393" s="16" t="s">
        <v>122</v>
      </c>
      <c r="D393" s="16" t="s">
        <v>159</v>
      </c>
      <c r="E393" s="33"/>
      <c r="F393" s="16"/>
      <c r="G393" s="11">
        <f aca="true" t="shared" si="207" ref="G393:R393">G394+G399+G407+G418+G424+G427</f>
        <v>27111.300000000003</v>
      </c>
      <c r="H393" s="11">
        <f t="shared" si="207"/>
        <v>10341.8</v>
      </c>
      <c r="I393" s="11">
        <f t="shared" si="207"/>
        <v>14700.800000000001</v>
      </c>
      <c r="J393" s="11">
        <f t="shared" si="207"/>
        <v>2073.7</v>
      </c>
      <c r="K393" s="11">
        <f t="shared" si="207"/>
        <v>13288</v>
      </c>
      <c r="L393" s="11">
        <f t="shared" si="207"/>
        <v>3618.4</v>
      </c>
      <c r="M393" s="11">
        <f t="shared" si="207"/>
        <v>7595.9</v>
      </c>
      <c r="N393" s="11">
        <f t="shared" si="207"/>
        <v>2073.7</v>
      </c>
      <c r="O393" s="11">
        <f t="shared" si="207"/>
        <v>17488.000000000004</v>
      </c>
      <c r="P393" s="11">
        <f t="shared" si="207"/>
        <v>3618.4</v>
      </c>
      <c r="Q393" s="11">
        <f t="shared" si="207"/>
        <v>11795.9</v>
      </c>
      <c r="R393" s="11">
        <f t="shared" si="207"/>
        <v>2073.7</v>
      </c>
    </row>
    <row r="394" spans="1:18" ht="56.25">
      <c r="A394" s="64" t="s">
        <v>568</v>
      </c>
      <c r="B394" s="33">
        <v>546</v>
      </c>
      <c r="C394" s="16" t="s">
        <v>122</v>
      </c>
      <c r="D394" s="16" t="s">
        <v>159</v>
      </c>
      <c r="E394" s="33" t="s">
        <v>251</v>
      </c>
      <c r="F394" s="16"/>
      <c r="G394" s="11">
        <f>G395</f>
        <v>2.5</v>
      </c>
      <c r="H394" s="11">
        <f aca="true" t="shared" si="208" ref="H394:R394">H395</f>
        <v>0</v>
      </c>
      <c r="I394" s="11">
        <f aca="true" t="shared" si="209" ref="H394:R397">I395</f>
        <v>2.5</v>
      </c>
      <c r="J394" s="11">
        <f t="shared" si="208"/>
        <v>0</v>
      </c>
      <c r="K394" s="11">
        <f t="shared" si="208"/>
        <v>2.5</v>
      </c>
      <c r="L394" s="11">
        <f t="shared" si="208"/>
        <v>0</v>
      </c>
      <c r="M394" s="11">
        <f t="shared" si="208"/>
        <v>2.5</v>
      </c>
      <c r="N394" s="11">
        <f t="shared" si="208"/>
        <v>0</v>
      </c>
      <c r="O394" s="11">
        <f t="shared" si="208"/>
        <v>2.5</v>
      </c>
      <c r="P394" s="11">
        <f t="shared" si="208"/>
        <v>0</v>
      </c>
      <c r="Q394" s="11">
        <f t="shared" si="208"/>
        <v>2.5</v>
      </c>
      <c r="R394" s="11">
        <f t="shared" si="208"/>
        <v>0</v>
      </c>
    </row>
    <row r="395" spans="1:18" ht="37.5">
      <c r="A395" s="64" t="s">
        <v>427</v>
      </c>
      <c r="B395" s="33">
        <v>546</v>
      </c>
      <c r="C395" s="16" t="s">
        <v>122</v>
      </c>
      <c r="D395" s="16" t="s">
        <v>159</v>
      </c>
      <c r="E395" s="33" t="s">
        <v>64</v>
      </c>
      <c r="F395" s="16"/>
      <c r="G395" s="11">
        <f>G396</f>
        <v>2.5</v>
      </c>
      <c r="H395" s="11">
        <f t="shared" si="209"/>
        <v>0</v>
      </c>
      <c r="I395" s="11">
        <f t="shared" si="209"/>
        <v>2.5</v>
      </c>
      <c r="J395" s="11">
        <f t="shared" si="209"/>
        <v>0</v>
      </c>
      <c r="K395" s="11">
        <f t="shared" si="209"/>
        <v>2.5</v>
      </c>
      <c r="L395" s="11">
        <f t="shared" si="209"/>
        <v>0</v>
      </c>
      <c r="M395" s="11">
        <f t="shared" si="209"/>
        <v>2.5</v>
      </c>
      <c r="N395" s="11">
        <f t="shared" si="209"/>
        <v>0</v>
      </c>
      <c r="O395" s="11">
        <f t="shared" si="209"/>
        <v>2.5</v>
      </c>
      <c r="P395" s="11">
        <f t="shared" si="209"/>
        <v>0</v>
      </c>
      <c r="Q395" s="11">
        <f t="shared" si="209"/>
        <v>2.5</v>
      </c>
      <c r="R395" s="11">
        <f t="shared" si="209"/>
        <v>0</v>
      </c>
    </row>
    <row r="396" spans="1:18" ht="78.75" customHeight="1">
      <c r="A396" s="64" t="s">
        <v>65</v>
      </c>
      <c r="B396" s="33">
        <v>546</v>
      </c>
      <c r="C396" s="16" t="s">
        <v>122</v>
      </c>
      <c r="D396" s="16" t="s">
        <v>159</v>
      </c>
      <c r="E396" s="33" t="s">
        <v>577</v>
      </c>
      <c r="F396" s="16"/>
      <c r="G396" s="11">
        <f>G397</f>
        <v>2.5</v>
      </c>
      <c r="H396" s="11">
        <f t="shared" si="209"/>
        <v>0</v>
      </c>
      <c r="I396" s="11">
        <f t="shared" si="209"/>
        <v>2.5</v>
      </c>
      <c r="J396" s="11">
        <f t="shared" si="209"/>
        <v>0</v>
      </c>
      <c r="K396" s="11">
        <f t="shared" si="209"/>
        <v>2.5</v>
      </c>
      <c r="L396" s="11">
        <f t="shared" si="209"/>
        <v>0</v>
      </c>
      <c r="M396" s="11">
        <f t="shared" si="209"/>
        <v>2.5</v>
      </c>
      <c r="N396" s="11">
        <f t="shared" si="209"/>
        <v>0</v>
      </c>
      <c r="O396" s="11">
        <f t="shared" si="209"/>
        <v>2.5</v>
      </c>
      <c r="P396" s="11">
        <f t="shared" si="209"/>
        <v>0</v>
      </c>
      <c r="Q396" s="11">
        <f t="shared" si="209"/>
        <v>2.5</v>
      </c>
      <c r="R396" s="11">
        <f t="shared" si="209"/>
        <v>0</v>
      </c>
    </row>
    <row r="397" spans="1:18" ht="18.75">
      <c r="A397" s="64" t="s">
        <v>214</v>
      </c>
      <c r="B397" s="33">
        <v>546</v>
      </c>
      <c r="C397" s="16" t="s">
        <v>122</v>
      </c>
      <c r="D397" s="16" t="s">
        <v>159</v>
      </c>
      <c r="E397" s="33" t="s">
        <v>578</v>
      </c>
      <c r="F397" s="16"/>
      <c r="G397" s="11">
        <f>G398</f>
        <v>2.5</v>
      </c>
      <c r="H397" s="11">
        <f t="shared" si="209"/>
        <v>0</v>
      </c>
      <c r="I397" s="11">
        <v>2.5</v>
      </c>
      <c r="J397" s="11">
        <f t="shared" si="209"/>
        <v>0</v>
      </c>
      <c r="K397" s="11">
        <f t="shared" si="209"/>
        <v>2.5</v>
      </c>
      <c r="L397" s="11">
        <f t="shared" si="209"/>
        <v>0</v>
      </c>
      <c r="M397" s="11">
        <f t="shared" si="209"/>
        <v>2.5</v>
      </c>
      <c r="N397" s="11">
        <f t="shared" si="209"/>
        <v>0</v>
      </c>
      <c r="O397" s="11">
        <f t="shared" si="209"/>
        <v>2.5</v>
      </c>
      <c r="P397" s="11">
        <f t="shared" si="209"/>
        <v>0</v>
      </c>
      <c r="Q397" s="11">
        <f t="shared" si="209"/>
        <v>2.5</v>
      </c>
      <c r="R397" s="11">
        <f t="shared" si="209"/>
        <v>0</v>
      </c>
    </row>
    <row r="398" spans="1:18" ht="37.5">
      <c r="A398" s="64" t="s">
        <v>93</v>
      </c>
      <c r="B398" s="33">
        <v>546</v>
      </c>
      <c r="C398" s="16" t="s">
        <v>122</v>
      </c>
      <c r="D398" s="16" t="s">
        <v>159</v>
      </c>
      <c r="E398" s="33" t="s">
        <v>578</v>
      </c>
      <c r="F398" s="16" t="s">
        <v>179</v>
      </c>
      <c r="G398" s="11">
        <f>H398+I397+J398</f>
        <v>2.5</v>
      </c>
      <c r="H398" s="11"/>
      <c r="I398" s="11">
        <f aca="true" t="shared" si="210" ref="H398:R399">I399</f>
        <v>10</v>
      </c>
      <c r="J398" s="11"/>
      <c r="K398" s="11">
        <f>L398+M398+N398</f>
        <v>2.5</v>
      </c>
      <c r="L398" s="11"/>
      <c r="M398" s="11">
        <v>2.5</v>
      </c>
      <c r="N398" s="11"/>
      <c r="O398" s="11">
        <f>P398+Q398+R398</f>
        <v>2.5</v>
      </c>
      <c r="P398" s="19"/>
      <c r="Q398" s="19">
        <v>2.5</v>
      </c>
      <c r="R398" s="19"/>
    </row>
    <row r="399" spans="1:18" ht="37.5">
      <c r="A399" s="64" t="s">
        <v>525</v>
      </c>
      <c r="B399" s="33">
        <v>546</v>
      </c>
      <c r="C399" s="16" t="s">
        <v>122</v>
      </c>
      <c r="D399" s="16" t="s">
        <v>159</v>
      </c>
      <c r="E399" s="33" t="s">
        <v>252</v>
      </c>
      <c r="F399" s="33"/>
      <c r="G399" s="11">
        <f>G400</f>
        <v>10</v>
      </c>
      <c r="H399" s="11">
        <f t="shared" si="210"/>
        <v>0</v>
      </c>
      <c r="I399" s="11">
        <f aca="true" t="shared" si="211" ref="H399:R400">I400+I403</f>
        <v>10</v>
      </c>
      <c r="J399" s="11">
        <f t="shared" si="210"/>
        <v>0</v>
      </c>
      <c r="K399" s="11">
        <f t="shared" si="210"/>
        <v>90</v>
      </c>
      <c r="L399" s="11">
        <f t="shared" si="210"/>
        <v>0</v>
      </c>
      <c r="M399" s="11">
        <f t="shared" si="210"/>
        <v>90</v>
      </c>
      <c r="N399" s="11">
        <f t="shared" si="210"/>
        <v>0</v>
      </c>
      <c r="O399" s="11">
        <f t="shared" si="210"/>
        <v>90</v>
      </c>
      <c r="P399" s="11">
        <f t="shared" si="210"/>
        <v>0</v>
      </c>
      <c r="Q399" s="11">
        <f t="shared" si="210"/>
        <v>90</v>
      </c>
      <c r="R399" s="11">
        <f t="shared" si="210"/>
        <v>0</v>
      </c>
    </row>
    <row r="400" spans="1:18" ht="56.25">
      <c r="A400" s="64" t="s">
        <v>526</v>
      </c>
      <c r="B400" s="33">
        <v>546</v>
      </c>
      <c r="C400" s="16" t="s">
        <v>122</v>
      </c>
      <c r="D400" s="16" t="s">
        <v>159</v>
      </c>
      <c r="E400" s="33" t="s">
        <v>319</v>
      </c>
      <c r="F400" s="33"/>
      <c r="G400" s="11">
        <f>G401+G404</f>
        <v>10</v>
      </c>
      <c r="H400" s="11">
        <f t="shared" si="211"/>
        <v>0</v>
      </c>
      <c r="I400" s="11">
        <f aca="true" t="shared" si="212" ref="H400:R401">I401</f>
        <v>10</v>
      </c>
      <c r="J400" s="11">
        <f t="shared" si="211"/>
        <v>0</v>
      </c>
      <c r="K400" s="11">
        <f t="shared" si="211"/>
        <v>90</v>
      </c>
      <c r="L400" s="11">
        <f t="shared" si="211"/>
        <v>0</v>
      </c>
      <c r="M400" s="11">
        <f t="shared" si="211"/>
        <v>90</v>
      </c>
      <c r="N400" s="11">
        <f t="shared" si="211"/>
        <v>0</v>
      </c>
      <c r="O400" s="11">
        <f t="shared" si="211"/>
        <v>90</v>
      </c>
      <c r="P400" s="11">
        <f t="shared" si="211"/>
        <v>0</v>
      </c>
      <c r="Q400" s="11">
        <f t="shared" si="211"/>
        <v>90</v>
      </c>
      <c r="R400" s="11">
        <f t="shared" si="211"/>
        <v>0</v>
      </c>
    </row>
    <row r="401" spans="1:18" ht="37.5">
      <c r="A401" s="64" t="s">
        <v>32</v>
      </c>
      <c r="B401" s="33">
        <v>546</v>
      </c>
      <c r="C401" s="16" t="s">
        <v>122</v>
      </c>
      <c r="D401" s="16" t="s">
        <v>159</v>
      </c>
      <c r="E401" s="33" t="s">
        <v>322</v>
      </c>
      <c r="F401" s="33"/>
      <c r="G401" s="11">
        <f>G402</f>
        <v>0</v>
      </c>
      <c r="H401" s="11">
        <f t="shared" si="212"/>
        <v>0</v>
      </c>
      <c r="I401" s="11">
        <f aca="true" t="shared" si="213" ref="H401:R402">I402</f>
        <v>10</v>
      </c>
      <c r="J401" s="11">
        <f t="shared" si="212"/>
        <v>0</v>
      </c>
      <c r="K401" s="11">
        <f t="shared" si="212"/>
        <v>10</v>
      </c>
      <c r="L401" s="11">
        <f t="shared" si="212"/>
        <v>0</v>
      </c>
      <c r="M401" s="11">
        <f t="shared" si="212"/>
        <v>10</v>
      </c>
      <c r="N401" s="11">
        <f t="shared" si="212"/>
        <v>0</v>
      </c>
      <c r="O401" s="11">
        <f t="shared" si="212"/>
        <v>10</v>
      </c>
      <c r="P401" s="11">
        <f t="shared" si="212"/>
        <v>0</v>
      </c>
      <c r="Q401" s="11">
        <f t="shared" si="212"/>
        <v>10</v>
      </c>
      <c r="R401" s="11">
        <f t="shared" si="212"/>
        <v>0</v>
      </c>
    </row>
    <row r="402" spans="1:18" ht="64.5" customHeight="1">
      <c r="A402" s="64" t="s">
        <v>211</v>
      </c>
      <c r="B402" s="33">
        <v>546</v>
      </c>
      <c r="C402" s="16" t="s">
        <v>122</v>
      </c>
      <c r="D402" s="16" t="s">
        <v>159</v>
      </c>
      <c r="E402" s="33" t="s">
        <v>323</v>
      </c>
      <c r="F402" s="33"/>
      <c r="G402" s="11">
        <f>G403</f>
        <v>0</v>
      </c>
      <c r="H402" s="11">
        <f t="shared" si="213"/>
        <v>0</v>
      </c>
      <c r="I402" s="11">
        <v>10</v>
      </c>
      <c r="J402" s="11">
        <f t="shared" si="213"/>
        <v>0</v>
      </c>
      <c r="K402" s="11">
        <f t="shared" si="213"/>
        <v>10</v>
      </c>
      <c r="L402" s="11">
        <f t="shared" si="213"/>
        <v>0</v>
      </c>
      <c r="M402" s="11">
        <f t="shared" si="213"/>
        <v>10</v>
      </c>
      <c r="N402" s="11">
        <f t="shared" si="213"/>
        <v>0</v>
      </c>
      <c r="O402" s="11">
        <f t="shared" si="213"/>
        <v>10</v>
      </c>
      <c r="P402" s="11">
        <f t="shared" si="213"/>
        <v>0</v>
      </c>
      <c r="Q402" s="11">
        <f t="shared" si="213"/>
        <v>10</v>
      </c>
      <c r="R402" s="11">
        <f t="shared" si="213"/>
        <v>0</v>
      </c>
    </row>
    <row r="403" spans="1:18" ht="37.5">
      <c r="A403" s="64" t="s">
        <v>93</v>
      </c>
      <c r="B403" s="33">
        <v>546</v>
      </c>
      <c r="C403" s="16" t="s">
        <v>122</v>
      </c>
      <c r="D403" s="16" t="s">
        <v>159</v>
      </c>
      <c r="E403" s="33" t="s">
        <v>323</v>
      </c>
      <c r="F403" s="33">
        <v>240</v>
      </c>
      <c r="G403" s="11"/>
      <c r="H403" s="11"/>
      <c r="I403" s="11">
        <f>'7 целевые'!H126</f>
        <v>0</v>
      </c>
      <c r="J403" s="11"/>
      <c r="K403" s="11">
        <f>L403+M403+N403</f>
        <v>10</v>
      </c>
      <c r="L403" s="11"/>
      <c r="M403" s="11">
        <v>10</v>
      </c>
      <c r="N403" s="11"/>
      <c r="O403" s="11">
        <f>P403+Q403+R403</f>
        <v>10</v>
      </c>
      <c r="P403" s="19"/>
      <c r="Q403" s="19">
        <v>10</v>
      </c>
      <c r="R403" s="19"/>
    </row>
    <row r="404" spans="1:18" ht="37.5">
      <c r="A404" s="64" t="s">
        <v>308</v>
      </c>
      <c r="B404" s="33">
        <v>546</v>
      </c>
      <c r="C404" s="16" t="s">
        <v>122</v>
      </c>
      <c r="D404" s="16" t="s">
        <v>159</v>
      </c>
      <c r="E404" s="33" t="s">
        <v>325</v>
      </c>
      <c r="F404" s="33"/>
      <c r="G404" s="11">
        <f aca="true" t="shared" si="214" ref="G404:I405">G405</f>
        <v>10</v>
      </c>
      <c r="H404" s="11">
        <f t="shared" si="214"/>
        <v>0</v>
      </c>
      <c r="I404" s="11">
        <f t="shared" si="214"/>
        <v>10</v>
      </c>
      <c r="J404" s="11">
        <f aca="true" t="shared" si="215" ref="J404:R405">J405</f>
        <v>0</v>
      </c>
      <c r="K404" s="11">
        <f t="shared" si="215"/>
        <v>80</v>
      </c>
      <c r="L404" s="11">
        <f t="shared" si="215"/>
        <v>0</v>
      </c>
      <c r="M404" s="11">
        <f t="shared" si="215"/>
        <v>80</v>
      </c>
      <c r="N404" s="11">
        <f t="shared" si="215"/>
        <v>0</v>
      </c>
      <c r="O404" s="11">
        <f t="shared" si="215"/>
        <v>80</v>
      </c>
      <c r="P404" s="11">
        <f t="shared" si="215"/>
        <v>0</v>
      </c>
      <c r="Q404" s="11">
        <f t="shared" si="215"/>
        <v>80</v>
      </c>
      <c r="R404" s="11">
        <f t="shared" si="215"/>
        <v>0</v>
      </c>
    </row>
    <row r="405" spans="1:18" ht="37.5">
      <c r="A405" s="64" t="s">
        <v>309</v>
      </c>
      <c r="B405" s="33">
        <v>546</v>
      </c>
      <c r="C405" s="16" t="s">
        <v>122</v>
      </c>
      <c r="D405" s="16" t="s">
        <v>159</v>
      </c>
      <c r="E405" s="33" t="s">
        <v>324</v>
      </c>
      <c r="F405" s="33"/>
      <c r="G405" s="11">
        <f t="shared" si="214"/>
        <v>10</v>
      </c>
      <c r="H405" s="11">
        <f t="shared" si="214"/>
        <v>0</v>
      </c>
      <c r="I405" s="11">
        <f t="shared" si="214"/>
        <v>10</v>
      </c>
      <c r="J405" s="11">
        <f t="shared" si="215"/>
        <v>0</v>
      </c>
      <c r="K405" s="11">
        <f t="shared" si="215"/>
        <v>80</v>
      </c>
      <c r="L405" s="11">
        <f t="shared" si="215"/>
        <v>0</v>
      </c>
      <c r="M405" s="11">
        <f t="shared" si="215"/>
        <v>80</v>
      </c>
      <c r="N405" s="11">
        <f t="shared" si="215"/>
        <v>0</v>
      </c>
      <c r="O405" s="11">
        <f t="shared" si="215"/>
        <v>80</v>
      </c>
      <c r="P405" s="11">
        <f t="shared" si="215"/>
        <v>0</v>
      </c>
      <c r="Q405" s="11">
        <f t="shared" si="215"/>
        <v>80</v>
      </c>
      <c r="R405" s="11">
        <f t="shared" si="215"/>
        <v>0</v>
      </c>
    </row>
    <row r="406" spans="1:18" ht="37.5">
      <c r="A406" s="64" t="s">
        <v>93</v>
      </c>
      <c r="B406" s="33">
        <v>546</v>
      </c>
      <c r="C406" s="16" t="s">
        <v>122</v>
      </c>
      <c r="D406" s="16" t="s">
        <v>159</v>
      </c>
      <c r="E406" s="33" t="s">
        <v>324</v>
      </c>
      <c r="F406" s="33">
        <v>240</v>
      </c>
      <c r="G406" s="11">
        <f>H406+I406+J406</f>
        <v>10</v>
      </c>
      <c r="H406" s="11"/>
      <c r="I406" s="11">
        <v>10</v>
      </c>
      <c r="J406" s="11"/>
      <c r="K406" s="11">
        <f>L406+M406+N406</f>
        <v>80</v>
      </c>
      <c r="L406" s="11"/>
      <c r="M406" s="11">
        <v>80</v>
      </c>
      <c r="N406" s="11"/>
      <c r="O406" s="11">
        <f>P406+Q406+R406</f>
        <v>80</v>
      </c>
      <c r="P406" s="19"/>
      <c r="Q406" s="19">
        <v>80</v>
      </c>
      <c r="R406" s="19"/>
    </row>
    <row r="407" spans="1:18" ht="37.5">
      <c r="A407" s="64" t="s">
        <v>504</v>
      </c>
      <c r="B407" s="33">
        <v>546</v>
      </c>
      <c r="C407" s="16" t="s">
        <v>122</v>
      </c>
      <c r="D407" s="16" t="s">
        <v>159</v>
      </c>
      <c r="E407" s="33" t="s">
        <v>282</v>
      </c>
      <c r="F407" s="33"/>
      <c r="G407" s="11">
        <f>G408</f>
        <v>15724.2</v>
      </c>
      <c r="H407" s="11">
        <f aca="true" t="shared" si="216" ref="H407:R407">H408</f>
        <v>0</v>
      </c>
      <c r="I407" s="11">
        <f>I408+I412</f>
        <v>13655.5</v>
      </c>
      <c r="J407" s="11">
        <f t="shared" si="216"/>
        <v>2073.7</v>
      </c>
      <c r="K407" s="11">
        <f t="shared" si="216"/>
        <v>9435.7</v>
      </c>
      <c r="L407" s="11">
        <f t="shared" si="216"/>
        <v>0</v>
      </c>
      <c r="M407" s="11">
        <f t="shared" si="216"/>
        <v>7362</v>
      </c>
      <c r="N407" s="11">
        <f t="shared" si="216"/>
        <v>2073.7</v>
      </c>
      <c r="O407" s="11">
        <f t="shared" si="216"/>
        <v>13635.7</v>
      </c>
      <c r="P407" s="11">
        <f t="shared" si="216"/>
        <v>0</v>
      </c>
      <c r="Q407" s="11">
        <f t="shared" si="216"/>
        <v>11562</v>
      </c>
      <c r="R407" s="11">
        <f t="shared" si="216"/>
        <v>2073.7</v>
      </c>
    </row>
    <row r="408" spans="1:18" ht="37.5">
      <c r="A408" s="64" t="s">
        <v>612</v>
      </c>
      <c r="B408" s="33">
        <v>546</v>
      </c>
      <c r="C408" s="16" t="s">
        <v>122</v>
      </c>
      <c r="D408" s="16" t="s">
        <v>159</v>
      </c>
      <c r="E408" s="33" t="s">
        <v>283</v>
      </c>
      <c r="F408" s="33"/>
      <c r="G408" s="11">
        <f>G409+G413+G416</f>
        <v>15724.2</v>
      </c>
      <c r="H408" s="11">
        <f aca="true" t="shared" si="217" ref="H408:R408">H409+H413+H416</f>
        <v>0</v>
      </c>
      <c r="I408" s="11">
        <f t="shared" si="217"/>
        <v>13650.5</v>
      </c>
      <c r="J408" s="11">
        <f t="shared" si="217"/>
        <v>2073.7</v>
      </c>
      <c r="K408" s="11">
        <f t="shared" si="217"/>
        <v>9435.7</v>
      </c>
      <c r="L408" s="11">
        <f t="shared" si="217"/>
        <v>0</v>
      </c>
      <c r="M408" s="11">
        <f t="shared" si="217"/>
        <v>7362</v>
      </c>
      <c r="N408" s="11">
        <f t="shared" si="217"/>
        <v>2073.7</v>
      </c>
      <c r="O408" s="11">
        <f t="shared" si="217"/>
        <v>13635.7</v>
      </c>
      <c r="P408" s="11">
        <f t="shared" si="217"/>
        <v>0</v>
      </c>
      <c r="Q408" s="11">
        <f t="shared" si="217"/>
        <v>11562</v>
      </c>
      <c r="R408" s="11">
        <f t="shared" si="217"/>
        <v>2073.7</v>
      </c>
    </row>
    <row r="409" spans="1:18" ht="25.5" customHeight="1">
      <c r="A409" s="73" t="s">
        <v>356</v>
      </c>
      <c r="B409" s="33">
        <v>546</v>
      </c>
      <c r="C409" s="16" t="s">
        <v>122</v>
      </c>
      <c r="D409" s="16" t="s">
        <v>159</v>
      </c>
      <c r="E409" s="33" t="s">
        <v>514</v>
      </c>
      <c r="F409" s="33"/>
      <c r="G409" s="11">
        <f>G410+G411+G412</f>
        <v>11562</v>
      </c>
      <c r="H409" s="11">
        <f aca="true" t="shared" si="218" ref="H409:R409">H410+H411+H412</f>
        <v>0</v>
      </c>
      <c r="I409" s="11">
        <f t="shared" si="218"/>
        <v>11562</v>
      </c>
      <c r="J409" s="11">
        <f t="shared" si="218"/>
        <v>0</v>
      </c>
      <c r="K409" s="11">
        <f t="shared" si="218"/>
        <v>7362</v>
      </c>
      <c r="L409" s="11">
        <f t="shared" si="218"/>
        <v>0</v>
      </c>
      <c r="M409" s="11">
        <f t="shared" si="218"/>
        <v>7362</v>
      </c>
      <c r="N409" s="11">
        <f t="shared" si="218"/>
        <v>0</v>
      </c>
      <c r="O409" s="11">
        <f t="shared" si="218"/>
        <v>11562</v>
      </c>
      <c r="P409" s="11">
        <f t="shared" si="218"/>
        <v>0</v>
      </c>
      <c r="Q409" s="11">
        <f t="shared" si="218"/>
        <v>11562</v>
      </c>
      <c r="R409" s="11">
        <f t="shared" si="218"/>
        <v>0</v>
      </c>
    </row>
    <row r="410" spans="1:18" ht="18.75">
      <c r="A410" s="64" t="s">
        <v>181</v>
      </c>
      <c r="B410" s="33">
        <v>546</v>
      </c>
      <c r="C410" s="16" t="s">
        <v>122</v>
      </c>
      <c r="D410" s="16" t="s">
        <v>159</v>
      </c>
      <c r="E410" s="33" t="s">
        <v>514</v>
      </c>
      <c r="F410" s="33">
        <v>110</v>
      </c>
      <c r="G410" s="11">
        <f>H410+I410+J410</f>
        <v>10853.4</v>
      </c>
      <c r="H410" s="11"/>
      <c r="I410" s="11">
        <v>10853.4</v>
      </c>
      <c r="J410" s="11"/>
      <c r="K410" s="11">
        <f>L410+M410+N410</f>
        <v>6653.4</v>
      </c>
      <c r="L410" s="11"/>
      <c r="M410" s="11">
        <v>6653.4</v>
      </c>
      <c r="N410" s="11"/>
      <c r="O410" s="11">
        <f>P410+Q410+R410</f>
        <v>10853.4</v>
      </c>
      <c r="P410" s="19"/>
      <c r="Q410" s="11">
        <v>10853.4</v>
      </c>
      <c r="R410" s="19"/>
    </row>
    <row r="411" spans="1:18" ht="37.5">
      <c r="A411" s="64" t="s">
        <v>93</v>
      </c>
      <c r="B411" s="33">
        <v>546</v>
      </c>
      <c r="C411" s="16" t="s">
        <v>122</v>
      </c>
      <c r="D411" s="16" t="s">
        <v>159</v>
      </c>
      <c r="E411" s="33" t="s">
        <v>514</v>
      </c>
      <c r="F411" s="33">
        <v>240</v>
      </c>
      <c r="G411" s="11">
        <f>H411+I411+J411</f>
        <v>703.6</v>
      </c>
      <c r="H411" s="11"/>
      <c r="I411" s="11">
        <v>703.6</v>
      </c>
      <c r="J411" s="11"/>
      <c r="K411" s="11">
        <f>L411+M411+N411</f>
        <v>703.6</v>
      </c>
      <c r="L411" s="11"/>
      <c r="M411" s="11">
        <v>703.6</v>
      </c>
      <c r="N411" s="11"/>
      <c r="O411" s="11">
        <f>P411+Q411+R411</f>
        <v>703.6</v>
      </c>
      <c r="P411" s="19"/>
      <c r="Q411" s="11">
        <v>703.6</v>
      </c>
      <c r="R411" s="19"/>
    </row>
    <row r="412" spans="1:18" ht="18.75">
      <c r="A412" s="64" t="s">
        <v>177</v>
      </c>
      <c r="B412" s="33">
        <v>546</v>
      </c>
      <c r="C412" s="16" t="s">
        <v>122</v>
      </c>
      <c r="D412" s="16" t="s">
        <v>159</v>
      </c>
      <c r="E412" s="33" t="s">
        <v>514</v>
      </c>
      <c r="F412" s="33">
        <v>850</v>
      </c>
      <c r="G412" s="11">
        <f>H412+I412+J412</f>
        <v>5</v>
      </c>
      <c r="H412" s="11"/>
      <c r="I412" s="11">
        <v>5</v>
      </c>
      <c r="J412" s="11"/>
      <c r="K412" s="11">
        <f>L412+M412+N412</f>
        <v>5</v>
      </c>
      <c r="L412" s="11"/>
      <c r="M412" s="11">
        <v>5</v>
      </c>
      <c r="N412" s="11"/>
      <c r="O412" s="11">
        <f>P412+Q412+R412</f>
        <v>5</v>
      </c>
      <c r="P412" s="19"/>
      <c r="Q412" s="11">
        <v>5</v>
      </c>
      <c r="R412" s="19"/>
    </row>
    <row r="413" spans="1:18" ht="37.5">
      <c r="A413" s="64" t="s">
        <v>396</v>
      </c>
      <c r="B413" s="33">
        <v>546</v>
      </c>
      <c r="C413" s="16" t="s">
        <v>122</v>
      </c>
      <c r="D413" s="16" t="s">
        <v>159</v>
      </c>
      <c r="E413" s="33" t="s">
        <v>515</v>
      </c>
      <c r="F413" s="33"/>
      <c r="G413" s="11">
        <f>G414+G415</f>
        <v>2073.7</v>
      </c>
      <c r="H413" s="11">
        <f aca="true" t="shared" si="219" ref="H413:R413">H414+H415</f>
        <v>0</v>
      </c>
      <c r="I413" s="11"/>
      <c r="J413" s="11">
        <f>J414+J415</f>
        <v>2073.7</v>
      </c>
      <c r="K413" s="11">
        <f t="shared" si="219"/>
        <v>2073.7</v>
      </c>
      <c r="L413" s="11">
        <f t="shared" si="219"/>
        <v>0</v>
      </c>
      <c r="M413" s="11">
        <f t="shared" si="219"/>
        <v>0</v>
      </c>
      <c r="N413" s="11">
        <f t="shared" si="219"/>
        <v>2073.7</v>
      </c>
      <c r="O413" s="11">
        <f t="shared" si="219"/>
        <v>2073.7</v>
      </c>
      <c r="P413" s="11">
        <f t="shared" si="219"/>
        <v>0</v>
      </c>
      <c r="Q413" s="11">
        <f t="shared" si="219"/>
        <v>0</v>
      </c>
      <c r="R413" s="11">
        <f t="shared" si="219"/>
        <v>2073.7</v>
      </c>
    </row>
    <row r="414" spans="1:18" ht="18.75">
      <c r="A414" s="64" t="s">
        <v>181</v>
      </c>
      <c r="B414" s="33">
        <v>546</v>
      </c>
      <c r="C414" s="16" t="s">
        <v>122</v>
      </c>
      <c r="D414" s="16" t="s">
        <v>159</v>
      </c>
      <c r="E414" s="33" t="s">
        <v>515</v>
      </c>
      <c r="F414" s="33">
        <v>110</v>
      </c>
      <c r="G414" s="11">
        <f>H414+I413+J414</f>
        <v>1992</v>
      </c>
      <c r="H414" s="11"/>
      <c r="I414" s="11"/>
      <c r="J414" s="11">
        <v>1992</v>
      </c>
      <c r="K414" s="11">
        <f>L414+M414+N414</f>
        <v>1992</v>
      </c>
      <c r="L414" s="11"/>
      <c r="M414" s="11"/>
      <c r="N414" s="11">
        <v>1992</v>
      </c>
      <c r="O414" s="11">
        <f>P414+Q414+R414</f>
        <v>1992</v>
      </c>
      <c r="P414" s="11"/>
      <c r="Q414" s="11"/>
      <c r="R414" s="11">
        <v>1992</v>
      </c>
    </row>
    <row r="415" spans="1:18" ht="37.5">
      <c r="A415" s="64" t="s">
        <v>93</v>
      </c>
      <c r="B415" s="33">
        <v>546</v>
      </c>
      <c r="C415" s="16" t="s">
        <v>122</v>
      </c>
      <c r="D415" s="16" t="s">
        <v>159</v>
      </c>
      <c r="E415" s="33" t="s">
        <v>515</v>
      </c>
      <c r="F415" s="33">
        <v>240</v>
      </c>
      <c r="G415" s="11">
        <f>H415+I414+J415</f>
        <v>81.7</v>
      </c>
      <c r="H415" s="11"/>
      <c r="I415" s="11"/>
      <c r="J415" s="11">
        <v>81.7</v>
      </c>
      <c r="K415" s="11">
        <f>L415+M415+N415</f>
        <v>81.7</v>
      </c>
      <c r="L415" s="11"/>
      <c r="M415" s="11"/>
      <c r="N415" s="11">
        <v>81.7</v>
      </c>
      <c r="O415" s="11">
        <f>P415+Q415+R415</f>
        <v>81.7</v>
      </c>
      <c r="P415" s="11"/>
      <c r="Q415" s="11"/>
      <c r="R415" s="11">
        <v>81.7</v>
      </c>
    </row>
    <row r="416" spans="1:18" ht="56.25">
      <c r="A416" s="76" t="s">
        <v>476</v>
      </c>
      <c r="B416" s="33">
        <v>546</v>
      </c>
      <c r="C416" s="16" t="s">
        <v>122</v>
      </c>
      <c r="D416" s="16" t="s">
        <v>159</v>
      </c>
      <c r="E416" s="33" t="s">
        <v>679</v>
      </c>
      <c r="F416" s="33"/>
      <c r="G416" s="11">
        <f>G417</f>
        <v>2088.5</v>
      </c>
      <c r="H416" s="11"/>
      <c r="I416" s="11">
        <f>I417</f>
        <v>2088.5</v>
      </c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ht="18.75">
      <c r="A417" s="64" t="s">
        <v>181</v>
      </c>
      <c r="B417" s="33">
        <v>546</v>
      </c>
      <c r="C417" s="16" t="s">
        <v>122</v>
      </c>
      <c r="D417" s="16" t="s">
        <v>159</v>
      </c>
      <c r="E417" s="33" t="s">
        <v>679</v>
      </c>
      <c r="F417" s="33">
        <v>110</v>
      </c>
      <c r="G417" s="11">
        <f>H417+I417+J417</f>
        <v>2088.5</v>
      </c>
      <c r="H417" s="11"/>
      <c r="I417" s="11">
        <v>2088.5</v>
      </c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1:19" ht="37.5">
      <c r="A418" s="113" t="s">
        <v>657</v>
      </c>
      <c r="B418" s="33">
        <v>546</v>
      </c>
      <c r="C418" s="16" t="s">
        <v>122</v>
      </c>
      <c r="D418" s="16" t="s">
        <v>159</v>
      </c>
      <c r="E418" s="62" t="s">
        <v>631</v>
      </c>
      <c r="F418" s="33"/>
      <c r="G418" s="11">
        <f>G419</f>
        <v>6256.1</v>
      </c>
      <c r="H418" s="11">
        <f aca="true" t="shared" si="220" ref="H418:R418">H419</f>
        <v>5390</v>
      </c>
      <c r="I418" s="11">
        <f t="shared" si="220"/>
        <v>866.1</v>
      </c>
      <c r="J418" s="11">
        <f t="shared" si="220"/>
        <v>0</v>
      </c>
      <c r="K418" s="11">
        <f t="shared" si="220"/>
        <v>0</v>
      </c>
      <c r="L418" s="11">
        <f t="shared" si="220"/>
        <v>0</v>
      </c>
      <c r="M418" s="11">
        <f t="shared" si="220"/>
        <v>0</v>
      </c>
      <c r="N418" s="11">
        <f t="shared" si="220"/>
        <v>0</v>
      </c>
      <c r="O418" s="11">
        <f t="shared" si="220"/>
        <v>0</v>
      </c>
      <c r="P418" s="11">
        <f t="shared" si="220"/>
        <v>0</v>
      </c>
      <c r="Q418" s="11">
        <f t="shared" si="220"/>
        <v>0</v>
      </c>
      <c r="R418" s="11">
        <f t="shared" si="220"/>
        <v>0</v>
      </c>
      <c r="S418" s="96"/>
    </row>
    <row r="419" spans="1:19" ht="37.5">
      <c r="A419" s="114" t="s">
        <v>658</v>
      </c>
      <c r="B419" s="33">
        <v>546</v>
      </c>
      <c r="C419" s="16" t="s">
        <v>122</v>
      </c>
      <c r="D419" s="16" t="s">
        <v>159</v>
      </c>
      <c r="E419" s="62" t="s">
        <v>632</v>
      </c>
      <c r="F419" s="33"/>
      <c r="G419" s="11">
        <f>G420+G422</f>
        <v>6256.1</v>
      </c>
      <c r="H419" s="11">
        <f aca="true" t="shared" si="221" ref="H419:O419">H420+H422</f>
        <v>5390</v>
      </c>
      <c r="I419" s="11">
        <f t="shared" si="221"/>
        <v>866.1</v>
      </c>
      <c r="J419" s="11">
        <f t="shared" si="221"/>
        <v>0</v>
      </c>
      <c r="K419" s="11">
        <f t="shared" si="221"/>
        <v>0</v>
      </c>
      <c r="L419" s="11">
        <f t="shared" si="221"/>
        <v>0</v>
      </c>
      <c r="M419" s="11">
        <f t="shared" si="221"/>
        <v>0</v>
      </c>
      <c r="N419" s="11">
        <f t="shared" si="221"/>
        <v>0</v>
      </c>
      <c r="O419" s="11">
        <f t="shared" si="221"/>
        <v>0</v>
      </c>
      <c r="P419" s="11">
        <f>P420+P422</f>
        <v>0</v>
      </c>
      <c r="Q419" s="11">
        <f>Q420+Q422</f>
        <v>0</v>
      </c>
      <c r="R419" s="11">
        <f>R420+R422</f>
        <v>0</v>
      </c>
      <c r="S419" s="96"/>
    </row>
    <row r="420" spans="1:19" ht="18.75">
      <c r="A420" s="114" t="s">
        <v>634</v>
      </c>
      <c r="B420" s="33">
        <v>546</v>
      </c>
      <c r="C420" s="16" t="s">
        <v>122</v>
      </c>
      <c r="D420" s="16" t="s">
        <v>159</v>
      </c>
      <c r="E420" s="80" t="s">
        <v>633</v>
      </c>
      <c r="F420" s="33"/>
      <c r="G420" s="11">
        <f>G421</f>
        <v>811.6</v>
      </c>
      <c r="H420" s="11">
        <f aca="true" t="shared" si="222" ref="H420:O420">H421</f>
        <v>0</v>
      </c>
      <c r="I420" s="11">
        <f t="shared" si="222"/>
        <v>811.6</v>
      </c>
      <c r="J420" s="11">
        <f t="shared" si="222"/>
        <v>0</v>
      </c>
      <c r="K420" s="11">
        <f t="shared" si="222"/>
        <v>0</v>
      </c>
      <c r="L420" s="11">
        <f t="shared" si="222"/>
        <v>0</v>
      </c>
      <c r="M420" s="11">
        <f t="shared" si="222"/>
        <v>0</v>
      </c>
      <c r="N420" s="11">
        <f t="shared" si="222"/>
        <v>0</v>
      </c>
      <c r="O420" s="11">
        <f t="shared" si="222"/>
        <v>0</v>
      </c>
      <c r="P420" s="11"/>
      <c r="Q420" s="11"/>
      <c r="R420" s="11"/>
      <c r="S420" s="96"/>
    </row>
    <row r="421" spans="1:19" ht="37.5">
      <c r="A421" s="64" t="s">
        <v>93</v>
      </c>
      <c r="B421" s="33">
        <v>546</v>
      </c>
      <c r="C421" s="16" t="s">
        <v>122</v>
      </c>
      <c r="D421" s="16" t="s">
        <v>159</v>
      </c>
      <c r="E421" s="48" t="s">
        <v>633</v>
      </c>
      <c r="F421" s="33">
        <v>240</v>
      </c>
      <c r="G421" s="11">
        <f>H421+I421+J421</f>
        <v>811.6</v>
      </c>
      <c r="H421" s="11"/>
      <c r="I421" s="11">
        <v>811.6</v>
      </c>
      <c r="J421" s="11"/>
      <c r="K421" s="11">
        <v>0</v>
      </c>
      <c r="L421" s="11"/>
      <c r="M421" s="11"/>
      <c r="N421" s="11"/>
      <c r="O421" s="11">
        <v>0</v>
      </c>
      <c r="P421" s="11"/>
      <c r="Q421" s="11"/>
      <c r="R421" s="11"/>
      <c r="S421" s="96"/>
    </row>
    <row r="422" spans="1:19" ht="37.5">
      <c r="A422" s="29" t="s">
        <v>661</v>
      </c>
      <c r="B422" s="33">
        <v>546</v>
      </c>
      <c r="C422" s="16" t="s">
        <v>122</v>
      </c>
      <c r="D422" s="16" t="s">
        <v>159</v>
      </c>
      <c r="E422" s="16" t="s">
        <v>684</v>
      </c>
      <c r="F422" s="33"/>
      <c r="G422" s="11">
        <f>G423</f>
        <v>5444.5</v>
      </c>
      <c r="H422" s="11">
        <f>H423</f>
        <v>5390</v>
      </c>
      <c r="I422" s="11">
        <f>I423</f>
        <v>54.5</v>
      </c>
      <c r="J422" s="11">
        <f>J423</f>
        <v>0</v>
      </c>
      <c r="K422" s="11"/>
      <c r="L422" s="11"/>
      <c r="M422" s="11"/>
      <c r="N422" s="11"/>
      <c r="O422" s="11"/>
      <c r="P422" s="11"/>
      <c r="Q422" s="11"/>
      <c r="R422" s="11"/>
      <c r="S422" s="96"/>
    </row>
    <row r="423" spans="1:19" ht="18.75">
      <c r="A423" s="64" t="s">
        <v>362</v>
      </c>
      <c r="B423" s="33">
        <v>546</v>
      </c>
      <c r="C423" s="16" t="s">
        <v>122</v>
      </c>
      <c r="D423" s="16" t="s">
        <v>159</v>
      </c>
      <c r="E423" s="16" t="s">
        <v>684</v>
      </c>
      <c r="F423" s="33">
        <v>410</v>
      </c>
      <c r="G423" s="11">
        <f>H423+I423+J423</f>
        <v>5444.5</v>
      </c>
      <c r="H423" s="11">
        <v>5390</v>
      </c>
      <c r="I423" s="11">
        <v>54.5</v>
      </c>
      <c r="J423" s="11"/>
      <c r="K423" s="11"/>
      <c r="L423" s="11"/>
      <c r="M423" s="11"/>
      <c r="N423" s="11"/>
      <c r="O423" s="11"/>
      <c r="P423" s="11"/>
      <c r="Q423" s="11"/>
      <c r="R423" s="11"/>
      <c r="S423" s="96"/>
    </row>
    <row r="424" spans="1:18" ht="18.75">
      <c r="A424" s="64" t="s">
        <v>164</v>
      </c>
      <c r="B424" s="33">
        <v>546</v>
      </c>
      <c r="C424" s="16" t="s">
        <v>122</v>
      </c>
      <c r="D424" s="16" t="s">
        <v>159</v>
      </c>
      <c r="E424" s="56" t="s">
        <v>238</v>
      </c>
      <c r="F424" s="16"/>
      <c r="G424" s="11">
        <f>G425</f>
        <v>4951.8</v>
      </c>
      <c r="H424" s="11">
        <f aca="true" t="shared" si="223" ref="H424:R425">H425</f>
        <v>4951.8</v>
      </c>
      <c r="I424" s="11">
        <f t="shared" si="223"/>
        <v>0</v>
      </c>
      <c r="J424" s="11">
        <f t="shared" si="223"/>
        <v>0</v>
      </c>
      <c r="K424" s="11">
        <f t="shared" si="223"/>
        <v>3618.4</v>
      </c>
      <c r="L424" s="11">
        <f t="shared" si="223"/>
        <v>3618.4</v>
      </c>
      <c r="M424" s="11">
        <f t="shared" si="223"/>
        <v>0</v>
      </c>
      <c r="N424" s="11">
        <f t="shared" si="223"/>
        <v>0</v>
      </c>
      <c r="O424" s="11">
        <f t="shared" si="223"/>
        <v>3618.4</v>
      </c>
      <c r="P424" s="11">
        <f t="shared" si="223"/>
        <v>3618.4</v>
      </c>
      <c r="Q424" s="11">
        <f t="shared" si="223"/>
        <v>0</v>
      </c>
      <c r="R424" s="11">
        <f t="shared" si="223"/>
        <v>0</v>
      </c>
    </row>
    <row r="425" spans="1:18" ht="99.75" customHeight="1">
      <c r="A425" s="64" t="s">
        <v>98</v>
      </c>
      <c r="B425" s="33">
        <v>546</v>
      </c>
      <c r="C425" s="16" t="s">
        <v>122</v>
      </c>
      <c r="D425" s="16" t="s">
        <v>159</v>
      </c>
      <c r="E425" s="56" t="s">
        <v>253</v>
      </c>
      <c r="F425" s="16"/>
      <c r="G425" s="11">
        <f>G426</f>
        <v>4951.8</v>
      </c>
      <c r="H425" s="11">
        <f t="shared" si="223"/>
        <v>4951.8</v>
      </c>
      <c r="I425" s="11"/>
      <c r="J425" s="11">
        <f t="shared" si="223"/>
        <v>0</v>
      </c>
      <c r="K425" s="11">
        <f t="shared" si="223"/>
        <v>3618.4</v>
      </c>
      <c r="L425" s="11">
        <f t="shared" si="223"/>
        <v>3618.4</v>
      </c>
      <c r="M425" s="11">
        <f t="shared" si="223"/>
        <v>0</v>
      </c>
      <c r="N425" s="11">
        <f t="shared" si="223"/>
        <v>0</v>
      </c>
      <c r="O425" s="11">
        <f t="shared" si="223"/>
        <v>3618.4</v>
      </c>
      <c r="P425" s="11">
        <f t="shared" si="223"/>
        <v>3618.4</v>
      </c>
      <c r="Q425" s="11">
        <f t="shared" si="223"/>
        <v>0</v>
      </c>
      <c r="R425" s="11">
        <f t="shared" si="223"/>
        <v>0</v>
      </c>
    </row>
    <row r="426" spans="1:18" ht="18.75">
      <c r="A426" s="64" t="s">
        <v>193</v>
      </c>
      <c r="B426" s="33">
        <v>546</v>
      </c>
      <c r="C426" s="16" t="s">
        <v>122</v>
      </c>
      <c r="D426" s="16" t="s">
        <v>159</v>
      </c>
      <c r="E426" s="56" t="s">
        <v>253</v>
      </c>
      <c r="F426" s="16" t="s">
        <v>192</v>
      </c>
      <c r="G426" s="11">
        <f>H426+I425+J426</f>
        <v>4951.8</v>
      </c>
      <c r="H426" s="11">
        <v>4951.8</v>
      </c>
      <c r="I426" s="11"/>
      <c r="J426" s="11"/>
      <c r="K426" s="11">
        <f>L426+M426+N426</f>
        <v>3618.4</v>
      </c>
      <c r="L426" s="11">
        <v>3618.4</v>
      </c>
      <c r="M426" s="11"/>
      <c r="N426" s="11"/>
      <c r="O426" s="11">
        <f>P426+Q426+R426</f>
        <v>3618.4</v>
      </c>
      <c r="P426" s="19">
        <v>3618.4</v>
      </c>
      <c r="Q426" s="19"/>
      <c r="R426" s="19"/>
    </row>
    <row r="427" spans="1:18" ht="37.5">
      <c r="A427" s="64" t="s">
        <v>207</v>
      </c>
      <c r="B427" s="33">
        <v>546</v>
      </c>
      <c r="C427" s="16" t="s">
        <v>122</v>
      </c>
      <c r="D427" s="16" t="s">
        <v>159</v>
      </c>
      <c r="E427" s="33" t="s">
        <v>254</v>
      </c>
      <c r="F427" s="16"/>
      <c r="G427" s="11">
        <f>G428</f>
        <v>166.7</v>
      </c>
      <c r="H427" s="11">
        <f aca="true" t="shared" si="224" ref="H427:R427">H428</f>
        <v>0</v>
      </c>
      <c r="I427" s="11">
        <f>I428</f>
        <v>166.7</v>
      </c>
      <c r="J427" s="11">
        <f t="shared" si="224"/>
        <v>0</v>
      </c>
      <c r="K427" s="11">
        <f t="shared" si="224"/>
        <v>141.4</v>
      </c>
      <c r="L427" s="11">
        <f t="shared" si="224"/>
        <v>0</v>
      </c>
      <c r="M427" s="11">
        <f t="shared" si="224"/>
        <v>141.4</v>
      </c>
      <c r="N427" s="11">
        <f t="shared" si="224"/>
        <v>0</v>
      </c>
      <c r="O427" s="11">
        <f t="shared" si="224"/>
        <v>141.4</v>
      </c>
      <c r="P427" s="11">
        <f t="shared" si="224"/>
        <v>0</v>
      </c>
      <c r="Q427" s="11">
        <f t="shared" si="224"/>
        <v>141.4</v>
      </c>
      <c r="R427" s="11">
        <f t="shared" si="224"/>
        <v>0</v>
      </c>
    </row>
    <row r="428" spans="1:18" ht="18.75">
      <c r="A428" s="64" t="s">
        <v>150</v>
      </c>
      <c r="B428" s="33">
        <v>546</v>
      </c>
      <c r="C428" s="16" t="s">
        <v>122</v>
      </c>
      <c r="D428" s="16" t="s">
        <v>159</v>
      </c>
      <c r="E428" s="33" t="s">
        <v>281</v>
      </c>
      <c r="F428" s="16"/>
      <c r="G428" s="11">
        <f>G429+G430</f>
        <v>166.7</v>
      </c>
      <c r="H428" s="11">
        <f aca="true" t="shared" si="225" ref="H428:R428">H429+H430</f>
        <v>0</v>
      </c>
      <c r="I428" s="11">
        <f>I429+I430</f>
        <v>166.7</v>
      </c>
      <c r="J428" s="11">
        <f t="shared" si="225"/>
        <v>0</v>
      </c>
      <c r="K428" s="11">
        <f t="shared" si="225"/>
        <v>141.4</v>
      </c>
      <c r="L428" s="11">
        <f t="shared" si="225"/>
        <v>0</v>
      </c>
      <c r="M428" s="11">
        <f t="shared" si="225"/>
        <v>141.4</v>
      </c>
      <c r="N428" s="11">
        <f t="shared" si="225"/>
        <v>0</v>
      </c>
      <c r="O428" s="11">
        <f t="shared" si="225"/>
        <v>141.4</v>
      </c>
      <c r="P428" s="11">
        <f t="shared" si="225"/>
        <v>0</v>
      </c>
      <c r="Q428" s="11">
        <f t="shared" si="225"/>
        <v>141.4</v>
      </c>
      <c r="R428" s="11">
        <f t="shared" si="225"/>
        <v>0</v>
      </c>
    </row>
    <row r="429" spans="1:18" ht="37.5">
      <c r="A429" s="64" t="s">
        <v>93</v>
      </c>
      <c r="B429" s="33">
        <v>546</v>
      </c>
      <c r="C429" s="16" t="s">
        <v>122</v>
      </c>
      <c r="D429" s="16" t="s">
        <v>159</v>
      </c>
      <c r="E429" s="33" t="s">
        <v>281</v>
      </c>
      <c r="F429" s="16" t="s">
        <v>179</v>
      </c>
      <c r="G429" s="11">
        <f>H429+I429+J429</f>
        <v>54.3</v>
      </c>
      <c r="H429" s="11"/>
      <c r="I429" s="11">
        <v>54.3</v>
      </c>
      <c r="J429" s="11"/>
      <c r="K429" s="11">
        <f>L429+M429+N429</f>
        <v>50</v>
      </c>
      <c r="L429" s="11"/>
      <c r="M429" s="11">
        <v>50</v>
      </c>
      <c r="N429" s="11"/>
      <c r="O429" s="11">
        <f>P429+Q429+R429</f>
        <v>50</v>
      </c>
      <c r="P429" s="11"/>
      <c r="Q429" s="11">
        <v>50</v>
      </c>
      <c r="R429" s="11"/>
    </row>
    <row r="430" spans="1:18" ht="18.75">
      <c r="A430" s="64" t="s">
        <v>177</v>
      </c>
      <c r="B430" s="33">
        <v>546</v>
      </c>
      <c r="C430" s="16" t="s">
        <v>122</v>
      </c>
      <c r="D430" s="16" t="s">
        <v>159</v>
      </c>
      <c r="E430" s="33" t="s">
        <v>281</v>
      </c>
      <c r="F430" s="16" t="s">
        <v>178</v>
      </c>
      <c r="G430" s="11">
        <f>H430+I430+J430</f>
        <v>112.4</v>
      </c>
      <c r="H430" s="11"/>
      <c r="I430" s="11">
        <v>112.4</v>
      </c>
      <c r="J430" s="11"/>
      <c r="K430" s="11">
        <f>L430+M430+N430</f>
        <v>91.4</v>
      </c>
      <c r="L430" s="11"/>
      <c r="M430" s="11">
        <v>91.4</v>
      </c>
      <c r="N430" s="11"/>
      <c r="O430" s="11">
        <f>P430+Q430+R430</f>
        <v>91.4</v>
      </c>
      <c r="P430" s="11"/>
      <c r="Q430" s="11">
        <v>91.4</v>
      </c>
      <c r="R430" s="11"/>
    </row>
    <row r="431" spans="1:18" ht="37.5">
      <c r="A431" s="64" t="s">
        <v>208</v>
      </c>
      <c r="B431" s="33">
        <v>546</v>
      </c>
      <c r="C431" s="16" t="s">
        <v>125</v>
      </c>
      <c r="D431" s="16" t="s">
        <v>416</v>
      </c>
      <c r="E431" s="33"/>
      <c r="F431" s="16"/>
      <c r="G431" s="11">
        <f aca="true" t="shared" si="226" ref="G431:R431">G432+G441</f>
        <v>2017.4</v>
      </c>
      <c r="H431" s="11">
        <f t="shared" si="226"/>
        <v>1310.1999999999998</v>
      </c>
      <c r="I431" s="11">
        <f aca="true" t="shared" si="227" ref="G431:R432">I432+I435</f>
        <v>0</v>
      </c>
      <c r="J431" s="11">
        <f t="shared" si="226"/>
        <v>54.699999999999996</v>
      </c>
      <c r="K431" s="11">
        <f t="shared" si="226"/>
        <v>505.1</v>
      </c>
      <c r="L431" s="11">
        <f t="shared" si="226"/>
        <v>276.6</v>
      </c>
      <c r="M431" s="11">
        <f t="shared" si="226"/>
        <v>139.6</v>
      </c>
      <c r="N431" s="11">
        <f t="shared" si="226"/>
        <v>54.699999999999996</v>
      </c>
      <c r="O431" s="11">
        <f t="shared" si="226"/>
        <v>505.1</v>
      </c>
      <c r="P431" s="11">
        <f t="shared" si="226"/>
        <v>276.6</v>
      </c>
      <c r="Q431" s="11">
        <f t="shared" si="226"/>
        <v>139.6</v>
      </c>
      <c r="R431" s="11">
        <f t="shared" si="226"/>
        <v>54.699999999999996</v>
      </c>
    </row>
    <row r="432" spans="1:18" ht="37.5">
      <c r="A432" s="64" t="s">
        <v>305</v>
      </c>
      <c r="B432" s="33">
        <v>546</v>
      </c>
      <c r="C432" s="16" t="s">
        <v>125</v>
      </c>
      <c r="D432" s="16" t="s">
        <v>127</v>
      </c>
      <c r="E432" s="33"/>
      <c r="F432" s="16"/>
      <c r="G432" s="11">
        <f t="shared" si="227"/>
        <v>314.7</v>
      </c>
      <c r="H432" s="11">
        <f t="shared" si="227"/>
        <v>0</v>
      </c>
      <c r="I432" s="11">
        <f aca="true" t="shared" si="228" ref="H432:R433">I433</f>
        <v>0</v>
      </c>
      <c r="J432" s="11">
        <f t="shared" si="227"/>
        <v>54.699999999999996</v>
      </c>
      <c r="K432" s="11">
        <f t="shared" si="227"/>
        <v>164.7</v>
      </c>
      <c r="L432" s="11">
        <f t="shared" si="227"/>
        <v>0</v>
      </c>
      <c r="M432" s="11">
        <f t="shared" si="227"/>
        <v>110</v>
      </c>
      <c r="N432" s="11">
        <f t="shared" si="227"/>
        <v>54.699999999999996</v>
      </c>
      <c r="O432" s="11">
        <f t="shared" si="227"/>
        <v>164.7</v>
      </c>
      <c r="P432" s="11">
        <f t="shared" si="227"/>
        <v>0</v>
      </c>
      <c r="Q432" s="11">
        <f t="shared" si="227"/>
        <v>110</v>
      </c>
      <c r="R432" s="11">
        <f t="shared" si="227"/>
        <v>54.699999999999996</v>
      </c>
    </row>
    <row r="433" spans="1:18" ht="37.5">
      <c r="A433" s="64" t="s">
        <v>225</v>
      </c>
      <c r="B433" s="33">
        <v>546</v>
      </c>
      <c r="C433" s="16" t="s">
        <v>125</v>
      </c>
      <c r="D433" s="16" t="s">
        <v>127</v>
      </c>
      <c r="E433" s="33" t="s">
        <v>255</v>
      </c>
      <c r="F433" s="16"/>
      <c r="G433" s="11">
        <f>G434</f>
        <v>260</v>
      </c>
      <c r="H433" s="11">
        <f t="shared" si="228"/>
        <v>0</v>
      </c>
      <c r="I433" s="11">
        <f aca="true" t="shared" si="229" ref="H433:R434">I434</f>
        <v>0</v>
      </c>
      <c r="J433" s="11">
        <f t="shared" si="228"/>
        <v>0</v>
      </c>
      <c r="K433" s="11">
        <f t="shared" si="228"/>
        <v>110</v>
      </c>
      <c r="L433" s="11">
        <f t="shared" si="228"/>
        <v>0</v>
      </c>
      <c r="M433" s="11">
        <f t="shared" si="228"/>
        <v>110</v>
      </c>
      <c r="N433" s="11">
        <f t="shared" si="228"/>
        <v>0</v>
      </c>
      <c r="O433" s="11">
        <f t="shared" si="228"/>
        <v>110</v>
      </c>
      <c r="P433" s="11">
        <f t="shared" si="228"/>
        <v>0</v>
      </c>
      <c r="Q433" s="11">
        <f t="shared" si="228"/>
        <v>110</v>
      </c>
      <c r="R433" s="11">
        <f t="shared" si="228"/>
        <v>0</v>
      </c>
    </row>
    <row r="434" spans="1:18" ht="82.5" customHeight="1">
      <c r="A434" s="64" t="s">
        <v>693</v>
      </c>
      <c r="B434" s="33">
        <v>546</v>
      </c>
      <c r="C434" s="16" t="s">
        <v>125</v>
      </c>
      <c r="D434" s="16" t="s">
        <v>127</v>
      </c>
      <c r="E434" s="33" t="s">
        <v>89</v>
      </c>
      <c r="F434" s="16"/>
      <c r="G434" s="11">
        <f>G435</f>
        <v>260</v>
      </c>
      <c r="H434" s="11">
        <f t="shared" si="229"/>
        <v>0</v>
      </c>
      <c r="I434" s="11">
        <f>I435</f>
        <v>0</v>
      </c>
      <c r="J434" s="11">
        <f t="shared" si="229"/>
        <v>0</v>
      </c>
      <c r="K434" s="11">
        <f t="shared" si="229"/>
        <v>110</v>
      </c>
      <c r="L434" s="11">
        <f t="shared" si="229"/>
        <v>0</v>
      </c>
      <c r="M434" s="11">
        <f t="shared" si="229"/>
        <v>110</v>
      </c>
      <c r="N434" s="11">
        <f t="shared" si="229"/>
        <v>0</v>
      </c>
      <c r="O434" s="11">
        <f t="shared" si="229"/>
        <v>110</v>
      </c>
      <c r="P434" s="11">
        <f t="shared" si="229"/>
        <v>0</v>
      </c>
      <c r="Q434" s="11">
        <f t="shared" si="229"/>
        <v>110</v>
      </c>
      <c r="R434" s="11">
        <f t="shared" si="229"/>
        <v>0</v>
      </c>
    </row>
    <row r="435" spans="1:18" ht="37.5">
      <c r="A435" s="64" t="s">
        <v>93</v>
      </c>
      <c r="B435" s="33">
        <v>546</v>
      </c>
      <c r="C435" s="16" t="s">
        <v>125</v>
      </c>
      <c r="D435" s="16" t="s">
        <v>127</v>
      </c>
      <c r="E435" s="33" t="s">
        <v>89</v>
      </c>
      <c r="F435" s="16" t="s">
        <v>179</v>
      </c>
      <c r="G435" s="11">
        <v>260</v>
      </c>
      <c r="H435" s="11"/>
      <c r="I435" s="11"/>
      <c r="J435" s="11"/>
      <c r="K435" s="11">
        <f>L435+M435+N435</f>
        <v>110</v>
      </c>
      <c r="L435" s="11"/>
      <c r="M435" s="11">
        <v>110</v>
      </c>
      <c r="N435" s="11"/>
      <c r="O435" s="11">
        <f>P435+Q435+R435</f>
        <v>110</v>
      </c>
      <c r="P435" s="19"/>
      <c r="Q435" s="19">
        <v>110</v>
      </c>
      <c r="R435" s="19"/>
    </row>
    <row r="436" spans="1:18" ht="18.75">
      <c r="A436" s="64" t="s">
        <v>347</v>
      </c>
      <c r="B436" s="33">
        <v>546</v>
      </c>
      <c r="C436" s="16" t="s">
        <v>125</v>
      </c>
      <c r="D436" s="16" t="s">
        <v>127</v>
      </c>
      <c r="E436" s="33" t="s">
        <v>240</v>
      </c>
      <c r="F436" s="16"/>
      <c r="G436" s="11">
        <f>G437</f>
        <v>54.699999999999996</v>
      </c>
      <c r="H436" s="11">
        <f aca="true" t="shared" si="230" ref="H436:R436">H437</f>
        <v>0</v>
      </c>
      <c r="I436" s="11">
        <f aca="true" t="shared" si="231" ref="H436:R437">I437</f>
        <v>0</v>
      </c>
      <c r="J436" s="11">
        <f t="shared" si="230"/>
        <v>54.699999999999996</v>
      </c>
      <c r="K436" s="11">
        <f t="shared" si="230"/>
        <v>54.699999999999996</v>
      </c>
      <c r="L436" s="11">
        <f t="shared" si="230"/>
        <v>0</v>
      </c>
      <c r="M436" s="11">
        <f t="shared" si="230"/>
        <v>0</v>
      </c>
      <c r="N436" s="11">
        <f t="shared" si="230"/>
        <v>54.699999999999996</v>
      </c>
      <c r="O436" s="11">
        <f t="shared" si="230"/>
        <v>54.699999999999996</v>
      </c>
      <c r="P436" s="11">
        <f t="shared" si="230"/>
        <v>0</v>
      </c>
      <c r="Q436" s="11">
        <f t="shared" si="230"/>
        <v>0</v>
      </c>
      <c r="R436" s="11">
        <f t="shared" si="230"/>
        <v>54.699999999999996</v>
      </c>
    </row>
    <row r="437" spans="1:18" ht="37.5">
      <c r="A437" s="64" t="s">
        <v>234</v>
      </c>
      <c r="B437" s="33">
        <v>546</v>
      </c>
      <c r="C437" s="16" t="s">
        <v>125</v>
      </c>
      <c r="D437" s="16" t="s">
        <v>127</v>
      </c>
      <c r="E437" s="33" t="s">
        <v>241</v>
      </c>
      <c r="F437" s="16"/>
      <c r="G437" s="11">
        <f>G438</f>
        <v>54.699999999999996</v>
      </c>
      <c r="H437" s="11">
        <f t="shared" si="231"/>
        <v>0</v>
      </c>
      <c r="I437" s="11">
        <f aca="true" t="shared" si="232" ref="H437:R438">I438+I439</f>
        <v>0</v>
      </c>
      <c r="J437" s="11">
        <f t="shared" si="231"/>
        <v>54.699999999999996</v>
      </c>
      <c r="K437" s="11">
        <f t="shared" si="231"/>
        <v>54.699999999999996</v>
      </c>
      <c r="L437" s="11">
        <f t="shared" si="231"/>
        <v>0</v>
      </c>
      <c r="M437" s="11">
        <f t="shared" si="231"/>
        <v>0</v>
      </c>
      <c r="N437" s="11">
        <f t="shared" si="231"/>
        <v>54.699999999999996</v>
      </c>
      <c r="O437" s="11">
        <f t="shared" si="231"/>
        <v>54.699999999999996</v>
      </c>
      <c r="P437" s="11">
        <f t="shared" si="231"/>
        <v>0</v>
      </c>
      <c r="Q437" s="11">
        <f t="shared" si="231"/>
        <v>0</v>
      </c>
      <c r="R437" s="11">
        <f t="shared" si="231"/>
        <v>54.699999999999996</v>
      </c>
    </row>
    <row r="438" spans="1:18" ht="115.5" customHeight="1">
      <c r="A438" s="64" t="s">
        <v>593</v>
      </c>
      <c r="B438" s="33">
        <v>546</v>
      </c>
      <c r="C438" s="16" t="s">
        <v>125</v>
      </c>
      <c r="D438" s="16" t="s">
        <v>127</v>
      </c>
      <c r="E438" s="33" t="s">
        <v>256</v>
      </c>
      <c r="F438" s="16"/>
      <c r="G438" s="11">
        <f>G439+G440</f>
        <v>54.699999999999996</v>
      </c>
      <c r="H438" s="11">
        <f t="shared" si="232"/>
        <v>0</v>
      </c>
      <c r="I438" s="11"/>
      <c r="J438" s="11">
        <f t="shared" si="232"/>
        <v>54.699999999999996</v>
      </c>
      <c r="K438" s="11">
        <f t="shared" si="232"/>
        <v>54.699999999999996</v>
      </c>
      <c r="L438" s="11">
        <f t="shared" si="232"/>
        <v>0</v>
      </c>
      <c r="M438" s="11">
        <f t="shared" si="232"/>
        <v>0</v>
      </c>
      <c r="N438" s="11">
        <f t="shared" si="232"/>
        <v>54.699999999999996</v>
      </c>
      <c r="O438" s="11">
        <f t="shared" si="232"/>
        <v>54.699999999999996</v>
      </c>
      <c r="P438" s="11">
        <f t="shared" si="232"/>
        <v>0</v>
      </c>
      <c r="Q438" s="11">
        <f t="shared" si="232"/>
        <v>0</v>
      </c>
      <c r="R438" s="11">
        <f t="shared" si="232"/>
        <v>54.699999999999996</v>
      </c>
    </row>
    <row r="439" spans="1:18" ht="37.5">
      <c r="A439" s="64" t="s">
        <v>175</v>
      </c>
      <c r="B439" s="33">
        <v>546</v>
      </c>
      <c r="C439" s="16" t="s">
        <v>125</v>
      </c>
      <c r="D439" s="16" t="s">
        <v>127</v>
      </c>
      <c r="E439" s="33" t="s">
        <v>256</v>
      </c>
      <c r="F439" s="16" t="s">
        <v>176</v>
      </c>
      <c r="G439" s="11">
        <f>H439+J439+I438</f>
        <v>38.3</v>
      </c>
      <c r="H439" s="11"/>
      <c r="I439" s="11"/>
      <c r="J439" s="11">
        <v>38.3</v>
      </c>
      <c r="K439" s="11">
        <f>L439+N439+M439</f>
        <v>38.3</v>
      </c>
      <c r="L439" s="11"/>
      <c r="M439" s="11"/>
      <c r="N439" s="11">
        <v>38.3</v>
      </c>
      <c r="O439" s="11">
        <f>P439+R439+Q439</f>
        <v>38.3</v>
      </c>
      <c r="P439" s="19"/>
      <c r="Q439" s="19"/>
      <c r="R439" s="19">
        <v>38.3</v>
      </c>
    </row>
    <row r="440" spans="1:18" ht="37.5">
      <c r="A440" s="64" t="s">
        <v>93</v>
      </c>
      <c r="B440" s="33">
        <v>546</v>
      </c>
      <c r="C440" s="16" t="s">
        <v>125</v>
      </c>
      <c r="D440" s="16" t="s">
        <v>127</v>
      </c>
      <c r="E440" s="33" t="s">
        <v>256</v>
      </c>
      <c r="F440" s="16" t="s">
        <v>179</v>
      </c>
      <c r="G440" s="11">
        <f>H440+J440+I439</f>
        <v>16.4</v>
      </c>
      <c r="H440" s="11"/>
      <c r="I440" s="11">
        <f aca="true" t="shared" si="233" ref="H440:R441">I441</f>
        <v>391.7</v>
      </c>
      <c r="J440" s="11">
        <v>16.4</v>
      </c>
      <c r="K440" s="11">
        <f>L440+N440+M440</f>
        <v>16.4</v>
      </c>
      <c r="L440" s="11"/>
      <c r="M440" s="11"/>
      <c r="N440" s="11">
        <v>16.4</v>
      </c>
      <c r="O440" s="11">
        <f>P440+R440+Q440</f>
        <v>16.4</v>
      </c>
      <c r="P440" s="19"/>
      <c r="Q440" s="19"/>
      <c r="R440" s="19">
        <v>16.4</v>
      </c>
    </row>
    <row r="441" spans="1:18" ht="37.5">
      <c r="A441" s="64" t="s">
        <v>209</v>
      </c>
      <c r="B441" s="33">
        <v>546</v>
      </c>
      <c r="C441" s="16" t="s">
        <v>125</v>
      </c>
      <c r="D441" s="16" t="s">
        <v>147</v>
      </c>
      <c r="E441" s="33"/>
      <c r="F441" s="16"/>
      <c r="G441" s="11">
        <f>G442</f>
        <v>1702.7</v>
      </c>
      <c r="H441" s="11">
        <f t="shared" si="233"/>
        <v>1310.1999999999998</v>
      </c>
      <c r="I441" s="11">
        <f>I442+I462</f>
        <v>391.7</v>
      </c>
      <c r="J441" s="11">
        <f t="shared" si="233"/>
        <v>0</v>
      </c>
      <c r="K441" s="11">
        <f t="shared" si="233"/>
        <v>340.40000000000003</v>
      </c>
      <c r="L441" s="11">
        <f t="shared" si="233"/>
        <v>276.6</v>
      </c>
      <c r="M441" s="11">
        <f t="shared" si="233"/>
        <v>29.6</v>
      </c>
      <c r="N441" s="11">
        <f t="shared" si="233"/>
        <v>0</v>
      </c>
      <c r="O441" s="11">
        <f t="shared" si="233"/>
        <v>340.40000000000003</v>
      </c>
      <c r="P441" s="11">
        <f t="shared" si="233"/>
        <v>276.6</v>
      </c>
      <c r="Q441" s="11">
        <f t="shared" si="233"/>
        <v>29.6</v>
      </c>
      <c r="R441" s="11">
        <f t="shared" si="233"/>
        <v>0</v>
      </c>
    </row>
    <row r="442" spans="1:18" ht="56.25">
      <c r="A442" s="64" t="s">
        <v>568</v>
      </c>
      <c r="B442" s="33">
        <v>546</v>
      </c>
      <c r="C442" s="16" t="s">
        <v>125</v>
      </c>
      <c r="D442" s="16" t="s">
        <v>147</v>
      </c>
      <c r="E442" s="33" t="s">
        <v>251</v>
      </c>
      <c r="F442" s="16"/>
      <c r="G442" s="11">
        <f>G443+G466</f>
        <v>1702.7</v>
      </c>
      <c r="H442" s="11">
        <f aca="true" t="shared" si="234" ref="H442:R442">H443+H466</f>
        <v>1310.1999999999998</v>
      </c>
      <c r="I442" s="11">
        <f t="shared" si="234"/>
        <v>388.7</v>
      </c>
      <c r="J442" s="11">
        <f t="shared" si="234"/>
        <v>0</v>
      </c>
      <c r="K442" s="11">
        <f t="shared" si="234"/>
        <v>340.40000000000003</v>
      </c>
      <c r="L442" s="11">
        <f t="shared" si="234"/>
        <v>276.6</v>
      </c>
      <c r="M442" s="11">
        <f t="shared" si="234"/>
        <v>29.6</v>
      </c>
      <c r="N442" s="11">
        <f t="shared" si="234"/>
        <v>0</v>
      </c>
      <c r="O442" s="11">
        <f t="shared" si="234"/>
        <v>340.40000000000003</v>
      </c>
      <c r="P442" s="11">
        <f t="shared" si="234"/>
        <v>276.6</v>
      </c>
      <c r="Q442" s="11">
        <f t="shared" si="234"/>
        <v>29.6</v>
      </c>
      <c r="R442" s="11">
        <f t="shared" si="234"/>
        <v>0</v>
      </c>
    </row>
    <row r="443" spans="1:18" ht="27" customHeight="1">
      <c r="A443" s="64" t="s">
        <v>198</v>
      </c>
      <c r="B443" s="33">
        <v>546</v>
      </c>
      <c r="C443" s="16" t="s">
        <v>125</v>
      </c>
      <c r="D443" s="16" t="s">
        <v>147</v>
      </c>
      <c r="E443" s="33" t="s">
        <v>62</v>
      </c>
      <c r="F443" s="16"/>
      <c r="G443" s="11">
        <f>G444+G452+G457+G460+G463</f>
        <v>1435.2</v>
      </c>
      <c r="H443" s="11">
        <f aca="true" t="shared" si="235" ref="H443:R443">H444+H452+H457+H460+H463</f>
        <v>1310.1999999999998</v>
      </c>
      <c r="I443" s="11">
        <f t="shared" si="235"/>
        <v>121.19999999999999</v>
      </c>
      <c r="J443" s="11">
        <f t="shared" si="235"/>
        <v>0</v>
      </c>
      <c r="K443" s="11">
        <f t="shared" si="235"/>
        <v>340.40000000000003</v>
      </c>
      <c r="L443" s="11">
        <f t="shared" si="235"/>
        <v>276.6</v>
      </c>
      <c r="M443" s="11">
        <f t="shared" si="235"/>
        <v>29.6</v>
      </c>
      <c r="N443" s="11">
        <f t="shared" si="235"/>
        <v>0</v>
      </c>
      <c r="O443" s="11">
        <f t="shared" si="235"/>
        <v>340.40000000000003</v>
      </c>
      <c r="P443" s="11">
        <f t="shared" si="235"/>
        <v>276.6</v>
      </c>
      <c r="Q443" s="11">
        <f t="shared" si="235"/>
        <v>29.6</v>
      </c>
      <c r="R443" s="11">
        <f t="shared" si="235"/>
        <v>0</v>
      </c>
    </row>
    <row r="444" spans="1:18" ht="21.75" customHeight="1">
      <c r="A444" s="64" t="s">
        <v>107</v>
      </c>
      <c r="B444" s="33">
        <v>546</v>
      </c>
      <c r="C444" s="16" t="s">
        <v>125</v>
      </c>
      <c r="D444" s="16" t="s">
        <v>147</v>
      </c>
      <c r="E444" s="33" t="s">
        <v>569</v>
      </c>
      <c r="F444" s="16"/>
      <c r="G444" s="11">
        <f>G445+G450+G448</f>
        <v>1129</v>
      </c>
      <c r="H444" s="11">
        <f aca="true" t="shared" si="236" ref="H444:R444">H445++H450</f>
        <v>1033.6</v>
      </c>
      <c r="I444" s="11">
        <f t="shared" si="236"/>
        <v>91.6</v>
      </c>
      <c r="J444" s="11">
        <f t="shared" si="236"/>
        <v>0</v>
      </c>
      <c r="K444" s="11">
        <f t="shared" si="236"/>
        <v>4</v>
      </c>
      <c r="L444" s="11">
        <f t="shared" si="236"/>
        <v>0</v>
      </c>
      <c r="M444" s="11">
        <f t="shared" si="236"/>
        <v>4</v>
      </c>
      <c r="N444" s="11">
        <f t="shared" si="236"/>
        <v>0</v>
      </c>
      <c r="O444" s="11">
        <f t="shared" si="236"/>
        <v>4</v>
      </c>
      <c r="P444" s="11">
        <f t="shared" si="236"/>
        <v>0</v>
      </c>
      <c r="Q444" s="11">
        <f t="shared" si="236"/>
        <v>4</v>
      </c>
      <c r="R444" s="11">
        <f t="shared" si="236"/>
        <v>0</v>
      </c>
    </row>
    <row r="445" spans="1:18" ht="24.75" customHeight="1">
      <c r="A445" s="64" t="s">
        <v>341</v>
      </c>
      <c r="B445" s="33">
        <v>546</v>
      </c>
      <c r="C445" s="16" t="s">
        <v>125</v>
      </c>
      <c r="D445" s="16" t="s">
        <v>147</v>
      </c>
      <c r="E445" s="33" t="s">
        <v>570</v>
      </c>
      <c r="F445" s="16"/>
      <c r="G445" s="11">
        <f>G446+G447</f>
        <v>37.2</v>
      </c>
      <c r="H445" s="11">
        <f>H447</f>
        <v>0</v>
      </c>
      <c r="I445" s="11">
        <f>I446+I447</f>
        <v>37.2</v>
      </c>
      <c r="J445" s="11">
        <f aca="true" t="shared" si="237" ref="J445:R445">J447</f>
        <v>0</v>
      </c>
      <c r="K445" s="11">
        <f t="shared" si="237"/>
        <v>4</v>
      </c>
      <c r="L445" s="11">
        <f t="shared" si="237"/>
        <v>0</v>
      </c>
      <c r="M445" s="11">
        <f t="shared" si="237"/>
        <v>4</v>
      </c>
      <c r="N445" s="11">
        <f t="shared" si="237"/>
        <v>0</v>
      </c>
      <c r="O445" s="11">
        <f t="shared" si="237"/>
        <v>4</v>
      </c>
      <c r="P445" s="11">
        <f t="shared" si="237"/>
        <v>0</v>
      </c>
      <c r="Q445" s="11">
        <f t="shared" si="237"/>
        <v>4</v>
      </c>
      <c r="R445" s="11">
        <f t="shared" si="237"/>
        <v>0</v>
      </c>
    </row>
    <row r="446" spans="1:18" ht="24.75" customHeight="1">
      <c r="A446" s="64" t="s">
        <v>93</v>
      </c>
      <c r="B446" s="33">
        <v>546</v>
      </c>
      <c r="C446" s="16" t="s">
        <v>125</v>
      </c>
      <c r="D446" s="16" t="s">
        <v>147</v>
      </c>
      <c r="E446" s="33" t="s">
        <v>570</v>
      </c>
      <c r="F446" s="16" t="s">
        <v>179</v>
      </c>
      <c r="G446" s="11">
        <f>H446+I446+J446</f>
        <v>34.2</v>
      </c>
      <c r="H446" s="11"/>
      <c r="I446" s="11">
        <v>34.2</v>
      </c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ht="18.75">
      <c r="A447" s="64" t="s">
        <v>187</v>
      </c>
      <c r="B447" s="33">
        <v>546</v>
      </c>
      <c r="C447" s="16" t="s">
        <v>125</v>
      </c>
      <c r="D447" s="16" t="s">
        <v>147</v>
      </c>
      <c r="E447" s="33" t="s">
        <v>570</v>
      </c>
      <c r="F447" s="16" t="s">
        <v>183</v>
      </c>
      <c r="G447" s="11">
        <f>H447+I447+J447</f>
        <v>3</v>
      </c>
      <c r="H447" s="11"/>
      <c r="I447" s="11">
        <v>3</v>
      </c>
      <c r="J447" s="11"/>
      <c r="K447" s="11">
        <f>L447+M447+N447</f>
        <v>4</v>
      </c>
      <c r="L447" s="11"/>
      <c r="M447" s="11">
        <v>4</v>
      </c>
      <c r="N447" s="11"/>
      <c r="O447" s="11">
        <f>P447+Q447+R447</f>
        <v>4</v>
      </c>
      <c r="P447" s="19"/>
      <c r="Q447" s="19">
        <v>4</v>
      </c>
      <c r="R447" s="19"/>
    </row>
    <row r="448" spans="1:18" ht="37.5">
      <c r="A448" s="64" t="s">
        <v>694</v>
      </c>
      <c r="B448" s="33">
        <v>546</v>
      </c>
      <c r="C448" s="16" t="s">
        <v>125</v>
      </c>
      <c r="D448" s="16" t="s">
        <v>147</v>
      </c>
      <c r="E448" s="33" t="s">
        <v>695</v>
      </c>
      <c r="F448" s="16"/>
      <c r="G448" s="11">
        <f>G449</f>
        <v>3.8</v>
      </c>
      <c r="H448" s="11"/>
      <c r="I448" s="11"/>
      <c r="J448" s="11"/>
      <c r="K448" s="11"/>
      <c r="L448" s="11"/>
      <c r="M448" s="11"/>
      <c r="N448" s="11"/>
      <c r="O448" s="11"/>
      <c r="P448" s="19"/>
      <c r="Q448" s="19"/>
      <c r="R448" s="19"/>
    </row>
    <row r="449" spans="1:18" ht="37.5">
      <c r="A449" s="64" t="s">
        <v>93</v>
      </c>
      <c r="B449" s="33">
        <v>546</v>
      </c>
      <c r="C449" s="16" t="s">
        <v>125</v>
      </c>
      <c r="D449" s="16" t="s">
        <v>147</v>
      </c>
      <c r="E449" s="33" t="s">
        <v>695</v>
      </c>
      <c r="F449" s="16" t="s">
        <v>179</v>
      </c>
      <c r="G449" s="11">
        <v>3.8</v>
      </c>
      <c r="H449" s="11"/>
      <c r="I449" s="11"/>
      <c r="J449" s="11"/>
      <c r="K449" s="11"/>
      <c r="L449" s="11"/>
      <c r="M449" s="11"/>
      <c r="N449" s="11"/>
      <c r="O449" s="11"/>
      <c r="P449" s="19"/>
      <c r="Q449" s="19"/>
      <c r="R449" s="19"/>
    </row>
    <row r="450" spans="1:18" ht="37.5">
      <c r="A450" s="64" t="s">
        <v>539</v>
      </c>
      <c r="B450" s="33">
        <v>546</v>
      </c>
      <c r="C450" s="16" t="s">
        <v>125</v>
      </c>
      <c r="D450" s="16" t="s">
        <v>147</v>
      </c>
      <c r="E450" s="33" t="s">
        <v>571</v>
      </c>
      <c r="F450" s="16"/>
      <c r="G450" s="11">
        <f>G451</f>
        <v>1088</v>
      </c>
      <c r="H450" s="11">
        <f aca="true" t="shared" si="238" ref="H450:R450">H451</f>
        <v>1033.6</v>
      </c>
      <c r="I450" s="11">
        <v>54.4</v>
      </c>
      <c r="J450" s="11">
        <f t="shared" si="238"/>
        <v>0</v>
      </c>
      <c r="K450" s="11">
        <f t="shared" si="238"/>
        <v>0</v>
      </c>
      <c r="L450" s="11">
        <f t="shared" si="238"/>
        <v>0</v>
      </c>
      <c r="M450" s="11">
        <f t="shared" si="238"/>
        <v>0</v>
      </c>
      <c r="N450" s="11">
        <f t="shared" si="238"/>
        <v>0</v>
      </c>
      <c r="O450" s="11">
        <f t="shared" si="238"/>
        <v>0</v>
      </c>
      <c r="P450" s="11">
        <f t="shared" si="238"/>
        <v>0</v>
      </c>
      <c r="Q450" s="11">
        <f t="shared" si="238"/>
        <v>0</v>
      </c>
      <c r="R450" s="11">
        <f t="shared" si="238"/>
        <v>0</v>
      </c>
    </row>
    <row r="451" spans="1:18" ht="37.5">
      <c r="A451" s="64" t="s">
        <v>93</v>
      </c>
      <c r="B451" s="33">
        <v>546</v>
      </c>
      <c r="C451" s="16" t="s">
        <v>125</v>
      </c>
      <c r="D451" s="16" t="s">
        <v>147</v>
      </c>
      <c r="E451" s="33" t="s">
        <v>571</v>
      </c>
      <c r="F451" s="16" t="s">
        <v>179</v>
      </c>
      <c r="G451" s="11">
        <f>H451+I450+J451</f>
        <v>1088</v>
      </c>
      <c r="H451" s="11">
        <v>1033.6</v>
      </c>
      <c r="I451" s="11">
        <v>54.4</v>
      </c>
      <c r="J451" s="11"/>
      <c r="K451" s="11">
        <f>L451+M451+N451</f>
        <v>0</v>
      </c>
      <c r="L451" s="11"/>
      <c r="M451" s="11"/>
      <c r="N451" s="11"/>
      <c r="O451" s="11">
        <f>P451+Q451+R451</f>
        <v>0</v>
      </c>
      <c r="P451" s="19"/>
      <c r="Q451" s="19"/>
      <c r="R451" s="19"/>
    </row>
    <row r="452" spans="1:18" ht="39" customHeight="1">
      <c r="A452" s="64" t="s">
        <v>76</v>
      </c>
      <c r="B452" s="33">
        <v>546</v>
      </c>
      <c r="C452" s="16" t="s">
        <v>125</v>
      </c>
      <c r="D452" s="16" t="s">
        <v>147</v>
      </c>
      <c r="E452" s="33" t="s">
        <v>106</v>
      </c>
      <c r="F452" s="16"/>
      <c r="G452" s="11">
        <f>G453+G455</f>
        <v>291.20000000000005</v>
      </c>
      <c r="H452" s="11">
        <f aca="true" t="shared" si="239" ref="H452:R452">H453+H455</f>
        <v>276.6</v>
      </c>
      <c r="I452" s="11">
        <f t="shared" si="239"/>
        <v>14.6</v>
      </c>
      <c r="J452" s="11">
        <f t="shared" si="239"/>
        <v>0</v>
      </c>
      <c r="K452" s="11">
        <f t="shared" si="239"/>
        <v>325.40000000000003</v>
      </c>
      <c r="L452" s="11">
        <f t="shared" si="239"/>
        <v>276.6</v>
      </c>
      <c r="M452" s="11">
        <f t="shared" si="239"/>
        <v>14.6</v>
      </c>
      <c r="N452" s="11">
        <f t="shared" si="239"/>
        <v>0</v>
      </c>
      <c r="O452" s="11">
        <f t="shared" si="239"/>
        <v>325.40000000000003</v>
      </c>
      <c r="P452" s="11">
        <f t="shared" si="239"/>
        <v>276.6</v>
      </c>
      <c r="Q452" s="11">
        <f t="shared" si="239"/>
        <v>14.6</v>
      </c>
      <c r="R452" s="11">
        <f t="shared" si="239"/>
        <v>0</v>
      </c>
    </row>
    <row r="453" spans="1:18" ht="27" customHeight="1">
      <c r="A453" s="64" t="s">
        <v>341</v>
      </c>
      <c r="B453" s="33">
        <v>546</v>
      </c>
      <c r="C453" s="16" t="s">
        <v>125</v>
      </c>
      <c r="D453" s="16" t="s">
        <v>147</v>
      </c>
      <c r="E453" s="33" t="s">
        <v>635</v>
      </c>
      <c r="F453" s="16"/>
      <c r="G453" s="11"/>
      <c r="H453" s="11"/>
      <c r="I453" s="11"/>
      <c r="J453" s="11"/>
      <c r="K453" s="11">
        <f>K454</f>
        <v>34.2</v>
      </c>
      <c r="L453" s="11"/>
      <c r="M453" s="11"/>
      <c r="N453" s="11"/>
      <c r="O453" s="11">
        <f>O454</f>
        <v>34.2</v>
      </c>
      <c r="P453" s="11"/>
      <c r="Q453" s="11"/>
      <c r="R453" s="11"/>
    </row>
    <row r="454" spans="1:18" ht="39" customHeight="1">
      <c r="A454" s="64" t="s">
        <v>93</v>
      </c>
      <c r="B454" s="33">
        <v>546</v>
      </c>
      <c r="C454" s="16" t="s">
        <v>125</v>
      </c>
      <c r="D454" s="16" t="s">
        <v>147</v>
      </c>
      <c r="E454" s="33" t="s">
        <v>636</v>
      </c>
      <c r="F454" s="16" t="s">
        <v>179</v>
      </c>
      <c r="G454" s="11"/>
      <c r="H454" s="11"/>
      <c r="I454" s="11"/>
      <c r="J454" s="11"/>
      <c r="K454" s="11">
        <v>34.2</v>
      </c>
      <c r="L454" s="11"/>
      <c r="M454" s="11"/>
      <c r="N454" s="11"/>
      <c r="O454" s="11">
        <v>34.2</v>
      </c>
      <c r="P454" s="11"/>
      <c r="Q454" s="11"/>
      <c r="R454" s="11"/>
    </row>
    <row r="455" spans="1:18" ht="37.5">
      <c r="A455" s="64" t="s">
        <v>310</v>
      </c>
      <c r="B455" s="33">
        <v>546</v>
      </c>
      <c r="C455" s="16" t="s">
        <v>125</v>
      </c>
      <c r="D455" s="16" t="s">
        <v>147</v>
      </c>
      <c r="E455" s="33" t="s">
        <v>572</v>
      </c>
      <c r="F455" s="16"/>
      <c r="G455" s="11">
        <f>G456</f>
        <v>291.20000000000005</v>
      </c>
      <c r="H455" s="11">
        <f aca="true" t="shared" si="240" ref="H455:R455">H456</f>
        <v>276.6</v>
      </c>
      <c r="I455" s="11">
        <v>14.6</v>
      </c>
      <c r="J455" s="11">
        <f t="shared" si="240"/>
        <v>0</v>
      </c>
      <c r="K455" s="11">
        <f t="shared" si="240"/>
        <v>291.20000000000005</v>
      </c>
      <c r="L455" s="11">
        <f t="shared" si="240"/>
        <v>276.6</v>
      </c>
      <c r="M455" s="11">
        <f t="shared" si="240"/>
        <v>14.6</v>
      </c>
      <c r="N455" s="11">
        <f t="shared" si="240"/>
        <v>0</v>
      </c>
      <c r="O455" s="11">
        <f t="shared" si="240"/>
        <v>291.20000000000005</v>
      </c>
      <c r="P455" s="11">
        <f t="shared" si="240"/>
        <v>276.6</v>
      </c>
      <c r="Q455" s="11">
        <f t="shared" si="240"/>
        <v>14.6</v>
      </c>
      <c r="R455" s="11">
        <f t="shared" si="240"/>
        <v>0</v>
      </c>
    </row>
    <row r="456" spans="1:18" ht="37.5">
      <c r="A456" s="64" t="s">
        <v>93</v>
      </c>
      <c r="B456" s="33">
        <v>546</v>
      </c>
      <c r="C456" s="16" t="s">
        <v>125</v>
      </c>
      <c r="D456" s="16" t="s">
        <v>147</v>
      </c>
      <c r="E456" s="33" t="s">
        <v>572</v>
      </c>
      <c r="F456" s="16" t="s">
        <v>179</v>
      </c>
      <c r="G456" s="11">
        <f>H456++I455+J456</f>
        <v>291.20000000000005</v>
      </c>
      <c r="H456" s="11">
        <v>276.6</v>
      </c>
      <c r="I456" s="11">
        <v>14.6</v>
      </c>
      <c r="J456" s="11"/>
      <c r="K456" s="11">
        <f>L456++M456+N456</f>
        <v>291.20000000000005</v>
      </c>
      <c r="L456" s="11">
        <v>276.6</v>
      </c>
      <c r="M456" s="11">
        <v>14.6</v>
      </c>
      <c r="N456" s="11"/>
      <c r="O456" s="11">
        <f>P456++Q456+R456</f>
        <v>291.20000000000005</v>
      </c>
      <c r="P456" s="19">
        <v>276.6</v>
      </c>
      <c r="Q456" s="19">
        <v>14.6</v>
      </c>
      <c r="R456" s="19"/>
    </row>
    <row r="457" spans="1:18" ht="37.5">
      <c r="A457" s="64" t="s">
        <v>78</v>
      </c>
      <c r="B457" s="33">
        <v>546</v>
      </c>
      <c r="C457" s="16" t="s">
        <v>125</v>
      </c>
      <c r="D457" s="16" t="s">
        <v>147</v>
      </c>
      <c r="E457" s="33" t="s">
        <v>63</v>
      </c>
      <c r="F457" s="16"/>
      <c r="G457" s="11">
        <f>G458</f>
        <v>8</v>
      </c>
      <c r="H457" s="11">
        <f aca="true" t="shared" si="241" ref="H457:R457">H458</f>
        <v>0</v>
      </c>
      <c r="I457" s="11">
        <f t="shared" si="241"/>
        <v>8</v>
      </c>
      <c r="J457" s="11">
        <f t="shared" si="241"/>
        <v>0</v>
      </c>
      <c r="K457" s="11">
        <f t="shared" si="241"/>
        <v>8</v>
      </c>
      <c r="L457" s="11">
        <f t="shared" si="241"/>
        <v>0</v>
      </c>
      <c r="M457" s="11">
        <f t="shared" si="241"/>
        <v>8</v>
      </c>
      <c r="N457" s="11">
        <f t="shared" si="241"/>
        <v>0</v>
      </c>
      <c r="O457" s="11">
        <f t="shared" si="241"/>
        <v>8</v>
      </c>
      <c r="P457" s="11">
        <f t="shared" si="241"/>
        <v>0</v>
      </c>
      <c r="Q457" s="11">
        <f t="shared" si="241"/>
        <v>8</v>
      </c>
      <c r="R457" s="11">
        <f t="shared" si="241"/>
        <v>0</v>
      </c>
    </row>
    <row r="458" spans="1:18" ht="27.75" customHeight="1">
      <c r="A458" s="64" t="s">
        <v>341</v>
      </c>
      <c r="B458" s="33">
        <v>546</v>
      </c>
      <c r="C458" s="16" t="s">
        <v>125</v>
      </c>
      <c r="D458" s="16" t="s">
        <v>147</v>
      </c>
      <c r="E458" s="33" t="s">
        <v>573</v>
      </c>
      <c r="F458" s="16"/>
      <c r="G458" s="11">
        <f>G459</f>
        <v>8</v>
      </c>
      <c r="H458" s="11">
        <f aca="true" t="shared" si="242" ref="H458:R458">H459</f>
        <v>0</v>
      </c>
      <c r="I458" s="11">
        <v>8</v>
      </c>
      <c r="J458" s="11">
        <f t="shared" si="242"/>
        <v>0</v>
      </c>
      <c r="K458" s="11">
        <f t="shared" si="242"/>
        <v>8</v>
      </c>
      <c r="L458" s="11">
        <f t="shared" si="242"/>
        <v>0</v>
      </c>
      <c r="M458" s="11">
        <f t="shared" si="242"/>
        <v>8</v>
      </c>
      <c r="N458" s="11">
        <f t="shared" si="242"/>
        <v>0</v>
      </c>
      <c r="O458" s="11">
        <f t="shared" si="242"/>
        <v>8</v>
      </c>
      <c r="P458" s="11">
        <f t="shared" si="242"/>
        <v>0</v>
      </c>
      <c r="Q458" s="11">
        <f t="shared" si="242"/>
        <v>8</v>
      </c>
      <c r="R458" s="11">
        <f t="shared" si="242"/>
        <v>0</v>
      </c>
    </row>
    <row r="459" spans="1:18" ht="18.75">
      <c r="A459" s="64" t="s">
        <v>187</v>
      </c>
      <c r="B459" s="33">
        <v>546</v>
      </c>
      <c r="C459" s="16" t="s">
        <v>125</v>
      </c>
      <c r="D459" s="16" t="s">
        <v>147</v>
      </c>
      <c r="E459" s="33" t="s">
        <v>573</v>
      </c>
      <c r="F459" s="16" t="s">
        <v>183</v>
      </c>
      <c r="G459" s="11">
        <f>H459+I458+J459</f>
        <v>8</v>
      </c>
      <c r="H459" s="11"/>
      <c r="I459" s="11">
        <v>8</v>
      </c>
      <c r="J459" s="11"/>
      <c r="K459" s="11">
        <f>L459+M459+N459</f>
        <v>8</v>
      </c>
      <c r="L459" s="11"/>
      <c r="M459" s="11">
        <v>8</v>
      </c>
      <c r="N459" s="11"/>
      <c r="O459" s="11">
        <f>P459+Q459+R459</f>
        <v>8</v>
      </c>
      <c r="P459" s="19"/>
      <c r="Q459" s="19">
        <v>8</v>
      </c>
      <c r="R459" s="19"/>
    </row>
    <row r="460" spans="1:18" ht="37.5">
      <c r="A460" s="64" t="s">
        <v>575</v>
      </c>
      <c r="B460" s="33">
        <v>546</v>
      </c>
      <c r="C460" s="16" t="s">
        <v>125</v>
      </c>
      <c r="D460" s="16" t="s">
        <v>147</v>
      </c>
      <c r="E460" s="33" t="s">
        <v>574</v>
      </c>
      <c r="F460" s="16"/>
      <c r="G460" s="11">
        <f>G461</f>
        <v>3</v>
      </c>
      <c r="H460" s="11">
        <f aca="true" t="shared" si="243" ref="H460:R461">H461</f>
        <v>0</v>
      </c>
      <c r="I460" s="11">
        <f t="shared" si="243"/>
        <v>3</v>
      </c>
      <c r="J460" s="11">
        <f t="shared" si="243"/>
        <v>0</v>
      </c>
      <c r="K460" s="11">
        <f t="shared" si="243"/>
        <v>3</v>
      </c>
      <c r="L460" s="11">
        <f t="shared" si="243"/>
        <v>0</v>
      </c>
      <c r="M460" s="11">
        <f t="shared" si="243"/>
        <v>3</v>
      </c>
      <c r="N460" s="11">
        <f t="shared" si="243"/>
        <v>0</v>
      </c>
      <c r="O460" s="11">
        <f t="shared" si="243"/>
        <v>3</v>
      </c>
      <c r="P460" s="11">
        <f t="shared" si="243"/>
        <v>0</v>
      </c>
      <c r="Q460" s="11">
        <f t="shared" si="243"/>
        <v>3</v>
      </c>
      <c r="R460" s="11">
        <f t="shared" si="243"/>
        <v>0</v>
      </c>
    </row>
    <row r="461" spans="1:18" ht="22.5" customHeight="1">
      <c r="A461" s="64" t="s">
        <v>341</v>
      </c>
      <c r="B461" s="33">
        <v>546</v>
      </c>
      <c r="C461" s="16" t="s">
        <v>125</v>
      </c>
      <c r="D461" s="16" t="s">
        <v>147</v>
      </c>
      <c r="E461" s="33" t="s">
        <v>576</v>
      </c>
      <c r="F461" s="16"/>
      <c r="G461" s="11">
        <f>G462</f>
        <v>3</v>
      </c>
      <c r="H461" s="11">
        <f t="shared" si="243"/>
        <v>0</v>
      </c>
      <c r="I461" s="11">
        <v>3</v>
      </c>
      <c r="J461" s="11">
        <f t="shared" si="243"/>
        <v>0</v>
      </c>
      <c r="K461" s="11">
        <f t="shared" si="243"/>
        <v>3</v>
      </c>
      <c r="L461" s="11">
        <f t="shared" si="243"/>
        <v>0</v>
      </c>
      <c r="M461" s="11">
        <f t="shared" si="243"/>
        <v>3</v>
      </c>
      <c r="N461" s="11">
        <f t="shared" si="243"/>
        <v>0</v>
      </c>
      <c r="O461" s="11">
        <f t="shared" si="243"/>
        <v>3</v>
      </c>
      <c r="P461" s="11">
        <f t="shared" si="243"/>
        <v>0</v>
      </c>
      <c r="Q461" s="11">
        <f t="shared" si="243"/>
        <v>3</v>
      </c>
      <c r="R461" s="11">
        <f t="shared" si="243"/>
        <v>0</v>
      </c>
    </row>
    <row r="462" spans="1:18" ht="37.5">
      <c r="A462" s="64" t="s">
        <v>93</v>
      </c>
      <c r="B462" s="33">
        <v>546</v>
      </c>
      <c r="C462" s="16" t="s">
        <v>125</v>
      </c>
      <c r="D462" s="16" t="s">
        <v>147</v>
      </c>
      <c r="E462" s="33" t="s">
        <v>576</v>
      </c>
      <c r="F462" s="16" t="s">
        <v>179</v>
      </c>
      <c r="G462" s="11">
        <f>H462+I461+J462</f>
        <v>3</v>
      </c>
      <c r="H462" s="11"/>
      <c r="I462" s="11">
        <v>3</v>
      </c>
      <c r="J462" s="11"/>
      <c r="K462" s="11">
        <f>L462+M462+N462</f>
        <v>3</v>
      </c>
      <c r="L462" s="11"/>
      <c r="M462" s="11">
        <v>3</v>
      </c>
      <c r="N462" s="11"/>
      <c r="O462" s="11">
        <f>P462+Q462+R462</f>
        <v>3</v>
      </c>
      <c r="P462" s="19"/>
      <c r="Q462" s="19">
        <v>3</v>
      </c>
      <c r="R462" s="19"/>
    </row>
    <row r="463" spans="1:18" ht="75">
      <c r="A463" s="64" t="s">
        <v>687</v>
      </c>
      <c r="B463" s="33">
        <v>546</v>
      </c>
      <c r="C463" s="16" t="s">
        <v>125</v>
      </c>
      <c r="D463" s="16" t="s">
        <v>147</v>
      </c>
      <c r="E463" s="33" t="s">
        <v>680</v>
      </c>
      <c r="F463" s="16"/>
      <c r="G463" s="11">
        <f aca="true" t="shared" si="244" ref="G463:J464">G464</f>
        <v>4</v>
      </c>
      <c r="H463" s="11">
        <f t="shared" si="244"/>
        <v>0</v>
      </c>
      <c r="I463" s="11">
        <f t="shared" si="244"/>
        <v>4</v>
      </c>
      <c r="J463" s="11">
        <f t="shared" si="244"/>
        <v>0</v>
      </c>
      <c r="K463" s="11"/>
      <c r="L463" s="11"/>
      <c r="M463" s="11"/>
      <c r="N463" s="11"/>
      <c r="O463" s="11"/>
      <c r="P463" s="49"/>
      <c r="Q463" s="49"/>
      <c r="R463" s="49"/>
    </row>
    <row r="464" spans="1:18" ht="37.5">
      <c r="A464" s="64" t="s">
        <v>341</v>
      </c>
      <c r="B464" s="33">
        <v>546</v>
      </c>
      <c r="C464" s="16" t="s">
        <v>125</v>
      </c>
      <c r="D464" s="16" t="s">
        <v>147</v>
      </c>
      <c r="E464" s="33" t="s">
        <v>681</v>
      </c>
      <c r="F464" s="16"/>
      <c r="G464" s="11">
        <f t="shared" si="244"/>
        <v>4</v>
      </c>
      <c r="H464" s="11">
        <f t="shared" si="244"/>
        <v>0</v>
      </c>
      <c r="I464" s="11">
        <f t="shared" si="244"/>
        <v>4</v>
      </c>
      <c r="J464" s="11">
        <f t="shared" si="244"/>
        <v>0</v>
      </c>
      <c r="K464" s="11"/>
      <c r="L464" s="11"/>
      <c r="M464" s="11"/>
      <c r="N464" s="11"/>
      <c r="O464" s="11"/>
      <c r="P464" s="49"/>
      <c r="Q464" s="49"/>
      <c r="R464" s="49"/>
    </row>
    <row r="465" spans="1:18" ht="18.75">
      <c r="A465" s="64" t="s">
        <v>177</v>
      </c>
      <c r="B465" s="33">
        <v>546</v>
      </c>
      <c r="C465" s="16" t="s">
        <v>125</v>
      </c>
      <c r="D465" s="16" t="s">
        <v>147</v>
      </c>
      <c r="E465" s="33" t="s">
        <v>681</v>
      </c>
      <c r="F465" s="16" t="s">
        <v>178</v>
      </c>
      <c r="G465" s="11">
        <f>H465+I465+J465</f>
        <v>4</v>
      </c>
      <c r="H465" s="11"/>
      <c r="I465" s="11">
        <v>4</v>
      </c>
      <c r="J465" s="11"/>
      <c r="K465" s="11"/>
      <c r="L465" s="11"/>
      <c r="M465" s="11"/>
      <c r="N465" s="11"/>
      <c r="O465" s="11"/>
      <c r="P465" s="49"/>
      <c r="Q465" s="49"/>
      <c r="R465" s="49"/>
    </row>
    <row r="466" spans="1:18" ht="37.5">
      <c r="A466" s="64" t="s">
        <v>427</v>
      </c>
      <c r="B466" s="33">
        <v>546</v>
      </c>
      <c r="C466" s="16" t="s">
        <v>125</v>
      </c>
      <c r="D466" s="16" t="s">
        <v>147</v>
      </c>
      <c r="E466" s="33" t="s">
        <v>64</v>
      </c>
      <c r="F466" s="16"/>
      <c r="G466" s="11">
        <f>G467</f>
        <v>267.5</v>
      </c>
      <c r="H466" s="11">
        <f aca="true" t="shared" si="245" ref="H466:O466">H467</f>
        <v>0</v>
      </c>
      <c r="I466" s="11">
        <f>I467</f>
        <v>267.5</v>
      </c>
      <c r="J466" s="11">
        <f t="shared" si="245"/>
        <v>0</v>
      </c>
      <c r="K466" s="11">
        <f t="shared" si="245"/>
        <v>0</v>
      </c>
      <c r="L466" s="11">
        <f t="shared" si="245"/>
        <v>0</v>
      </c>
      <c r="M466" s="11">
        <f t="shared" si="245"/>
        <v>0</v>
      </c>
      <c r="N466" s="11">
        <f t="shared" si="245"/>
        <v>0</v>
      </c>
      <c r="O466" s="11">
        <f t="shared" si="245"/>
        <v>0</v>
      </c>
      <c r="P466" s="19"/>
      <c r="Q466" s="19"/>
      <c r="R466" s="19"/>
    </row>
    <row r="467" spans="1:18" ht="56.25">
      <c r="A467" s="64" t="s">
        <v>639</v>
      </c>
      <c r="B467" s="33">
        <v>546</v>
      </c>
      <c r="C467" s="16" t="s">
        <v>125</v>
      </c>
      <c r="D467" s="16" t="s">
        <v>147</v>
      </c>
      <c r="E467" s="33" t="s">
        <v>638</v>
      </c>
      <c r="F467" s="16"/>
      <c r="G467" s="11">
        <f>G468</f>
        <v>267.5</v>
      </c>
      <c r="H467" s="11"/>
      <c r="I467" s="11">
        <f>I468</f>
        <v>267.5</v>
      </c>
      <c r="J467" s="11"/>
      <c r="K467" s="11">
        <f>K468</f>
        <v>0</v>
      </c>
      <c r="L467" s="11"/>
      <c r="M467" s="11"/>
      <c r="N467" s="11"/>
      <c r="O467" s="11">
        <f>O468</f>
        <v>0</v>
      </c>
      <c r="P467" s="19"/>
      <c r="Q467" s="19"/>
      <c r="R467" s="19"/>
    </row>
    <row r="468" spans="1:18" ht="18.75">
      <c r="A468" s="64" t="s">
        <v>214</v>
      </c>
      <c r="B468" s="33">
        <v>546</v>
      </c>
      <c r="C468" s="16" t="s">
        <v>125</v>
      </c>
      <c r="D468" s="16" t="s">
        <v>147</v>
      </c>
      <c r="E468" s="33" t="s">
        <v>637</v>
      </c>
      <c r="F468" s="16"/>
      <c r="G468" s="11">
        <f>G469</f>
        <v>267.5</v>
      </c>
      <c r="H468" s="11"/>
      <c r="I468" s="11">
        <f>I469</f>
        <v>267.5</v>
      </c>
      <c r="J468" s="11"/>
      <c r="K468" s="11">
        <f>K469</f>
        <v>0</v>
      </c>
      <c r="L468" s="11"/>
      <c r="M468" s="11"/>
      <c r="N468" s="11"/>
      <c r="O468" s="11">
        <f>O469</f>
        <v>0</v>
      </c>
      <c r="P468" s="19"/>
      <c r="Q468" s="19"/>
      <c r="R468" s="19"/>
    </row>
    <row r="469" spans="1:18" ht="37.5">
      <c r="A469" s="64" t="s">
        <v>93</v>
      </c>
      <c r="B469" s="33">
        <v>546</v>
      </c>
      <c r="C469" s="16" t="s">
        <v>125</v>
      </c>
      <c r="D469" s="16" t="s">
        <v>147</v>
      </c>
      <c r="E469" s="33" t="s">
        <v>637</v>
      </c>
      <c r="F469" s="16" t="s">
        <v>179</v>
      </c>
      <c r="G469" s="11">
        <v>267.5</v>
      </c>
      <c r="H469" s="11"/>
      <c r="I469" s="11">
        <v>267.5</v>
      </c>
      <c r="J469" s="11"/>
      <c r="K469" s="11">
        <v>0</v>
      </c>
      <c r="L469" s="11"/>
      <c r="M469" s="11"/>
      <c r="N469" s="11"/>
      <c r="O469" s="11">
        <v>0</v>
      </c>
      <c r="P469" s="19"/>
      <c r="Q469" s="19"/>
      <c r="R469" s="19"/>
    </row>
    <row r="470" spans="1:18" ht="18.75">
      <c r="A470" s="64" t="s">
        <v>129</v>
      </c>
      <c r="B470" s="33">
        <v>546</v>
      </c>
      <c r="C470" s="16" t="s">
        <v>123</v>
      </c>
      <c r="D470" s="16" t="s">
        <v>416</v>
      </c>
      <c r="E470" s="16"/>
      <c r="F470" s="16"/>
      <c r="G470" s="11">
        <f aca="true" t="shared" si="246" ref="G470:R470">G477+G491+G471</f>
        <v>26286.4</v>
      </c>
      <c r="H470" s="11">
        <f t="shared" si="246"/>
        <v>12500.6</v>
      </c>
      <c r="I470" s="11">
        <f t="shared" si="246"/>
        <v>13584.300000000001</v>
      </c>
      <c r="J470" s="11">
        <f t="shared" si="246"/>
        <v>0</v>
      </c>
      <c r="K470" s="11">
        <f t="shared" si="246"/>
        <v>23541</v>
      </c>
      <c r="L470" s="11">
        <f t="shared" si="246"/>
        <v>9761.7</v>
      </c>
      <c r="M470" s="11">
        <f t="shared" si="246"/>
        <v>13779.3</v>
      </c>
      <c r="N470" s="11">
        <f t="shared" si="246"/>
        <v>0</v>
      </c>
      <c r="O470" s="11">
        <f t="shared" si="246"/>
        <v>24255.2</v>
      </c>
      <c r="P470" s="11" t="e">
        <f t="shared" si="246"/>
        <v>#REF!</v>
      </c>
      <c r="Q470" s="11" t="e">
        <f t="shared" si="246"/>
        <v>#REF!</v>
      </c>
      <c r="R470" s="11" t="e">
        <f t="shared" si="246"/>
        <v>#REF!</v>
      </c>
    </row>
    <row r="471" spans="1:18" ht="18.75">
      <c r="A471" s="64" t="s">
        <v>660</v>
      </c>
      <c r="B471" s="33">
        <v>546</v>
      </c>
      <c r="C471" s="16" t="s">
        <v>123</v>
      </c>
      <c r="D471" s="16" t="s">
        <v>135</v>
      </c>
      <c r="E471" s="13"/>
      <c r="F471" s="13"/>
      <c r="G471" s="11">
        <f aca="true" t="shared" si="247" ref="G471:J475">G472</f>
        <v>1113.5</v>
      </c>
      <c r="H471" s="11">
        <f t="shared" si="247"/>
        <v>1080</v>
      </c>
      <c r="I471" s="11">
        <f t="shared" si="247"/>
        <v>33.5</v>
      </c>
      <c r="J471" s="14">
        <f t="shared" si="247"/>
        <v>0</v>
      </c>
      <c r="K471" s="14"/>
      <c r="L471" s="14"/>
      <c r="M471" s="14"/>
      <c r="N471" s="14"/>
      <c r="O471" s="14"/>
      <c r="P471" s="11"/>
      <c r="Q471" s="11"/>
      <c r="R471" s="11"/>
    </row>
    <row r="472" spans="1:18" ht="37.5">
      <c r="A472" s="64" t="s">
        <v>525</v>
      </c>
      <c r="B472" s="33">
        <v>546</v>
      </c>
      <c r="C472" s="16" t="s">
        <v>123</v>
      </c>
      <c r="D472" s="16" t="s">
        <v>135</v>
      </c>
      <c r="E472" s="126" t="s">
        <v>252</v>
      </c>
      <c r="F472" s="13"/>
      <c r="G472" s="11">
        <f t="shared" si="247"/>
        <v>1113.5</v>
      </c>
      <c r="H472" s="11">
        <f t="shared" si="247"/>
        <v>1080</v>
      </c>
      <c r="I472" s="11">
        <f t="shared" si="247"/>
        <v>33.5</v>
      </c>
      <c r="J472" s="14">
        <f t="shared" si="247"/>
        <v>0</v>
      </c>
      <c r="K472" s="14"/>
      <c r="L472" s="14"/>
      <c r="M472" s="14"/>
      <c r="N472" s="14"/>
      <c r="O472" s="14"/>
      <c r="P472" s="11"/>
      <c r="Q472" s="11"/>
      <c r="R472" s="11"/>
    </row>
    <row r="473" spans="1:18" ht="37.5">
      <c r="A473" s="9" t="s">
        <v>690</v>
      </c>
      <c r="B473" s="33">
        <v>546</v>
      </c>
      <c r="C473" s="16" t="s">
        <v>123</v>
      </c>
      <c r="D473" s="16" t="s">
        <v>135</v>
      </c>
      <c r="E473" s="126" t="s">
        <v>662</v>
      </c>
      <c r="F473" s="13"/>
      <c r="G473" s="11">
        <f t="shared" si="247"/>
        <v>1113.5</v>
      </c>
      <c r="H473" s="11">
        <f t="shared" si="247"/>
        <v>1080</v>
      </c>
      <c r="I473" s="11">
        <f t="shared" si="247"/>
        <v>33.5</v>
      </c>
      <c r="J473" s="14">
        <f t="shared" si="247"/>
        <v>0</v>
      </c>
      <c r="K473" s="14"/>
      <c r="L473" s="14"/>
      <c r="M473" s="14"/>
      <c r="N473" s="14"/>
      <c r="O473" s="14"/>
      <c r="P473" s="11"/>
      <c r="Q473" s="11"/>
      <c r="R473" s="11"/>
    </row>
    <row r="474" spans="1:18" ht="37.5">
      <c r="A474" s="9" t="s">
        <v>663</v>
      </c>
      <c r="B474" s="33">
        <v>546</v>
      </c>
      <c r="C474" s="16" t="s">
        <v>123</v>
      </c>
      <c r="D474" s="16" t="s">
        <v>135</v>
      </c>
      <c r="E474" s="126" t="s">
        <v>664</v>
      </c>
      <c r="F474" s="13"/>
      <c r="G474" s="11">
        <f>G475</f>
        <v>1113.5</v>
      </c>
      <c r="H474" s="11">
        <f t="shared" si="247"/>
        <v>1080</v>
      </c>
      <c r="I474" s="11">
        <f t="shared" si="247"/>
        <v>33.5</v>
      </c>
      <c r="J474" s="11">
        <f t="shared" si="247"/>
        <v>0</v>
      </c>
      <c r="K474" s="14"/>
      <c r="L474" s="14"/>
      <c r="M474" s="14"/>
      <c r="N474" s="14"/>
      <c r="O474" s="14"/>
      <c r="P474" s="11"/>
      <c r="Q474" s="11"/>
      <c r="R474" s="11"/>
    </row>
    <row r="475" spans="1:18" ht="39" customHeight="1">
      <c r="A475" s="9" t="s">
        <v>665</v>
      </c>
      <c r="B475" s="33">
        <v>546</v>
      </c>
      <c r="C475" s="16" t="s">
        <v>123</v>
      </c>
      <c r="D475" s="16" t="s">
        <v>135</v>
      </c>
      <c r="E475" s="75" t="s">
        <v>666</v>
      </c>
      <c r="F475" s="13"/>
      <c r="G475" s="11">
        <f>G476</f>
        <v>1113.5</v>
      </c>
      <c r="H475" s="11">
        <f t="shared" si="247"/>
        <v>1080</v>
      </c>
      <c r="I475" s="11">
        <f t="shared" si="247"/>
        <v>33.5</v>
      </c>
      <c r="J475" s="11">
        <f t="shared" si="247"/>
        <v>0</v>
      </c>
      <c r="K475" s="14"/>
      <c r="L475" s="14"/>
      <c r="M475" s="14"/>
      <c r="N475" s="14"/>
      <c r="O475" s="14"/>
      <c r="P475" s="11"/>
      <c r="Q475" s="11"/>
      <c r="R475" s="11"/>
    </row>
    <row r="476" spans="1:18" ht="37.5">
      <c r="A476" s="64" t="s">
        <v>93</v>
      </c>
      <c r="B476" s="33">
        <v>546</v>
      </c>
      <c r="C476" s="16" t="s">
        <v>123</v>
      </c>
      <c r="D476" s="16" t="s">
        <v>135</v>
      </c>
      <c r="E476" s="129" t="s">
        <v>666</v>
      </c>
      <c r="F476" s="16" t="s">
        <v>179</v>
      </c>
      <c r="G476" s="11">
        <f>H476+I476+J476</f>
        <v>1113.5</v>
      </c>
      <c r="H476" s="11">
        <v>1080</v>
      </c>
      <c r="I476" s="11">
        <v>33.5</v>
      </c>
      <c r="J476" s="14"/>
      <c r="K476" s="14"/>
      <c r="L476" s="14"/>
      <c r="M476" s="14"/>
      <c r="N476" s="14"/>
      <c r="O476" s="14"/>
      <c r="P476" s="11"/>
      <c r="Q476" s="11"/>
      <c r="R476" s="11"/>
    </row>
    <row r="477" spans="1:18" ht="18.75">
      <c r="A477" s="64" t="s">
        <v>160</v>
      </c>
      <c r="B477" s="33">
        <v>546</v>
      </c>
      <c r="C477" s="16" t="s">
        <v>123</v>
      </c>
      <c r="D477" s="16" t="s">
        <v>127</v>
      </c>
      <c r="E477" s="16"/>
      <c r="F477" s="16"/>
      <c r="G477" s="11">
        <f>G478</f>
        <v>24023.5</v>
      </c>
      <c r="H477" s="11">
        <f>H478</f>
        <v>9494</v>
      </c>
      <c r="I477" s="11">
        <f aca="true" t="shared" si="248" ref="I477:R477">I478</f>
        <v>13271.6</v>
      </c>
      <c r="J477" s="11">
        <f t="shared" si="248"/>
        <v>0</v>
      </c>
      <c r="K477" s="11">
        <f t="shared" si="248"/>
        <v>22919.7</v>
      </c>
      <c r="L477" s="11">
        <f t="shared" si="248"/>
        <v>9224.7</v>
      </c>
      <c r="M477" s="11">
        <f t="shared" si="248"/>
        <v>13695</v>
      </c>
      <c r="N477" s="11">
        <f t="shared" si="248"/>
        <v>0</v>
      </c>
      <c r="O477" s="11">
        <f t="shared" si="248"/>
        <v>23463.7</v>
      </c>
      <c r="P477" s="11" t="e">
        <f t="shared" si="248"/>
        <v>#REF!</v>
      </c>
      <c r="Q477" s="11" t="e">
        <f t="shared" si="248"/>
        <v>#REF!</v>
      </c>
      <c r="R477" s="11" t="e">
        <f t="shared" si="248"/>
        <v>#REF!</v>
      </c>
    </row>
    <row r="478" spans="1:18" ht="56.25">
      <c r="A478" s="64" t="s">
        <v>503</v>
      </c>
      <c r="B478" s="33">
        <v>546</v>
      </c>
      <c r="C478" s="16" t="s">
        <v>123</v>
      </c>
      <c r="D478" s="16" t="s">
        <v>127</v>
      </c>
      <c r="E478" s="16" t="s">
        <v>115</v>
      </c>
      <c r="F478" s="16"/>
      <c r="G478" s="11">
        <f>G479+G483</f>
        <v>24023.5</v>
      </c>
      <c r="H478" s="11">
        <f aca="true" t="shared" si="249" ref="H478:R478">H479+H483</f>
        <v>9494</v>
      </c>
      <c r="I478" s="11">
        <f t="shared" si="249"/>
        <v>13271.6</v>
      </c>
      <c r="J478" s="11">
        <f t="shared" si="249"/>
        <v>0</v>
      </c>
      <c r="K478" s="11">
        <f t="shared" si="249"/>
        <v>22919.7</v>
      </c>
      <c r="L478" s="11">
        <f t="shared" si="249"/>
        <v>9224.7</v>
      </c>
      <c r="M478" s="11">
        <f t="shared" si="249"/>
        <v>13695</v>
      </c>
      <c r="N478" s="11">
        <f t="shared" si="249"/>
        <v>0</v>
      </c>
      <c r="O478" s="11">
        <f t="shared" si="249"/>
        <v>23463.7</v>
      </c>
      <c r="P478" s="11" t="e">
        <f t="shared" si="249"/>
        <v>#REF!</v>
      </c>
      <c r="Q478" s="11" t="e">
        <f t="shared" si="249"/>
        <v>#REF!</v>
      </c>
      <c r="R478" s="11" t="e">
        <f t="shared" si="249"/>
        <v>#REF!</v>
      </c>
    </row>
    <row r="479" spans="1:18" ht="37.5">
      <c r="A479" s="64" t="s">
        <v>22</v>
      </c>
      <c r="B479" s="33">
        <v>546</v>
      </c>
      <c r="C479" s="16" t="s">
        <v>123</v>
      </c>
      <c r="D479" s="16" t="s">
        <v>127</v>
      </c>
      <c r="E479" s="16" t="s">
        <v>116</v>
      </c>
      <c r="F479" s="16"/>
      <c r="G479" s="11">
        <f>G480</f>
        <v>7544.8</v>
      </c>
      <c r="H479" s="11">
        <f aca="true" t="shared" si="250" ref="H479:R479">H480</f>
        <v>0</v>
      </c>
      <c r="I479" s="11">
        <f>I480</f>
        <v>7454.8</v>
      </c>
      <c r="J479" s="11">
        <f t="shared" si="250"/>
        <v>0</v>
      </c>
      <c r="K479" s="11">
        <f t="shared" si="250"/>
        <v>7854.8</v>
      </c>
      <c r="L479" s="11">
        <f t="shared" si="250"/>
        <v>0</v>
      </c>
      <c r="M479" s="11">
        <f t="shared" si="250"/>
        <v>7854.8</v>
      </c>
      <c r="N479" s="11">
        <f t="shared" si="250"/>
        <v>0</v>
      </c>
      <c r="O479" s="11">
        <f t="shared" si="250"/>
        <v>8054.8</v>
      </c>
      <c r="P479" s="11">
        <f t="shared" si="250"/>
        <v>0</v>
      </c>
      <c r="Q479" s="11">
        <f t="shared" si="250"/>
        <v>8054.8</v>
      </c>
      <c r="R479" s="11">
        <f t="shared" si="250"/>
        <v>0</v>
      </c>
    </row>
    <row r="480" spans="1:18" ht="18.75">
      <c r="A480" s="64" t="s">
        <v>357</v>
      </c>
      <c r="B480" s="33">
        <v>546</v>
      </c>
      <c r="C480" s="16" t="s">
        <v>123</v>
      </c>
      <c r="D480" s="16" t="s">
        <v>127</v>
      </c>
      <c r="E480" s="16" t="s">
        <v>117</v>
      </c>
      <c r="F480" s="16"/>
      <c r="G480" s="11">
        <f>G481+G482</f>
        <v>7544.8</v>
      </c>
      <c r="H480" s="11">
        <f aca="true" t="shared" si="251" ref="H480:R480">H481+H482</f>
        <v>0</v>
      </c>
      <c r="I480" s="11">
        <f t="shared" si="251"/>
        <v>7454.8</v>
      </c>
      <c r="J480" s="11">
        <f t="shared" si="251"/>
        <v>0</v>
      </c>
      <c r="K480" s="11">
        <f t="shared" si="251"/>
        <v>7854.8</v>
      </c>
      <c r="L480" s="11">
        <f t="shared" si="251"/>
        <v>0</v>
      </c>
      <c r="M480" s="11">
        <f t="shared" si="251"/>
        <v>7854.8</v>
      </c>
      <c r="N480" s="11">
        <f t="shared" si="251"/>
        <v>0</v>
      </c>
      <c r="O480" s="11">
        <f t="shared" si="251"/>
        <v>8054.8</v>
      </c>
      <c r="P480" s="11">
        <f t="shared" si="251"/>
        <v>0</v>
      </c>
      <c r="Q480" s="11">
        <f t="shared" si="251"/>
        <v>8054.8</v>
      </c>
      <c r="R480" s="11">
        <f t="shared" si="251"/>
        <v>0</v>
      </c>
    </row>
    <row r="481" spans="1:18" ht="37.5">
      <c r="A481" s="64" t="s">
        <v>93</v>
      </c>
      <c r="B481" s="33">
        <v>546</v>
      </c>
      <c r="C481" s="16" t="s">
        <v>123</v>
      </c>
      <c r="D481" s="16" t="s">
        <v>127</v>
      </c>
      <c r="E481" s="16" t="s">
        <v>117</v>
      </c>
      <c r="F481" s="16" t="s">
        <v>179</v>
      </c>
      <c r="G481" s="11">
        <f>H481+I481+J481</f>
        <v>2054.8</v>
      </c>
      <c r="H481" s="11"/>
      <c r="I481" s="11">
        <v>2054.8</v>
      </c>
      <c r="J481" s="11"/>
      <c r="K481" s="11">
        <f>L481+M481+N481</f>
        <v>2354.8</v>
      </c>
      <c r="L481" s="11"/>
      <c r="M481" s="11">
        <v>2354.8</v>
      </c>
      <c r="N481" s="11"/>
      <c r="O481" s="11">
        <f>P481+Q481+R481</f>
        <v>2454.8</v>
      </c>
      <c r="P481" s="49"/>
      <c r="Q481" s="49">
        <v>2454.8</v>
      </c>
      <c r="R481" s="49"/>
    </row>
    <row r="482" spans="1:18" ht="18.75">
      <c r="A482" s="64" t="s">
        <v>229</v>
      </c>
      <c r="B482" s="33">
        <v>546</v>
      </c>
      <c r="C482" s="16" t="s">
        <v>123</v>
      </c>
      <c r="D482" s="16" t="s">
        <v>127</v>
      </c>
      <c r="E482" s="16" t="s">
        <v>117</v>
      </c>
      <c r="F482" s="16" t="s">
        <v>228</v>
      </c>
      <c r="G482" s="11">
        <v>5490</v>
      </c>
      <c r="H482" s="11"/>
      <c r="I482" s="11">
        <v>5400</v>
      </c>
      <c r="J482" s="11"/>
      <c r="K482" s="11">
        <f>L482+M482+N482</f>
        <v>5500</v>
      </c>
      <c r="L482" s="11"/>
      <c r="M482" s="11">
        <v>5500</v>
      </c>
      <c r="N482" s="11"/>
      <c r="O482" s="11">
        <f>P482+Q482+R482</f>
        <v>5600</v>
      </c>
      <c r="P482" s="49"/>
      <c r="Q482" s="49">
        <v>5600</v>
      </c>
      <c r="R482" s="49"/>
    </row>
    <row r="483" spans="1:18" ht="37.5">
      <c r="A483" s="74" t="s">
        <v>23</v>
      </c>
      <c r="B483" s="33">
        <v>546</v>
      </c>
      <c r="C483" s="16" t="s">
        <v>123</v>
      </c>
      <c r="D483" s="16" t="s">
        <v>127</v>
      </c>
      <c r="E483" s="16" t="s">
        <v>118</v>
      </c>
      <c r="F483" s="16"/>
      <c r="G483" s="11">
        <f>G484+G489+G487</f>
        <v>16478.7</v>
      </c>
      <c r="H483" s="11">
        <f>H484+H489+H487</f>
        <v>9494</v>
      </c>
      <c r="I483" s="11">
        <f>I484</f>
        <v>5816.8</v>
      </c>
      <c r="J483" s="11">
        <f aca="true" t="shared" si="252" ref="J483:R483">J484+J489+J487</f>
        <v>0</v>
      </c>
      <c r="K483" s="11">
        <f t="shared" si="252"/>
        <v>15064.900000000001</v>
      </c>
      <c r="L483" s="11">
        <f t="shared" si="252"/>
        <v>9224.7</v>
      </c>
      <c r="M483" s="11">
        <f t="shared" si="252"/>
        <v>5840.2</v>
      </c>
      <c r="N483" s="11">
        <f t="shared" si="252"/>
        <v>0</v>
      </c>
      <c r="O483" s="11">
        <f t="shared" si="252"/>
        <v>15408.900000000001</v>
      </c>
      <c r="P483" s="11" t="e">
        <f t="shared" si="252"/>
        <v>#REF!</v>
      </c>
      <c r="Q483" s="11" t="e">
        <f t="shared" si="252"/>
        <v>#REF!</v>
      </c>
      <c r="R483" s="11" t="e">
        <f t="shared" si="252"/>
        <v>#REF!</v>
      </c>
    </row>
    <row r="484" spans="1:18" ht="18.75">
      <c r="A484" s="64" t="s">
        <v>220</v>
      </c>
      <c r="B484" s="33">
        <v>546</v>
      </c>
      <c r="C484" s="16" t="s">
        <v>123</v>
      </c>
      <c r="D484" s="16" t="s">
        <v>127</v>
      </c>
      <c r="E484" s="16" t="s">
        <v>119</v>
      </c>
      <c r="F484" s="16"/>
      <c r="G484" s="11">
        <f>G485+G486</f>
        <v>5115.3</v>
      </c>
      <c r="H484" s="11">
        <f aca="true" t="shared" si="253" ref="H484:R484">H485+H486</f>
        <v>0</v>
      </c>
      <c r="I484" s="11">
        <f t="shared" si="253"/>
        <v>5816.8</v>
      </c>
      <c r="J484" s="11">
        <f t="shared" si="253"/>
        <v>0</v>
      </c>
      <c r="K484" s="11">
        <f t="shared" si="253"/>
        <v>5795.8</v>
      </c>
      <c r="L484" s="11">
        <f t="shared" si="253"/>
        <v>0</v>
      </c>
      <c r="M484" s="11">
        <f t="shared" si="253"/>
        <v>5795.8</v>
      </c>
      <c r="N484" s="11">
        <f t="shared" si="253"/>
        <v>0</v>
      </c>
      <c r="O484" s="11">
        <f t="shared" si="253"/>
        <v>6139.8</v>
      </c>
      <c r="P484" s="11">
        <f t="shared" si="253"/>
        <v>0</v>
      </c>
      <c r="Q484" s="11">
        <f t="shared" si="253"/>
        <v>6139.8</v>
      </c>
      <c r="R484" s="11">
        <f t="shared" si="253"/>
        <v>0</v>
      </c>
    </row>
    <row r="485" spans="1:18" ht="37.5">
      <c r="A485" s="64" t="s">
        <v>93</v>
      </c>
      <c r="B485" s="33">
        <v>546</v>
      </c>
      <c r="C485" s="16" t="s">
        <v>123</v>
      </c>
      <c r="D485" s="16" t="s">
        <v>127</v>
      </c>
      <c r="E485" s="16" t="s">
        <v>119</v>
      </c>
      <c r="F485" s="16" t="s">
        <v>179</v>
      </c>
      <c r="G485" s="11">
        <v>2994</v>
      </c>
      <c r="H485" s="11"/>
      <c r="I485" s="11">
        <v>3986.1</v>
      </c>
      <c r="J485" s="11"/>
      <c r="K485" s="11">
        <f>L485+M485+N485</f>
        <v>5795.8</v>
      </c>
      <c r="L485" s="11"/>
      <c r="M485" s="11">
        <v>5795.8</v>
      </c>
      <c r="N485" s="11"/>
      <c r="O485" s="11">
        <f>P485+Q485+R485</f>
        <v>6139.8</v>
      </c>
      <c r="P485" s="49"/>
      <c r="Q485" s="49">
        <v>6139.8</v>
      </c>
      <c r="R485" s="49"/>
    </row>
    <row r="486" spans="1:18" ht="18.75">
      <c r="A486" s="64" t="s">
        <v>229</v>
      </c>
      <c r="B486" s="33">
        <v>546</v>
      </c>
      <c r="C486" s="16" t="s">
        <v>123</v>
      </c>
      <c r="D486" s="16" t="s">
        <v>127</v>
      </c>
      <c r="E486" s="16" t="s">
        <v>119</v>
      </c>
      <c r="F486" s="16" t="s">
        <v>228</v>
      </c>
      <c r="G486" s="11">
        <v>2121.3</v>
      </c>
      <c r="H486" s="11"/>
      <c r="I486" s="11">
        <v>1830.7</v>
      </c>
      <c r="J486" s="11"/>
      <c r="K486" s="11"/>
      <c r="L486" s="11"/>
      <c r="M486" s="11"/>
      <c r="N486" s="11"/>
      <c r="O486" s="11"/>
      <c r="P486" s="49"/>
      <c r="Q486" s="49"/>
      <c r="R486" s="49"/>
    </row>
    <row r="487" spans="1:18" ht="37.5">
      <c r="A487" s="64" t="s">
        <v>361</v>
      </c>
      <c r="B487" s="33">
        <v>546</v>
      </c>
      <c r="C487" s="16" t="s">
        <v>123</v>
      </c>
      <c r="D487" s="16" t="s">
        <v>127</v>
      </c>
      <c r="E487" s="16" t="s">
        <v>423</v>
      </c>
      <c r="F487" s="16"/>
      <c r="G487" s="11">
        <f>G488</f>
        <v>9882.9</v>
      </c>
      <c r="H487" s="11">
        <f aca="true" t="shared" si="254" ref="H487:O487">H488</f>
        <v>8057.9</v>
      </c>
      <c r="I487" s="11">
        <f t="shared" si="254"/>
        <v>0</v>
      </c>
      <c r="J487" s="11">
        <f t="shared" si="254"/>
        <v>0</v>
      </c>
      <c r="K487" s="11">
        <f t="shared" si="254"/>
        <v>7788.6</v>
      </c>
      <c r="L487" s="11">
        <f t="shared" si="254"/>
        <v>7788.6</v>
      </c>
      <c r="M487" s="11">
        <f t="shared" si="254"/>
        <v>0</v>
      </c>
      <c r="N487" s="11">
        <f t="shared" si="254"/>
        <v>0</v>
      </c>
      <c r="O487" s="11">
        <f t="shared" si="254"/>
        <v>7788.6</v>
      </c>
      <c r="P487" s="11" t="e">
        <f>#REF!+P488</f>
        <v>#REF!</v>
      </c>
      <c r="Q487" s="11" t="e">
        <f>#REF!+Q488</f>
        <v>#REF!</v>
      </c>
      <c r="R487" s="11" t="e">
        <f>#REF!+R488</f>
        <v>#REF!</v>
      </c>
    </row>
    <row r="488" spans="1:18" ht="18.75">
      <c r="A488" s="64" t="s">
        <v>229</v>
      </c>
      <c r="B488" s="33">
        <v>546</v>
      </c>
      <c r="C488" s="16" t="s">
        <v>123</v>
      </c>
      <c r="D488" s="16" t="s">
        <v>127</v>
      </c>
      <c r="E488" s="16" t="s">
        <v>423</v>
      </c>
      <c r="F488" s="16" t="s">
        <v>228</v>
      </c>
      <c r="G488" s="11">
        <v>9882.9</v>
      </c>
      <c r="H488" s="11">
        <v>8057.9</v>
      </c>
      <c r="I488" s="11"/>
      <c r="J488" s="11"/>
      <c r="K488" s="11">
        <f>L488+M488+N488</f>
        <v>7788.6</v>
      </c>
      <c r="L488" s="11">
        <v>7788.6</v>
      </c>
      <c r="M488" s="11"/>
      <c r="N488" s="11"/>
      <c r="O488" s="11">
        <f>P488+Q488+R488</f>
        <v>7788.6</v>
      </c>
      <c r="P488" s="11">
        <v>7788.6</v>
      </c>
      <c r="Q488" s="11"/>
      <c r="R488" s="11"/>
    </row>
    <row r="489" spans="1:18" ht="78.75" customHeight="1">
      <c r="A489" s="64" t="s">
        <v>360</v>
      </c>
      <c r="B489" s="33">
        <v>546</v>
      </c>
      <c r="C489" s="16" t="s">
        <v>123</v>
      </c>
      <c r="D489" s="16" t="s">
        <v>127</v>
      </c>
      <c r="E489" s="16" t="s">
        <v>358</v>
      </c>
      <c r="F489" s="16"/>
      <c r="G489" s="11">
        <f>G490</f>
        <v>1480.5</v>
      </c>
      <c r="H489" s="11">
        <f aca="true" t="shared" si="255" ref="H489:R489">H490</f>
        <v>1436.1</v>
      </c>
      <c r="I489" s="11">
        <v>44.4</v>
      </c>
      <c r="J489" s="11">
        <f t="shared" si="255"/>
        <v>0</v>
      </c>
      <c r="K489" s="11">
        <f t="shared" si="255"/>
        <v>1480.5</v>
      </c>
      <c r="L489" s="11">
        <f t="shared" si="255"/>
        <v>1436.1</v>
      </c>
      <c r="M489" s="11">
        <f t="shared" si="255"/>
        <v>44.4</v>
      </c>
      <c r="N489" s="11">
        <f t="shared" si="255"/>
        <v>0</v>
      </c>
      <c r="O489" s="11">
        <f t="shared" si="255"/>
        <v>1480.5</v>
      </c>
      <c r="P489" s="11">
        <f t="shared" si="255"/>
        <v>1436.1</v>
      </c>
      <c r="Q489" s="11">
        <f t="shared" si="255"/>
        <v>44.4</v>
      </c>
      <c r="R489" s="11">
        <f t="shared" si="255"/>
        <v>0</v>
      </c>
    </row>
    <row r="490" spans="1:18" ht="18.75">
      <c r="A490" s="64" t="s">
        <v>229</v>
      </c>
      <c r="B490" s="33">
        <v>546</v>
      </c>
      <c r="C490" s="16" t="s">
        <v>123</v>
      </c>
      <c r="D490" s="16" t="s">
        <v>127</v>
      </c>
      <c r="E490" s="16" t="s">
        <v>358</v>
      </c>
      <c r="F490" s="16" t="s">
        <v>228</v>
      </c>
      <c r="G490" s="11">
        <f>H490+I489+J490</f>
        <v>1480.5</v>
      </c>
      <c r="H490" s="11">
        <v>1436.1</v>
      </c>
      <c r="I490" s="11">
        <v>44.4</v>
      </c>
      <c r="J490" s="11"/>
      <c r="K490" s="11">
        <f>L490+M490+N490</f>
        <v>1480.5</v>
      </c>
      <c r="L490" s="11">
        <v>1436.1</v>
      </c>
      <c r="M490" s="11">
        <v>44.4</v>
      </c>
      <c r="N490" s="11"/>
      <c r="O490" s="11">
        <f>P490+Q490+R490</f>
        <v>1480.5</v>
      </c>
      <c r="P490" s="19">
        <v>1436.1</v>
      </c>
      <c r="Q490" s="19">
        <v>44.4</v>
      </c>
      <c r="R490" s="19"/>
    </row>
    <row r="491" spans="1:18" ht="18.75">
      <c r="A491" s="72" t="s">
        <v>171</v>
      </c>
      <c r="B491" s="33">
        <v>546</v>
      </c>
      <c r="C491" s="16" t="s">
        <v>123</v>
      </c>
      <c r="D491" s="16" t="s">
        <v>172</v>
      </c>
      <c r="E491" s="16"/>
      <c r="F491" s="16"/>
      <c r="G491" s="11">
        <f>G505+G492</f>
        <v>1149.4</v>
      </c>
      <c r="H491" s="11">
        <f>H505+H492</f>
        <v>1926.6</v>
      </c>
      <c r="I491" s="11">
        <f aca="true" t="shared" si="256" ref="H491:R492">I498+I492</f>
        <v>279.2</v>
      </c>
      <c r="J491" s="11">
        <f aca="true" t="shared" si="257" ref="J491:R491">J505+J492</f>
        <v>0</v>
      </c>
      <c r="K491" s="11">
        <f t="shared" si="257"/>
        <v>621.3</v>
      </c>
      <c r="L491" s="11">
        <f t="shared" si="257"/>
        <v>537</v>
      </c>
      <c r="M491" s="11">
        <f t="shared" si="257"/>
        <v>84.3</v>
      </c>
      <c r="N491" s="11">
        <f t="shared" si="257"/>
        <v>0</v>
      </c>
      <c r="O491" s="11">
        <f t="shared" si="257"/>
        <v>791.5</v>
      </c>
      <c r="P491" s="11">
        <f t="shared" si="257"/>
        <v>652.2</v>
      </c>
      <c r="Q491" s="11">
        <f t="shared" si="257"/>
        <v>139.3</v>
      </c>
      <c r="R491" s="11">
        <f t="shared" si="257"/>
        <v>0</v>
      </c>
    </row>
    <row r="492" spans="1:18" ht="37.5">
      <c r="A492" s="64" t="s">
        <v>525</v>
      </c>
      <c r="B492" s="33">
        <v>546</v>
      </c>
      <c r="C492" s="16" t="s">
        <v>123</v>
      </c>
      <c r="D492" s="16" t="s">
        <v>172</v>
      </c>
      <c r="E492" s="48" t="s">
        <v>252</v>
      </c>
      <c r="F492" s="16"/>
      <c r="G492" s="11">
        <f>G499+G493</f>
        <v>1143.4</v>
      </c>
      <c r="H492" s="11">
        <f t="shared" si="256"/>
        <v>1926.6</v>
      </c>
      <c r="I492" s="11">
        <f aca="true" t="shared" si="258" ref="H492:R493">I493</f>
        <v>220.7</v>
      </c>
      <c r="J492" s="11">
        <f t="shared" si="256"/>
        <v>0</v>
      </c>
      <c r="K492" s="11">
        <f t="shared" si="256"/>
        <v>615.3</v>
      </c>
      <c r="L492" s="11">
        <f t="shared" si="256"/>
        <v>537</v>
      </c>
      <c r="M492" s="11">
        <f t="shared" si="256"/>
        <v>78.3</v>
      </c>
      <c r="N492" s="11">
        <f t="shared" si="256"/>
        <v>0</v>
      </c>
      <c r="O492" s="11">
        <f t="shared" si="256"/>
        <v>785.5</v>
      </c>
      <c r="P492" s="11">
        <f t="shared" si="256"/>
        <v>652.2</v>
      </c>
      <c r="Q492" s="11">
        <f t="shared" si="256"/>
        <v>133.3</v>
      </c>
      <c r="R492" s="11">
        <f t="shared" si="256"/>
        <v>0</v>
      </c>
    </row>
    <row r="493" spans="1:18" ht="56.25">
      <c r="A493" s="64" t="s">
        <v>526</v>
      </c>
      <c r="B493" s="33">
        <v>546</v>
      </c>
      <c r="C493" s="16" t="s">
        <v>123</v>
      </c>
      <c r="D493" s="16" t="s">
        <v>172</v>
      </c>
      <c r="E493" s="48" t="s">
        <v>319</v>
      </c>
      <c r="F493" s="16"/>
      <c r="G493" s="11">
        <f>G494</f>
        <v>578.5</v>
      </c>
      <c r="H493" s="11">
        <f t="shared" si="258"/>
        <v>357.8</v>
      </c>
      <c r="I493" s="11">
        <f aca="true" t="shared" si="259" ref="H493:R494">I494+I496</f>
        <v>220.7</v>
      </c>
      <c r="J493" s="11">
        <f t="shared" si="258"/>
        <v>0</v>
      </c>
      <c r="K493" s="11">
        <f t="shared" si="258"/>
        <v>50</v>
      </c>
      <c r="L493" s="11">
        <f t="shared" si="258"/>
        <v>0</v>
      </c>
      <c r="M493" s="11">
        <f t="shared" si="258"/>
        <v>50</v>
      </c>
      <c r="N493" s="11">
        <f t="shared" si="258"/>
        <v>0</v>
      </c>
      <c r="O493" s="11">
        <f t="shared" si="258"/>
        <v>220.2</v>
      </c>
      <c r="P493" s="11">
        <f t="shared" si="258"/>
        <v>115.2</v>
      </c>
      <c r="Q493" s="11">
        <f t="shared" si="258"/>
        <v>105</v>
      </c>
      <c r="R493" s="11">
        <f t="shared" si="258"/>
        <v>0</v>
      </c>
    </row>
    <row r="494" spans="1:18" ht="25.5" customHeight="1">
      <c r="A494" s="64" t="s">
        <v>550</v>
      </c>
      <c r="B494" s="33">
        <v>546</v>
      </c>
      <c r="C494" s="16" t="s">
        <v>123</v>
      </c>
      <c r="D494" s="16" t="s">
        <v>172</v>
      </c>
      <c r="E494" s="48" t="s">
        <v>609</v>
      </c>
      <c r="F494" s="16"/>
      <c r="G494" s="11">
        <f>G495+G497</f>
        <v>578.5</v>
      </c>
      <c r="H494" s="11">
        <f t="shared" si="259"/>
        <v>357.8</v>
      </c>
      <c r="I494" s="11">
        <f aca="true" t="shared" si="260" ref="H494:R495">I495</f>
        <v>170.7</v>
      </c>
      <c r="J494" s="11">
        <f t="shared" si="259"/>
        <v>0</v>
      </c>
      <c r="K494" s="11">
        <f t="shared" si="259"/>
        <v>50</v>
      </c>
      <c r="L494" s="11">
        <f t="shared" si="259"/>
        <v>0</v>
      </c>
      <c r="M494" s="11">
        <f t="shared" si="259"/>
        <v>50</v>
      </c>
      <c r="N494" s="11">
        <f t="shared" si="259"/>
        <v>0</v>
      </c>
      <c r="O494" s="11">
        <f t="shared" si="259"/>
        <v>220.2</v>
      </c>
      <c r="P494" s="11">
        <f t="shared" si="259"/>
        <v>115.2</v>
      </c>
      <c r="Q494" s="11">
        <f t="shared" si="259"/>
        <v>105</v>
      </c>
      <c r="R494" s="11">
        <f t="shared" si="259"/>
        <v>0</v>
      </c>
    </row>
    <row r="495" spans="1:18" ht="18.75">
      <c r="A495" s="64" t="s">
        <v>549</v>
      </c>
      <c r="B495" s="33">
        <v>546</v>
      </c>
      <c r="C495" s="16" t="s">
        <v>123</v>
      </c>
      <c r="D495" s="16" t="s">
        <v>172</v>
      </c>
      <c r="E495" s="48" t="s">
        <v>610</v>
      </c>
      <c r="F495" s="16"/>
      <c r="G495" s="11">
        <f>G496</f>
        <v>528.5</v>
      </c>
      <c r="H495" s="11">
        <f t="shared" si="260"/>
        <v>357.8</v>
      </c>
      <c r="I495" s="11">
        <v>170.7</v>
      </c>
      <c r="J495" s="11">
        <f t="shared" si="260"/>
        <v>0</v>
      </c>
      <c r="K495" s="11">
        <f t="shared" si="260"/>
        <v>0</v>
      </c>
      <c r="L495" s="11">
        <f t="shared" si="260"/>
        <v>0</v>
      </c>
      <c r="M495" s="11">
        <f t="shared" si="260"/>
        <v>0</v>
      </c>
      <c r="N495" s="11">
        <f t="shared" si="260"/>
        <v>0</v>
      </c>
      <c r="O495" s="11">
        <f t="shared" si="260"/>
        <v>170.2</v>
      </c>
      <c r="P495" s="11">
        <f t="shared" si="260"/>
        <v>115.2</v>
      </c>
      <c r="Q495" s="11">
        <f t="shared" si="260"/>
        <v>55</v>
      </c>
      <c r="R495" s="11">
        <f t="shared" si="260"/>
        <v>0</v>
      </c>
    </row>
    <row r="496" spans="1:18" ht="37.5">
      <c r="A496" s="64" t="s">
        <v>93</v>
      </c>
      <c r="B496" s="33">
        <v>546</v>
      </c>
      <c r="C496" s="16" t="s">
        <v>123</v>
      </c>
      <c r="D496" s="16" t="s">
        <v>172</v>
      </c>
      <c r="E496" s="48" t="s">
        <v>610</v>
      </c>
      <c r="F496" s="16" t="s">
        <v>179</v>
      </c>
      <c r="G496" s="11">
        <f>H496+I495+J496</f>
        <v>528.5</v>
      </c>
      <c r="H496" s="11">
        <v>357.8</v>
      </c>
      <c r="I496" s="11">
        <f aca="true" t="shared" si="261" ref="H496:R497">I497</f>
        <v>50</v>
      </c>
      <c r="J496" s="11"/>
      <c r="K496" s="11">
        <f>L496+M496+N496</f>
        <v>0</v>
      </c>
      <c r="L496" s="11"/>
      <c r="M496" s="11"/>
      <c r="N496" s="11"/>
      <c r="O496" s="11">
        <f>P496+Q496+R496</f>
        <v>170.2</v>
      </c>
      <c r="P496" s="19">
        <v>115.2</v>
      </c>
      <c r="Q496" s="19">
        <v>55</v>
      </c>
      <c r="R496" s="11"/>
    </row>
    <row r="497" spans="1:18" ht="18.75">
      <c r="A497" s="64" t="s">
        <v>589</v>
      </c>
      <c r="B497" s="33">
        <v>546</v>
      </c>
      <c r="C497" s="16" t="s">
        <v>123</v>
      </c>
      <c r="D497" s="16" t="s">
        <v>172</v>
      </c>
      <c r="E497" s="48" t="s">
        <v>611</v>
      </c>
      <c r="F497" s="16"/>
      <c r="G497" s="11">
        <f>G498</f>
        <v>50</v>
      </c>
      <c r="H497" s="11">
        <f t="shared" si="261"/>
        <v>0</v>
      </c>
      <c r="I497" s="11">
        <v>50</v>
      </c>
      <c r="J497" s="11">
        <f t="shared" si="261"/>
        <v>0</v>
      </c>
      <c r="K497" s="11">
        <f t="shared" si="261"/>
        <v>50</v>
      </c>
      <c r="L497" s="11">
        <f t="shared" si="261"/>
        <v>0</v>
      </c>
      <c r="M497" s="11">
        <f t="shared" si="261"/>
        <v>50</v>
      </c>
      <c r="N497" s="11">
        <f t="shared" si="261"/>
        <v>0</v>
      </c>
      <c r="O497" s="11">
        <f t="shared" si="261"/>
        <v>50</v>
      </c>
      <c r="P497" s="11">
        <f t="shared" si="261"/>
        <v>0</v>
      </c>
      <c r="Q497" s="11">
        <f t="shared" si="261"/>
        <v>50</v>
      </c>
      <c r="R497" s="11">
        <f t="shared" si="261"/>
        <v>0</v>
      </c>
    </row>
    <row r="498" spans="1:18" ht="37.5">
      <c r="A498" s="64" t="s">
        <v>93</v>
      </c>
      <c r="B498" s="33">
        <v>546</v>
      </c>
      <c r="C498" s="16" t="s">
        <v>123</v>
      </c>
      <c r="D498" s="16" t="s">
        <v>172</v>
      </c>
      <c r="E498" s="48" t="s">
        <v>611</v>
      </c>
      <c r="F498" s="16" t="s">
        <v>179</v>
      </c>
      <c r="G498" s="11">
        <f>H498+I497+J498</f>
        <v>50</v>
      </c>
      <c r="H498" s="11"/>
      <c r="I498" s="11">
        <f aca="true" t="shared" si="262" ref="H498:R499">I499</f>
        <v>58.5</v>
      </c>
      <c r="J498" s="11"/>
      <c r="K498" s="11">
        <f>L498+M498+N498</f>
        <v>50</v>
      </c>
      <c r="L498" s="11"/>
      <c r="M498" s="11">
        <v>50</v>
      </c>
      <c r="N498" s="11"/>
      <c r="O498" s="11">
        <f>P498+Q498+R498</f>
        <v>50</v>
      </c>
      <c r="P498" s="11"/>
      <c r="Q498" s="11">
        <v>50</v>
      </c>
      <c r="R498" s="11"/>
    </row>
    <row r="499" spans="1:18" ht="45.75" customHeight="1">
      <c r="A499" s="64" t="s">
        <v>692</v>
      </c>
      <c r="B499" s="33">
        <v>546</v>
      </c>
      <c r="C499" s="16" t="s">
        <v>123</v>
      </c>
      <c r="D499" s="16" t="s">
        <v>172</v>
      </c>
      <c r="E499" s="48" t="s">
        <v>353</v>
      </c>
      <c r="F499" s="16"/>
      <c r="G499" s="11">
        <f>G500</f>
        <v>564.9</v>
      </c>
      <c r="H499" s="11">
        <f t="shared" si="262"/>
        <v>1568.8</v>
      </c>
      <c r="I499" s="11">
        <f>I500</f>
        <v>58.5</v>
      </c>
      <c r="J499" s="11">
        <f t="shared" si="262"/>
        <v>0</v>
      </c>
      <c r="K499" s="11">
        <f t="shared" si="262"/>
        <v>565.3</v>
      </c>
      <c r="L499" s="11">
        <f t="shared" si="262"/>
        <v>537</v>
      </c>
      <c r="M499" s="11">
        <f t="shared" si="262"/>
        <v>28.3</v>
      </c>
      <c r="N499" s="11">
        <f t="shared" si="262"/>
        <v>0</v>
      </c>
      <c r="O499" s="11">
        <f t="shared" si="262"/>
        <v>565.3</v>
      </c>
      <c r="P499" s="11">
        <f t="shared" si="262"/>
        <v>537</v>
      </c>
      <c r="Q499" s="11">
        <f t="shared" si="262"/>
        <v>28.3</v>
      </c>
      <c r="R499" s="11">
        <f t="shared" si="262"/>
        <v>0</v>
      </c>
    </row>
    <row r="500" spans="1:18" ht="38.25" customHeight="1">
      <c r="A500" s="64" t="s">
        <v>355</v>
      </c>
      <c r="B500" s="33">
        <v>546</v>
      </c>
      <c r="C500" s="16" t="s">
        <v>123</v>
      </c>
      <c r="D500" s="16" t="s">
        <v>172</v>
      </c>
      <c r="E500" s="48" t="s">
        <v>546</v>
      </c>
      <c r="F500" s="16"/>
      <c r="G500" s="11">
        <f>G501+G503</f>
        <v>564.9</v>
      </c>
      <c r="H500" s="11">
        <f>H501+H503</f>
        <v>1568.8</v>
      </c>
      <c r="I500" s="11">
        <f>I501+I503</f>
        <v>58.5</v>
      </c>
      <c r="J500" s="11">
        <f>J501+J503</f>
        <v>0</v>
      </c>
      <c r="K500" s="11">
        <f aca="true" t="shared" si="263" ref="K500:R500">K503+K501</f>
        <v>565.3</v>
      </c>
      <c r="L500" s="11">
        <f t="shared" si="263"/>
        <v>537</v>
      </c>
      <c r="M500" s="11">
        <f t="shared" si="263"/>
        <v>28.3</v>
      </c>
      <c r="N500" s="11">
        <f t="shared" si="263"/>
        <v>0</v>
      </c>
      <c r="O500" s="11">
        <f t="shared" si="263"/>
        <v>565.3</v>
      </c>
      <c r="P500" s="11">
        <f t="shared" si="263"/>
        <v>537</v>
      </c>
      <c r="Q500" s="11">
        <f t="shared" si="263"/>
        <v>28.3</v>
      </c>
      <c r="R500" s="11">
        <f t="shared" si="263"/>
        <v>0</v>
      </c>
    </row>
    <row r="501" spans="1:18" ht="56.25" hidden="1">
      <c r="A501" s="64" t="s">
        <v>440</v>
      </c>
      <c r="B501" s="33">
        <v>546</v>
      </c>
      <c r="C501" s="16" t="s">
        <v>123</v>
      </c>
      <c r="D501" s="16" t="s">
        <v>172</v>
      </c>
      <c r="E501" s="48" t="s">
        <v>547</v>
      </c>
      <c r="F501" s="16"/>
      <c r="G501" s="11">
        <f>G502</f>
        <v>0</v>
      </c>
      <c r="H501" s="11">
        <f aca="true" t="shared" si="264" ref="H501:R501">H502</f>
        <v>769.3</v>
      </c>
      <c r="I501" s="11">
        <f>I502</f>
        <v>15.7</v>
      </c>
      <c r="J501" s="11">
        <f t="shared" si="264"/>
        <v>0</v>
      </c>
      <c r="K501" s="11">
        <f t="shared" si="264"/>
        <v>0</v>
      </c>
      <c r="L501" s="11">
        <f t="shared" si="264"/>
        <v>0</v>
      </c>
      <c r="M501" s="11">
        <f t="shared" si="264"/>
        <v>0</v>
      </c>
      <c r="N501" s="11">
        <f t="shared" si="264"/>
        <v>0</v>
      </c>
      <c r="O501" s="11">
        <f t="shared" si="264"/>
        <v>0</v>
      </c>
      <c r="P501" s="11">
        <f t="shared" si="264"/>
        <v>0</v>
      </c>
      <c r="Q501" s="11">
        <f t="shared" si="264"/>
        <v>0</v>
      </c>
      <c r="R501" s="11">
        <f t="shared" si="264"/>
        <v>0</v>
      </c>
    </row>
    <row r="502" spans="1:18" ht="56.25" hidden="1">
      <c r="A502" s="64" t="s">
        <v>439</v>
      </c>
      <c r="B502" s="33">
        <v>546</v>
      </c>
      <c r="C502" s="16" t="s">
        <v>123</v>
      </c>
      <c r="D502" s="16" t="s">
        <v>172</v>
      </c>
      <c r="E502" s="48" t="s">
        <v>547</v>
      </c>
      <c r="F502" s="16" t="s">
        <v>438</v>
      </c>
      <c r="G502" s="11"/>
      <c r="H502" s="11">
        <v>769.3</v>
      </c>
      <c r="I502" s="11">
        <v>15.7</v>
      </c>
      <c r="J502" s="11"/>
      <c r="K502" s="11">
        <f>L502+N502+M502</f>
        <v>0</v>
      </c>
      <c r="L502" s="11"/>
      <c r="M502" s="11"/>
      <c r="N502" s="11"/>
      <c r="O502" s="11">
        <f>P502+R502+Q502</f>
        <v>0</v>
      </c>
      <c r="P502" s="11"/>
      <c r="Q502" s="11"/>
      <c r="R502" s="11"/>
    </row>
    <row r="503" spans="1:18" ht="37.5">
      <c r="A503" s="64" t="s">
        <v>354</v>
      </c>
      <c r="B503" s="33">
        <v>546</v>
      </c>
      <c r="C503" s="16" t="s">
        <v>123</v>
      </c>
      <c r="D503" s="16" t="s">
        <v>172</v>
      </c>
      <c r="E503" s="48" t="s">
        <v>548</v>
      </c>
      <c r="F503" s="16"/>
      <c r="G503" s="11">
        <f aca="true" t="shared" si="265" ref="G503:R503">G504</f>
        <v>564.9</v>
      </c>
      <c r="H503" s="11">
        <f t="shared" si="265"/>
        <v>799.5</v>
      </c>
      <c r="I503" s="11">
        <v>42.8</v>
      </c>
      <c r="J503" s="11">
        <f t="shared" si="265"/>
        <v>0</v>
      </c>
      <c r="K503" s="11">
        <f t="shared" si="265"/>
        <v>565.3</v>
      </c>
      <c r="L503" s="11">
        <f t="shared" si="265"/>
        <v>537</v>
      </c>
      <c r="M503" s="11">
        <f t="shared" si="265"/>
        <v>28.3</v>
      </c>
      <c r="N503" s="11">
        <f t="shared" si="265"/>
        <v>0</v>
      </c>
      <c r="O503" s="11">
        <f t="shared" si="265"/>
        <v>565.3</v>
      </c>
      <c r="P503" s="11">
        <f t="shared" si="265"/>
        <v>537</v>
      </c>
      <c r="Q503" s="11">
        <f t="shared" si="265"/>
        <v>28.3</v>
      </c>
      <c r="R503" s="11">
        <f t="shared" si="265"/>
        <v>0</v>
      </c>
    </row>
    <row r="504" spans="1:18" ht="56.25">
      <c r="A504" s="64" t="s">
        <v>439</v>
      </c>
      <c r="B504" s="33">
        <v>546</v>
      </c>
      <c r="C504" s="16" t="s">
        <v>123</v>
      </c>
      <c r="D504" s="16" t="s">
        <v>172</v>
      </c>
      <c r="E504" s="48" t="s">
        <v>548</v>
      </c>
      <c r="F504" s="16" t="s">
        <v>438</v>
      </c>
      <c r="G504" s="11">
        <v>564.9</v>
      </c>
      <c r="H504" s="11">
        <v>799.5</v>
      </c>
      <c r="I504" s="11">
        <v>42.8</v>
      </c>
      <c r="J504" s="11"/>
      <c r="K504" s="11">
        <f>L504+N504+M504</f>
        <v>565.3</v>
      </c>
      <c r="L504" s="11">
        <v>537</v>
      </c>
      <c r="M504" s="11">
        <v>28.3</v>
      </c>
      <c r="N504" s="11"/>
      <c r="O504" s="11">
        <f>P504+R504+Q504</f>
        <v>565.3</v>
      </c>
      <c r="P504" s="19">
        <v>537</v>
      </c>
      <c r="Q504" s="19">
        <v>28.3</v>
      </c>
      <c r="R504" s="19"/>
    </row>
    <row r="505" spans="1:18" ht="18.75">
      <c r="A505" s="64" t="s">
        <v>347</v>
      </c>
      <c r="B505" s="33">
        <v>546</v>
      </c>
      <c r="C505" s="16" t="s">
        <v>123</v>
      </c>
      <c r="D505" s="16" t="s">
        <v>172</v>
      </c>
      <c r="E505" s="33" t="s">
        <v>240</v>
      </c>
      <c r="F505" s="16"/>
      <c r="G505" s="11">
        <f>G506</f>
        <v>6</v>
      </c>
      <c r="H505" s="11">
        <f aca="true" t="shared" si="266" ref="H505:R506">H506</f>
        <v>0</v>
      </c>
      <c r="I505" s="11">
        <f t="shared" si="266"/>
        <v>6</v>
      </c>
      <c r="J505" s="11">
        <f t="shared" si="266"/>
        <v>0</v>
      </c>
      <c r="K505" s="11">
        <f t="shared" si="266"/>
        <v>6</v>
      </c>
      <c r="L505" s="11">
        <f t="shared" si="266"/>
        <v>0</v>
      </c>
      <c r="M505" s="11">
        <f t="shared" si="266"/>
        <v>6</v>
      </c>
      <c r="N505" s="11">
        <f t="shared" si="266"/>
        <v>0</v>
      </c>
      <c r="O505" s="11">
        <f t="shared" si="266"/>
        <v>6</v>
      </c>
      <c r="P505" s="11">
        <f t="shared" si="266"/>
        <v>0</v>
      </c>
      <c r="Q505" s="11">
        <f t="shared" si="266"/>
        <v>6</v>
      </c>
      <c r="R505" s="11">
        <f t="shared" si="266"/>
        <v>0</v>
      </c>
    </row>
    <row r="506" spans="1:18" ht="37.5">
      <c r="A506" s="64" t="s">
        <v>235</v>
      </c>
      <c r="B506" s="33">
        <v>546</v>
      </c>
      <c r="C506" s="16" t="s">
        <v>123</v>
      </c>
      <c r="D506" s="16" t="s">
        <v>172</v>
      </c>
      <c r="E506" s="33" t="s">
        <v>67</v>
      </c>
      <c r="F506" s="16"/>
      <c r="G506" s="11">
        <f>G507</f>
        <v>6</v>
      </c>
      <c r="H506" s="11">
        <f t="shared" si="266"/>
        <v>0</v>
      </c>
      <c r="I506" s="11">
        <f aca="true" t="shared" si="267" ref="H506:R507">I507</f>
        <v>6</v>
      </c>
      <c r="J506" s="11">
        <f t="shared" si="266"/>
        <v>0</v>
      </c>
      <c r="K506" s="11">
        <f t="shared" si="266"/>
        <v>6</v>
      </c>
      <c r="L506" s="11">
        <f t="shared" si="266"/>
        <v>0</v>
      </c>
      <c r="M506" s="11">
        <f t="shared" si="266"/>
        <v>6</v>
      </c>
      <c r="N506" s="11">
        <f t="shared" si="266"/>
        <v>0</v>
      </c>
      <c r="O506" s="11">
        <f t="shared" si="266"/>
        <v>6</v>
      </c>
      <c r="P506" s="11">
        <f t="shared" si="266"/>
        <v>0</v>
      </c>
      <c r="Q506" s="11">
        <f t="shared" si="266"/>
        <v>6</v>
      </c>
      <c r="R506" s="11">
        <f t="shared" si="266"/>
        <v>0</v>
      </c>
    </row>
    <row r="507" spans="1:18" ht="64.5" customHeight="1">
      <c r="A507" s="64" t="s">
        <v>627</v>
      </c>
      <c r="B507" s="33">
        <v>546</v>
      </c>
      <c r="C507" s="16" t="s">
        <v>123</v>
      </c>
      <c r="D507" s="16" t="s">
        <v>172</v>
      </c>
      <c r="E507" s="33" t="s">
        <v>102</v>
      </c>
      <c r="F507" s="16"/>
      <c r="G507" s="11">
        <f>G508</f>
        <v>6</v>
      </c>
      <c r="H507" s="11">
        <f t="shared" si="267"/>
        <v>0</v>
      </c>
      <c r="I507" s="11">
        <v>6</v>
      </c>
      <c r="J507" s="11">
        <f t="shared" si="267"/>
        <v>0</v>
      </c>
      <c r="K507" s="11">
        <f t="shared" si="267"/>
        <v>6</v>
      </c>
      <c r="L507" s="11">
        <f t="shared" si="267"/>
        <v>0</v>
      </c>
      <c r="M507" s="11">
        <f t="shared" si="267"/>
        <v>6</v>
      </c>
      <c r="N507" s="11">
        <f t="shared" si="267"/>
        <v>0</v>
      </c>
      <c r="O507" s="11">
        <f t="shared" si="267"/>
        <v>6</v>
      </c>
      <c r="P507" s="11">
        <f t="shared" si="267"/>
        <v>0</v>
      </c>
      <c r="Q507" s="11">
        <f t="shared" si="267"/>
        <v>6</v>
      </c>
      <c r="R507" s="11">
        <f t="shared" si="267"/>
        <v>0</v>
      </c>
    </row>
    <row r="508" spans="1:18" ht="18.75">
      <c r="A508" s="64" t="s">
        <v>229</v>
      </c>
      <c r="B508" s="33">
        <v>546</v>
      </c>
      <c r="C508" s="16" t="s">
        <v>123</v>
      </c>
      <c r="D508" s="16" t="s">
        <v>172</v>
      </c>
      <c r="E508" s="33" t="s">
        <v>102</v>
      </c>
      <c r="F508" s="16" t="s">
        <v>228</v>
      </c>
      <c r="G508" s="11">
        <f>H508+I507+J508</f>
        <v>6</v>
      </c>
      <c r="H508" s="11"/>
      <c r="I508" s="11">
        <f>I509+I517+I532</f>
        <v>322.5</v>
      </c>
      <c r="J508" s="11"/>
      <c r="K508" s="11">
        <f>L508+M508+N508</f>
        <v>6</v>
      </c>
      <c r="L508" s="11"/>
      <c r="M508" s="11">
        <v>6</v>
      </c>
      <c r="N508" s="11"/>
      <c r="O508" s="11">
        <f>P508+Q508+R508</f>
        <v>6</v>
      </c>
      <c r="P508" s="19"/>
      <c r="Q508" s="19">
        <v>6</v>
      </c>
      <c r="R508" s="19"/>
    </row>
    <row r="509" spans="1:18" ht="18.75">
      <c r="A509" s="64" t="s">
        <v>166</v>
      </c>
      <c r="B509" s="33">
        <v>546</v>
      </c>
      <c r="C509" s="16" t="s">
        <v>130</v>
      </c>
      <c r="D509" s="16" t="s">
        <v>416</v>
      </c>
      <c r="E509" s="33"/>
      <c r="F509" s="16"/>
      <c r="G509" s="11">
        <f>G510+G518+G533</f>
        <v>5491</v>
      </c>
      <c r="H509" s="11">
        <f>H510+H518+H533</f>
        <v>1903.2</v>
      </c>
      <c r="I509" s="11">
        <f aca="true" t="shared" si="268" ref="H509:R510">I514+I510</f>
        <v>66.5</v>
      </c>
      <c r="J509" s="11">
        <f aca="true" t="shared" si="269" ref="J509:R509">J510+J518+J533</f>
        <v>188.3</v>
      </c>
      <c r="K509" s="11">
        <f t="shared" si="269"/>
        <v>2535.2</v>
      </c>
      <c r="L509" s="11">
        <f t="shared" si="269"/>
        <v>1600.6</v>
      </c>
      <c r="M509" s="11">
        <f t="shared" si="269"/>
        <v>774.5</v>
      </c>
      <c r="N509" s="11">
        <f t="shared" si="269"/>
        <v>160.1</v>
      </c>
      <c r="O509" s="11">
        <f t="shared" si="269"/>
        <v>2105</v>
      </c>
      <c r="P509" s="11">
        <f t="shared" si="269"/>
        <v>1271.4</v>
      </c>
      <c r="Q509" s="11">
        <f t="shared" si="269"/>
        <v>706.5</v>
      </c>
      <c r="R509" s="11">
        <f t="shared" si="269"/>
        <v>127.1</v>
      </c>
    </row>
    <row r="510" spans="1:18" ht="18.75">
      <c r="A510" s="64" t="s">
        <v>167</v>
      </c>
      <c r="B510" s="33">
        <v>546</v>
      </c>
      <c r="C510" s="16" t="s">
        <v>130</v>
      </c>
      <c r="D510" s="16" t="s">
        <v>122</v>
      </c>
      <c r="E510" s="33"/>
      <c r="F510" s="16"/>
      <c r="G510" s="11">
        <f>G515+G511</f>
        <v>223.5</v>
      </c>
      <c r="H510" s="11">
        <f t="shared" si="268"/>
        <v>0</v>
      </c>
      <c r="I510" s="11">
        <f aca="true" t="shared" si="270" ref="H510:R511">I511</f>
        <v>0</v>
      </c>
      <c r="J510" s="11">
        <f t="shared" si="268"/>
        <v>0</v>
      </c>
      <c r="K510" s="11">
        <f t="shared" si="268"/>
        <v>566.5</v>
      </c>
      <c r="L510" s="11">
        <f t="shared" si="268"/>
        <v>0</v>
      </c>
      <c r="M510" s="11">
        <f t="shared" si="268"/>
        <v>566.5</v>
      </c>
      <c r="N510" s="11">
        <f t="shared" si="268"/>
        <v>0</v>
      </c>
      <c r="O510" s="11">
        <f t="shared" si="268"/>
        <v>566.5</v>
      </c>
      <c r="P510" s="11">
        <f t="shared" si="268"/>
        <v>0</v>
      </c>
      <c r="Q510" s="11">
        <f t="shared" si="268"/>
        <v>566.5</v>
      </c>
      <c r="R510" s="11">
        <f t="shared" si="268"/>
        <v>0</v>
      </c>
    </row>
    <row r="511" spans="1:18" ht="57.75" customHeight="1">
      <c r="A511" s="64" t="s">
        <v>532</v>
      </c>
      <c r="B511" s="33">
        <v>546</v>
      </c>
      <c r="C511" s="16" t="s">
        <v>130</v>
      </c>
      <c r="D511" s="16" t="s">
        <v>122</v>
      </c>
      <c r="E511" s="16" t="s">
        <v>280</v>
      </c>
      <c r="F511" s="16"/>
      <c r="G511" s="11">
        <f>G512</f>
        <v>0</v>
      </c>
      <c r="H511" s="11">
        <f t="shared" si="270"/>
        <v>0</v>
      </c>
      <c r="I511" s="11">
        <f aca="true" t="shared" si="271" ref="H511:R512">I512</f>
        <v>0</v>
      </c>
      <c r="J511" s="11">
        <f t="shared" si="270"/>
        <v>0</v>
      </c>
      <c r="K511" s="11">
        <f t="shared" si="270"/>
        <v>500</v>
      </c>
      <c r="L511" s="11">
        <f t="shared" si="270"/>
        <v>0</v>
      </c>
      <c r="M511" s="11">
        <f t="shared" si="270"/>
        <v>500</v>
      </c>
      <c r="N511" s="11">
        <f t="shared" si="270"/>
        <v>0</v>
      </c>
      <c r="O511" s="11">
        <f t="shared" si="270"/>
        <v>500</v>
      </c>
      <c r="P511" s="11">
        <f t="shared" si="270"/>
        <v>0</v>
      </c>
      <c r="Q511" s="11">
        <f t="shared" si="270"/>
        <v>500</v>
      </c>
      <c r="R511" s="11">
        <f t="shared" si="270"/>
        <v>0</v>
      </c>
    </row>
    <row r="512" spans="1:18" ht="37.5">
      <c r="A512" s="64" t="s">
        <v>603</v>
      </c>
      <c r="B512" s="33">
        <v>546</v>
      </c>
      <c r="C512" s="16" t="s">
        <v>130</v>
      </c>
      <c r="D512" s="16" t="s">
        <v>122</v>
      </c>
      <c r="E512" s="16" t="s">
        <v>27</v>
      </c>
      <c r="F512" s="16"/>
      <c r="G512" s="11">
        <f>G513</f>
        <v>0</v>
      </c>
      <c r="H512" s="11">
        <f t="shared" si="271"/>
        <v>0</v>
      </c>
      <c r="I512" s="11">
        <f aca="true" t="shared" si="272" ref="H512:R513">I513</f>
        <v>0</v>
      </c>
      <c r="J512" s="11">
        <f t="shared" si="271"/>
        <v>0</v>
      </c>
      <c r="K512" s="11">
        <f t="shared" si="271"/>
        <v>500</v>
      </c>
      <c r="L512" s="11">
        <f t="shared" si="271"/>
        <v>0</v>
      </c>
      <c r="M512" s="11">
        <f t="shared" si="271"/>
        <v>500</v>
      </c>
      <c r="N512" s="11">
        <f t="shared" si="271"/>
        <v>0</v>
      </c>
      <c r="O512" s="11">
        <f t="shared" si="271"/>
        <v>500</v>
      </c>
      <c r="P512" s="11">
        <f t="shared" si="271"/>
        <v>0</v>
      </c>
      <c r="Q512" s="11">
        <f t="shared" si="271"/>
        <v>500</v>
      </c>
      <c r="R512" s="11">
        <f t="shared" si="271"/>
        <v>0</v>
      </c>
    </row>
    <row r="513" spans="1:18" ht="18.75">
      <c r="A513" s="64" t="s">
        <v>231</v>
      </c>
      <c r="B513" s="33">
        <v>546</v>
      </c>
      <c r="C513" s="16" t="s">
        <v>130</v>
      </c>
      <c r="D513" s="16" t="s">
        <v>122</v>
      </c>
      <c r="E513" s="16" t="s">
        <v>28</v>
      </c>
      <c r="F513" s="16"/>
      <c r="G513" s="11">
        <f>G514</f>
        <v>0</v>
      </c>
      <c r="H513" s="11">
        <f t="shared" si="272"/>
        <v>0</v>
      </c>
      <c r="I513" s="11"/>
      <c r="J513" s="11">
        <f t="shared" si="272"/>
        <v>0</v>
      </c>
      <c r="K513" s="11">
        <f t="shared" si="272"/>
        <v>500</v>
      </c>
      <c r="L513" s="11">
        <f t="shared" si="272"/>
        <v>0</v>
      </c>
      <c r="M513" s="11">
        <f t="shared" si="272"/>
        <v>500</v>
      </c>
      <c r="N513" s="11">
        <f t="shared" si="272"/>
        <v>0</v>
      </c>
      <c r="O513" s="11">
        <f t="shared" si="272"/>
        <v>500</v>
      </c>
      <c r="P513" s="11">
        <f t="shared" si="272"/>
        <v>0</v>
      </c>
      <c r="Q513" s="11">
        <f t="shared" si="272"/>
        <v>500</v>
      </c>
      <c r="R513" s="11">
        <f t="shared" si="272"/>
        <v>0</v>
      </c>
    </row>
    <row r="514" spans="1:18" ht="18.75">
      <c r="A514" s="64" t="s">
        <v>362</v>
      </c>
      <c r="B514" s="33">
        <v>546</v>
      </c>
      <c r="C514" s="16" t="s">
        <v>130</v>
      </c>
      <c r="D514" s="16" t="s">
        <v>122</v>
      </c>
      <c r="E514" s="16" t="s">
        <v>28</v>
      </c>
      <c r="F514" s="16" t="s">
        <v>186</v>
      </c>
      <c r="G514" s="11">
        <f>H514+I513+J514</f>
        <v>0</v>
      </c>
      <c r="H514" s="11"/>
      <c r="I514" s="11">
        <f aca="true" t="shared" si="273" ref="H514:R516">I515</f>
        <v>66.5</v>
      </c>
      <c r="J514" s="11"/>
      <c r="K514" s="11">
        <f>L514+M514+N514</f>
        <v>500</v>
      </c>
      <c r="L514" s="11"/>
      <c r="M514" s="11">
        <v>500</v>
      </c>
      <c r="N514" s="11"/>
      <c r="O514" s="11">
        <f>P514+Q514+R514</f>
        <v>500</v>
      </c>
      <c r="P514" s="11"/>
      <c r="Q514" s="11">
        <v>500</v>
      </c>
      <c r="R514" s="11"/>
    </row>
    <row r="515" spans="1:18" ht="18.75">
      <c r="A515" s="64" t="s">
        <v>167</v>
      </c>
      <c r="B515" s="33">
        <v>546</v>
      </c>
      <c r="C515" s="16" t="s">
        <v>130</v>
      </c>
      <c r="D515" s="16" t="s">
        <v>122</v>
      </c>
      <c r="E515" s="33" t="s">
        <v>33</v>
      </c>
      <c r="F515" s="16"/>
      <c r="G515" s="11">
        <f>G516</f>
        <v>223.5</v>
      </c>
      <c r="H515" s="11">
        <f t="shared" si="273"/>
        <v>0</v>
      </c>
      <c r="I515" s="11">
        <f t="shared" si="273"/>
        <v>66.5</v>
      </c>
      <c r="J515" s="11">
        <f t="shared" si="273"/>
        <v>0</v>
      </c>
      <c r="K515" s="11">
        <f t="shared" si="273"/>
        <v>66.5</v>
      </c>
      <c r="L515" s="11">
        <f t="shared" si="273"/>
        <v>0</v>
      </c>
      <c r="M515" s="11">
        <f t="shared" si="273"/>
        <v>66.5</v>
      </c>
      <c r="N515" s="11">
        <f t="shared" si="273"/>
        <v>0</v>
      </c>
      <c r="O515" s="11">
        <f t="shared" si="273"/>
        <v>66.5</v>
      </c>
      <c r="P515" s="11">
        <f t="shared" si="273"/>
        <v>0</v>
      </c>
      <c r="Q515" s="11">
        <f t="shared" si="273"/>
        <v>66.5</v>
      </c>
      <c r="R515" s="11">
        <f t="shared" si="273"/>
        <v>0</v>
      </c>
    </row>
    <row r="516" spans="1:18" ht="18.75">
      <c r="A516" s="64" t="s">
        <v>311</v>
      </c>
      <c r="B516" s="33">
        <v>546</v>
      </c>
      <c r="C516" s="16" t="s">
        <v>130</v>
      </c>
      <c r="D516" s="16" t="s">
        <v>122</v>
      </c>
      <c r="E516" s="33" t="s">
        <v>34</v>
      </c>
      <c r="F516" s="16"/>
      <c r="G516" s="11">
        <f>G517</f>
        <v>223.5</v>
      </c>
      <c r="H516" s="11">
        <f t="shared" si="273"/>
        <v>0</v>
      </c>
      <c r="I516" s="11">
        <v>66.5</v>
      </c>
      <c r="J516" s="11">
        <f t="shared" si="273"/>
        <v>0</v>
      </c>
      <c r="K516" s="11">
        <f t="shared" si="273"/>
        <v>66.5</v>
      </c>
      <c r="L516" s="11">
        <f t="shared" si="273"/>
        <v>0</v>
      </c>
      <c r="M516" s="11">
        <f t="shared" si="273"/>
        <v>66.5</v>
      </c>
      <c r="N516" s="11">
        <f t="shared" si="273"/>
        <v>0</v>
      </c>
      <c r="O516" s="11">
        <f t="shared" si="273"/>
        <v>66.5</v>
      </c>
      <c r="P516" s="11">
        <f t="shared" si="273"/>
        <v>0</v>
      </c>
      <c r="Q516" s="11">
        <f t="shared" si="273"/>
        <v>66.5</v>
      </c>
      <c r="R516" s="11">
        <f t="shared" si="273"/>
        <v>0</v>
      </c>
    </row>
    <row r="517" spans="1:18" ht="37.5">
      <c r="A517" s="64" t="s">
        <v>93</v>
      </c>
      <c r="B517" s="33">
        <v>546</v>
      </c>
      <c r="C517" s="16" t="s">
        <v>130</v>
      </c>
      <c r="D517" s="16" t="s">
        <v>122</v>
      </c>
      <c r="E517" s="33" t="s">
        <v>34</v>
      </c>
      <c r="F517" s="16" t="s">
        <v>179</v>
      </c>
      <c r="G517" s="11">
        <v>223.5</v>
      </c>
      <c r="H517" s="11"/>
      <c r="I517" s="11">
        <f>I518+I527</f>
        <v>256</v>
      </c>
      <c r="J517" s="11"/>
      <c r="K517" s="11">
        <f>L517+M517+N517</f>
        <v>66.5</v>
      </c>
      <c r="L517" s="11"/>
      <c r="M517" s="11">
        <v>66.5</v>
      </c>
      <c r="N517" s="11"/>
      <c r="O517" s="11">
        <f>P517+Q517+R517</f>
        <v>66.5</v>
      </c>
      <c r="P517" s="19"/>
      <c r="Q517" s="19">
        <v>66.5</v>
      </c>
      <c r="R517" s="19"/>
    </row>
    <row r="518" spans="1:18" ht="18.75">
      <c r="A518" s="64" t="s">
        <v>158</v>
      </c>
      <c r="B518" s="33">
        <v>546</v>
      </c>
      <c r="C518" s="16" t="s">
        <v>130</v>
      </c>
      <c r="D518" s="16" t="s">
        <v>126</v>
      </c>
      <c r="E518" s="33"/>
      <c r="F518" s="16"/>
      <c r="G518" s="11">
        <f>G519+G530</f>
        <v>3328</v>
      </c>
      <c r="H518" s="11">
        <f>H519+H530</f>
        <v>140</v>
      </c>
      <c r="I518" s="11">
        <f aca="true" t="shared" si="274" ref="G518:R519">I519+I523</f>
        <v>216</v>
      </c>
      <c r="J518" s="11">
        <f aca="true" t="shared" si="275" ref="J518:R518">J519+J530</f>
        <v>12</v>
      </c>
      <c r="K518" s="11">
        <f t="shared" si="275"/>
        <v>208</v>
      </c>
      <c r="L518" s="11">
        <f t="shared" si="275"/>
        <v>0</v>
      </c>
      <c r="M518" s="11">
        <f t="shared" si="275"/>
        <v>208</v>
      </c>
      <c r="N518" s="11">
        <f t="shared" si="275"/>
        <v>0</v>
      </c>
      <c r="O518" s="11">
        <f t="shared" si="275"/>
        <v>140</v>
      </c>
      <c r="P518" s="11">
        <f t="shared" si="275"/>
        <v>0</v>
      </c>
      <c r="Q518" s="11">
        <f t="shared" si="275"/>
        <v>140</v>
      </c>
      <c r="R518" s="11">
        <f t="shared" si="275"/>
        <v>0</v>
      </c>
    </row>
    <row r="519" spans="1:18" ht="56.25">
      <c r="A519" s="64" t="s">
        <v>490</v>
      </c>
      <c r="B519" s="33">
        <v>546</v>
      </c>
      <c r="C519" s="16" t="s">
        <v>130</v>
      </c>
      <c r="D519" s="16" t="s">
        <v>126</v>
      </c>
      <c r="E519" s="16" t="s">
        <v>257</v>
      </c>
      <c r="F519" s="16"/>
      <c r="G519" s="11">
        <f t="shared" si="274"/>
        <v>3288</v>
      </c>
      <c r="H519" s="11">
        <f t="shared" si="274"/>
        <v>140</v>
      </c>
      <c r="I519" s="11">
        <f aca="true" t="shared" si="276" ref="H519:R520">I520</f>
        <v>168</v>
      </c>
      <c r="J519" s="11">
        <f t="shared" si="274"/>
        <v>12</v>
      </c>
      <c r="K519" s="11">
        <f t="shared" si="274"/>
        <v>168</v>
      </c>
      <c r="L519" s="11">
        <f t="shared" si="274"/>
        <v>0</v>
      </c>
      <c r="M519" s="11">
        <f t="shared" si="274"/>
        <v>168</v>
      </c>
      <c r="N519" s="11">
        <f t="shared" si="274"/>
        <v>0</v>
      </c>
      <c r="O519" s="11">
        <f t="shared" si="274"/>
        <v>100</v>
      </c>
      <c r="P519" s="11">
        <f t="shared" si="274"/>
        <v>0</v>
      </c>
      <c r="Q519" s="11">
        <f t="shared" si="274"/>
        <v>100</v>
      </c>
      <c r="R519" s="11">
        <f t="shared" si="274"/>
        <v>0</v>
      </c>
    </row>
    <row r="520" spans="1:18" ht="37.5">
      <c r="A520" s="64" t="s">
        <v>491</v>
      </c>
      <c r="B520" s="33">
        <v>546</v>
      </c>
      <c r="C520" s="16" t="s">
        <v>130</v>
      </c>
      <c r="D520" s="16" t="s">
        <v>126</v>
      </c>
      <c r="E520" s="16" t="s">
        <v>258</v>
      </c>
      <c r="F520" s="16"/>
      <c r="G520" s="11">
        <f>G521</f>
        <v>3088</v>
      </c>
      <c r="H520" s="11">
        <f t="shared" si="276"/>
        <v>0</v>
      </c>
      <c r="I520" s="11">
        <f aca="true" t="shared" si="277" ref="H520:R521">I521</f>
        <v>168</v>
      </c>
      <c r="J520" s="11">
        <f t="shared" si="276"/>
        <v>0</v>
      </c>
      <c r="K520" s="11">
        <f t="shared" si="276"/>
        <v>168</v>
      </c>
      <c r="L520" s="11">
        <f t="shared" si="276"/>
        <v>0</v>
      </c>
      <c r="M520" s="11">
        <f t="shared" si="276"/>
        <v>168</v>
      </c>
      <c r="N520" s="11">
        <f t="shared" si="276"/>
        <v>0</v>
      </c>
      <c r="O520" s="11">
        <f t="shared" si="276"/>
        <v>0</v>
      </c>
      <c r="P520" s="11">
        <f t="shared" si="276"/>
        <v>0</v>
      </c>
      <c r="Q520" s="11">
        <f t="shared" si="276"/>
        <v>0</v>
      </c>
      <c r="R520" s="11">
        <f t="shared" si="276"/>
        <v>0</v>
      </c>
    </row>
    <row r="521" spans="1:18" ht="56.25">
      <c r="A521" s="64" t="s">
        <v>492</v>
      </c>
      <c r="B521" s="33">
        <v>546</v>
      </c>
      <c r="C521" s="16" t="s">
        <v>130</v>
      </c>
      <c r="D521" s="16" t="s">
        <v>126</v>
      </c>
      <c r="E521" s="16" t="s">
        <v>56</v>
      </c>
      <c r="F521" s="16"/>
      <c r="G521" s="11">
        <f>G522</f>
        <v>3088</v>
      </c>
      <c r="H521" s="11">
        <f t="shared" si="277"/>
        <v>0</v>
      </c>
      <c r="I521" s="11">
        <f aca="true" t="shared" si="278" ref="H521:R522">I522</f>
        <v>168</v>
      </c>
      <c r="J521" s="11">
        <f t="shared" si="277"/>
        <v>0</v>
      </c>
      <c r="K521" s="11">
        <f t="shared" si="277"/>
        <v>168</v>
      </c>
      <c r="L521" s="11">
        <f t="shared" si="277"/>
        <v>0</v>
      </c>
      <c r="M521" s="11">
        <f t="shared" si="277"/>
        <v>168</v>
      </c>
      <c r="N521" s="11">
        <f t="shared" si="277"/>
        <v>0</v>
      </c>
      <c r="O521" s="11">
        <f t="shared" si="277"/>
        <v>0</v>
      </c>
      <c r="P521" s="11">
        <f t="shared" si="277"/>
        <v>0</v>
      </c>
      <c r="Q521" s="11">
        <f t="shared" si="277"/>
        <v>0</v>
      </c>
      <c r="R521" s="11">
        <f t="shared" si="277"/>
        <v>0</v>
      </c>
    </row>
    <row r="522" spans="1:18" ht="18.75">
      <c r="A522" s="64" t="s">
        <v>226</v>
      </c>
      <c r="B522" s="33">
        <v>546</v>
      </c>
      <c r="C522" s="16" t="s">
        <v>130</v>
      </c>
      <c r="D522" s="16" t="s">
        <v>126</v>
      </c>
      <c r="E522" s="16" t="s">
        <v>398</v>
      </c>
      <c r="F522" s="16"/>
      <c r="G522" s="11">
        <f>G523</f>
        <v>3088</v>
      </c>
      <c r="H522" s="11">
        <f t="shared" si="278"/>
        <v>0</v>
      </c>
      <c r="I522" s="11">
        <v>168</v>
      </c>
      <c r="J522" s="11">
        <f t="shared" si="278"/>
        <v>0</v>
      </c>
      <c r="K522" s="11">
        <f t="shared" si="278"/>
        <v>168</v>
      </c>
      <c r="L522" s="11">
        <f t="shared" si="278"/>
        <v>0</v>
      </c>
      <c r="M522" s="11">
        <f t="shared" si="278"/>
        <v>168</v>
      </c>
      <c r="N522" s="11">
        <f t="shared" si="278"/>
        <v>0</v>
      </c>
      <c r="O522" s="11">
        <f t="shared" si="278"/>
        <v>0</v>
      </c>
      <c r="P522" s="11">
        <f t="shared" si="278"/>
        <v>0</v>
      </c>
      <c r="Q522" s="11">
        <f t="shared" si="278"/>
        <v>0</v>
      </c>
      <c r="R522" s="11">
        <f t="shared" si="278"/>
        <v>0</v>
      </c>
    </row>
    <row r="523" spans="1:18" ht="38.25" customHeight="1">
      <c r="A523" s="64" t="s">
        <v>93</v>
      </c>
      <c r="B523" s="33">
        <v>546</v>
      </c>
      <c r="C523" s="16" t="s">
        <v>130</v>
      </c>
      <c r="D523" s="16" t="s">
        <v>126</v>
      </c>
      <c r="E523" s="16" t="s">
        <v>398</v>
      </c>
      <c r="F523" s="16" t="s">
        <v>179</v>
      </c>
      <c r="G523" s="11">
        <v>3088</v>
      </c>
      <c r="H523" s="11"/>
      <c r="I523" s="11">
        <f>I524</f>
        <v>48</v>
      </c>
      <c r="J523" s="11"/>
      <c r="K523" s="11">
        <f>L523+M523+N523</f>
        <v>168</v>
      </c>
      <c r="L523" s="11"/>
      <c r="M523" s="11">
        <v>168</v>
      </c>
      <c r="N523" s="11"/>
      <c r="O523" s="11">
        <f>P523+Q523+R523</f>
        <v>0</v>
      </c>
      <c r="P523" s="11"/>
      <c r="Q523" s="11"/>
      <c r="R523" s="11"/>
    </row>
    <row r="524" spans="1:18" ht="45" customHeight="1">
      <c r="A524" s="64" t="s">
        <v>493</v>
      </c>
      <c r="B524" s="33">
        <v>546</v>
      </c>
      <c r="C524" s="16" t="s">
        <v>130</v>
      </c>
      <c r="D524" s="16" t="s">
        <v>126</v>
      </c>
      <c r="E524" s="16" t="s">
        <v>12</v>
      </c>
      <c r="F524" s="16"/>
      <c r="G524" s="11">
        <f aca="true" t="shared" si="279" ref="G524:H526">G525</f>
        <v>200</v>
      </c>
      <c r="H524" s="11">
        <f t="shared" si="279"/>
        <v>140</v>
      </c>
      <c r="I524" s="11">
        <f>I525</f>
        <v>48</v>
      </c>
      <c r="J524" s="11">
        <f aca="true" t="shared" si="280" ref="J524:R526">J525</f>
        <v>12</v>
      </c>
      <c r="K524" s="11">
        <f t="shared" si="280"/>
        <v>0</v>
      </c>
      <c r="L524" s="11">
        <f t="shared" si="280"/>
        <v>0</v>
      </c>
      <c r="M524" s="11">
        <f t="shared" si="280"/>
        <v>0</v>
      </c>
      <c r="N524" s="11">
        <f t="shared" si="280"/>
        <v>0</v>
      </c>
      <c r="O524" s="11">
        <f t="shared" si="280"/>
        <v>100</v>
      </c>
      <c r="P524" s="11">
        <f t="shared" si="280"/>
        <v>0</v>
      </c>
      <c r="Q524" s="11">
        <f t="shared" si="280"/>
        <v>100</v>
      </c>
      <c r="R524" s="11">
        <f t="shared" si="280"/>
        <v>0</v>
      </c>
    </row>
    <row r="525" spans="1:18" ht="37.5">
      <c r="A525" s="64" t="s">
        <v>86</v>
      </c>
      <c r="B525" s="33">
        <v>546</v>
      </c>
      <c r="C525" s="16" t="s">
        <v>130</v>
      </c>
      <c r="D525" s="16" t="s">
        <v>126</v>
      </c>
      <c r="E525" s="16" t="s">
        <v>85</v>
      </c>
      <c r="F525" s="16"/>
      <c r="G525" s="11">
        <f>G526+G528</f>
        <v>200</v>
      </c>
      <c r="H525" s="11">
        <f>H526+H528</f>
        <v>140</v>
      </c>
      <c r="I525" s="11">
        <f>I526+I528</f>
        <v>48</v>
      </c>
      <c r="J525" s="11">
        <f>J526+J528</f>
        <v>12</v>
      </c>
      <c r="K525" s="11">
        <f t="shared" si="280"/>
        <v>0</v>
      </c>
      <c r="L525" s="11">
        <f t="shared" si="280"/>
        <v>0</v>
      </c>
      <c r="M525" s="11">
        <f t="shared" si="280"/>
        <v>0</v>
      </c>
      <c r="N525" s="11">
        <f t="shared" si="280"/>
        <v>0</v>
      </c>
      <c r="O525" s="11">
        <f t="shared" si="280"/>
        <v>100</v>
      </c>
      <c r="P525" s="11">
        <f t="shared" si="280"/>
        <v>0</v>
      </c>
      <c r="Q525" s="11">
        <f t="shared" si="280"/>
        <v>100</v>
      </c>
      <c r="R525" s="11">
        <f t="shared" si="280"/>
        <v>0</v>
      </c>
    </row>
    <row r="526" spans="1:18" ht="21.75" customHeight="1">
      <c r="A526" s="116" t="s">
        <v>442</v>
      </c>
      <c r="B526" s="33">
        <v>546</v>
      </c>
      <c r="C526" s="16" t="s">
        <v>130</v>
      </c>
      <c r="D526" s="16" t="s">
        <v>126</v>
      </c>
      <c r="E526" s="16" t="s">
        <v>441</v>
      </c>
      <c r="F526" s="16"/>
      <c r="G526" s="11">
        <f t="shared" si="279"/>
        <v>0</v>
      </c>
      <c r="H526" s="11">
        <f t="shared" si="279"/>
        <v>0</v>
      </c>
      <c r="I526" s="11"/>
      <c r="J526" s="11">
        <f t="shared" si="280"/>
        <v>0</v>
      </c>
      <c r="K526" s="11">
        <f t="shared" si="280"/>
        <v>0</v>
      </c>
      <c r="L526" s="11">
        <f t="shared" si="280"/>
        <v>0</v>
      </c>
      <c r="M526" s="11">
        <f t="shared" si="280"/>
        <v>0</v>
      </c>
      <c r="N526" s="11">
        <f t="shared" si="280"/>
        <v>0</v>
      </c>
      <c r="O526" s="11">
        <f t="shared" si="280"/>
        <v>100</v>
      </c>
      <c r="P526" s="11">
        <f t="shared" si="280"/>
        <v>0</v>
      </c>
      <c r="Q526" s="11">
        <f t="shared" si="280"/>
        <v>100</v>
      </c>
      <c r="R526" s="11">
        <f t="shared" si="280"/>
        <v>0</v>
      </c>
    </row>
    <row r="527" spans="1:18" ht="37.5">
      <c r="A527" s="64" t="s">
        <v>93</v>
      </c>
      <c r="B527" s="33">
        <v>546</v>
      </c>
      <c r="C527" s="16" t="s">
        <v>130</v>
      </c>
      <c r="D527" s="16" t="s">
        <v>126</v>
      </c>
      <c r="E527" s="16" t="s">
        <v>441</v>
      </c>
      <c r="F527" s="16" t="s">
        <v>179</v>
      </c>
      <c r="G527" s="11">
        <f>H527+I526+J527</f>
        <v>0</v>
      </c>
      <c r="H527" s="11"/>
      <c r="I527" s="11">
        <f>I530</f>
        <v>40</v>
      </c>
      <c r="J527" s="11"/>
      <c r="K527" s="11">
        <f>L527+M527+N527</f>
        <v>0</v>
      </c>
      <c r="L527" s="11"/>
      <c r="M527" s="11"/>
      <c r="N527" s="11"/>
      <c r="O527" s="11">
        <f>P527+Q527+R527</f>
        <v>100</v>
      </c>
      <c r="P527" s="11"/>
      <c r="Q527" s="11">
        <v>100</v>
      </c>
      <c r="R527" s="11"/>
    </row>
    <row r="528" spans="1:18" ht="18.75">
      <c r="A528" s="64" t="s">
        <v>688</v>
      </c>
      <c r="B528" s="33">
        <v>546</v>
      </c>
      <c r="C528" s="16" t="s">
        <v>130</v>
      </c>
      <c r="D528" s="16" t="s">
        <v>126</v>
      </c>
      <c r="E528" s="16" t="s">
        <v>689</v>
      </c>
      <c r="F528" s="16"/>
      <c r="G528" s="11">
        <f>G529</f>
        <v>200</v>
      </c>
      <c r="H528" s="11">
        <f>H529</f>
        <v>140</v>
      </c>
      <c r="I528" s="11">
        <f>I529</f>
        <v>48</v>
      </c>
      <c r="J528" s="11">
        <f>J529</f>
        <v>12</v>
      </c>
      <c r="K528" s="11"/>
      <c r="L528" s="11"/>
      <c r="M528" s="11"/>
      <c r="N528" s="11"/>
      <c r="O528" s="11"/>
      <c r="P528" s="11"/>
      <c r="Q528" s="11"/>
      <c r="R528" s="11"/>
    </row>
    <row r="529" spans="1:18" ht="37.5">
      <c r="A529" s="64" t="s">
        <v>93</v>
      </c>
      <c r="B529" s="33">
        <v>546</v>
      </c>
      <c r="C529" s="16" t="s">
        <v>130</v>
      </c>
      <c r="D529" s="16" t="s">
        <v>126</v>
      </c>
      <c r="E529" s="16" t="s">
        <v>689</v>
      </c>
      <c r="F529" s="16" t="s">
        <v>179</v>
      </c>
      <c r="G529" s="11">
        <f>H529+I528+J529</f>
        <v>200</v>
      </c>
      <c r="H529" s="11">
        <v>140</v>
      </c>
      <c r="I529" s="11">
        <v>48</v>
      </c>
      <c r="J529" s="11">
        <v>12</v>
      </c>
      <c r="K529" s="11"/>
      <c r="L529" s="11"/>
      <c r="M529" s="11"/>
      <c r="N529" s="11"/>
      <c r="O529" s="11"/>
      <c r="P529" s="11"/>
      <c r="Q529" s="11"/>
      <c r="R529" s="11"/>
    </row>
    <row r="530" spans="1:18" ht="18.75">
      <c r="A530" s="64" t="s">
        <v>167</v>
      </c>
      <c r="B530" s="33">
        <v>546</v>
      </c>
      <c r="C530" s="16" t="s">
        <v>130</v>
      </c>
      <c r="D530" s="16" t="s">
        <v>126</v>
      </c>
      <c r="E530" s="33" t="s">
        <v>33</v>
      </c>
      <c r="F530" s="16"/>
      <c r="G530" s="11">
        <f>G531</f>
        <v>40</v>
      </c>
      <c r="H530" s="11">
        <f>H531</f>
        <v>0</v>
      </c>
      <c r="I530" s="11">
        <f aca="true" t="shared" si="281" ref="H530:R531">I531</f>
        <v>40</v>
      </c>
      <c r="J530" s="11">
        <f aca="true" t="shared" si="282" ref="J530:R530">J531</f>
        <v>0</v>
      </c>
      <c r="K530" s="11">
        <f t="shared" si="282"/>
        <v>40</v>
      </c>
      <c r="L530" s="11">
        <f t="shared" si="282"/>
        <v>0</v>
      </c>
      <c r="M530" s="11">
        <f t="shared" si="282"/>
        <v>40</v>
      </c>
      <c r="N530" s="11">
        <f t="shared" si="282"/>
        <v>0</v>
      </c>
      <c r="O530" s="11">
        <f t="shared" si="282"/>
        <v>40</v>
      </c>
      <c r="P530" s="11">
        <f t="shared" si="282"/>
        <v>0</v>
      </c>
      <c r="Q530" s="11">
        <f t="shared" si="282"/>
        <v>40</v>
      </c>
      <c r="R530" s="11">
        <f t="shared" si="282"/>
        <v>0</v>
      </c>
    </row>
    <row r="531" spans="1:18" ht="18.75">
      <c r="A531" s="64" t="s">
        <v>311</v>
      </c>
      <c r="B531" s="33">
        <v>546</v>
      </c>
      <c r="C531" s="16" t="s">
        <v>130</v>
      </c>
      <c r="D531" s="16" t="s">
        <v>126</v>
      </c>
      <c r="E531" s="33" t="s">
        <v>351</v>
      </c>
      <c r="F531" s="16"/>
      <c r="G531" s="11">
        <f>G532</f>
        <v>40</v>
      </c>
      <c r="H531" s="11">
        <f t="shared" si="281"/>
        <v>0</v>
      </c>
      <c r="I531" s="11">
        <v>40</v>
      </c>
      <c r="J531" s="11">
        <f t="shared" si="281"/>
        <v>0</v>
      </c>
      <c r="K531" s="11">
        <f t="shared" si="281"/>
        <v>40</v>
      </c>
      <c r="L531" s="11">
        <f t="shared" si="281"/>
        <v>0</v>
      </c>
      <c r="M531" s="11">
        <f t="shared" si="281"/>
        <v>40</v>
      </c>
      <c r="N531" s="11">
        <f t="shared" si="281"/>
        <v>0</v>
      </c>
      <c r="O531" s="11">
        <f t="shared" si="281"/>
        <v>40</v>
      </c>
      <c r="P531" s="11">
        <f t="shared" si="281"/>
        <v>0</v>
      </c>
      <c r="Q531" s="11">
        <f t="shared" si="281"/>
        <v>40</v>
      </c>
      <c r="R531" s="11">
        <f t="shared" si="281"/>
        <v>0</v>
      </c>
    </row>
    <row r="532" spans="1:18" ht="37.5">
      <c r="A532" s="64" t="s">
        <v>93</v>
      </c>
      <c r="B532" s="33">
        <v>546</v>
      </c>
      <c r="C532" s="16" t="s">
        <v>130</v>
      </c>
      <c r="D532" s="16" t="s">
        <v>126</v>
      </c>
      <c r="E532" s="33" t="s">
        <v>34</v>
      </c>
      <c r="F532" s="16" t="s">
        <v>179</v>
      </c>
      <c r="G532" s="11">
        <f>H532+I531+J532</f>
        <v>40</v>
      </c>
      <c r="H532" s="11"/>
      <c r="I532" s="11">
        <f aca="true" t="shared" si="283" ref="H532:R534">I533</f>
        <v>0</v>
      </c>
      <c r="J532" s="11"/>
      <c r="K532" s="11">
        <f>L532+M532+N532</f>
        <v>40</v>
      </c>
      <c r="L532" s="11"/>
      <c r="M532" s="11">
        <v>40</v>
      </c>
      <c r="N532" s="11"/>
      <c r="O532" s="11">
        <f>P532+Q532+R532</f>
        <v>40</v>
      </c>
      <c r="P532" s="11"/>
      <c r="Q532" s="11">
        <v>40</v>
      </c>
      <c r="R532" s="11"/>
    </row>
    <row r="533" spans="1:18" ht="18.75">
      <c r="A533" s="64" t="s">
        <v>432</v>
      </c>
      <c r="B533" s="33">
        <v>546</v>
      </c>
      <c r="C533" s="16" t="s">
        <v>130</v>
      </c>
      <c r="D533" s="16" t="s">
        <v>125</v>
      </c>
      <c r="E533" s="33"/>
      <c r="F533" s="16"/>
      <c r="G533" s="11">
        <f>G534</f>
        <v>1939.5</v>
      </c>
      <c r="H533" s="11">
        <f t="shared" si="283"/>
        <v>1763.2</v>
      </c>
      <c r="I533" s="11">
        <f t="shared" si="283"/>
        <v>0</v>
      </c>
      <c r="J533" s="11">
        <f t="shared" si="283"/>
        <v>176.3</v>
      </c>
      <c r="K533" s="11">
        <f t="shared" si="283"/>
        <v>1760.6999999999998</v>
      </c>
      <c r="L533" s="11">
        <f t="shared" si="283"/>
        <v>1600.6</v>
      </c>
      <c r="M533" s="11">
        <f t="shared" si="283"/>
        <v>0</v>
      </c>
      <c r="N533" s="11">
        <f t="shared" si="283"/>
        <v>160.1</v>
      </c>
      <c r="O533" s="11">
        <f t="shared" si="283"/>
        <v>1398.5</v>
      </c>
      <c r="P533" s="11">
        <f t="shared" si="283"/>
        <v>1271.4</v>
      </c>
      <c r="Q533" s="11">
        <f t="shared" si="283"/>
        <v>0</v>
      </c>
      <c r="R533" s="11">
        <f t="shared" si="283"/>
        <v>127.1</v>
      </c>
    </row>
    <row r="534" spans="1:18" ht="56.25">
      <c r="A534" s="64" t="s">
        <v>630</v>
      </c>
      <c r="B534" s="33">
        <v>546</v>
      </c>
      <c r="C534" s="16" t="s">
        <v>130</v>
      </c>
      <c r="D534" s="16" t="s">
        <v>125</v>
      </c>
      <c r="E534" s="33" t="s">
        <v>433</v>
      </c>
      <c r="F534" s="16"/>
      <c r="G534" s="11">
        <f>G535</f>
        <v>1939.5</v>
      </c>
      <c r="H534" s="11">
        <f t="shared" si="283"/>
        <v>1763.2</v>
      </c>
      <c r="I534" s="11">
        <f aca="true" t="shared" si="284" ref="G534:R535">I535+I537</f>
        <v>0</v>
      </c>
      <c r="J534" s="11">
        <f t="shared" si="283"/>
        <v>176.3</v>
      </c>
      <c r="K534" s="11">
        <f t="shared" si="283"/>
        <v>1760.6999999999998</v>
      </c>
      <c r="L534" s="11">
        <f t="shared" si="283"/>
        <v>1600.6</v>
      </c>
      <c r="M534" s="11">
        <f t="shared" si="283"/>
        <v>0</v>
      </c>
      <c r="N534" s="11">
        <f t="shared" si="283"/>
        <v>160.1</v>
      </c>
      <c r="O534" s="11">
        <f t="shared" si="283"/>
        <v>1398.5</v>
      </c>
      <c r="P534" s="11">
        <f t="shared" si="283"/>
        <v>1271.4</v>
      </c>
      <c r="Q534" s="11">
        <f t="shared" si="283"/>
        <v>0</v>
      </c>
      <c r="R534" s="11">
        <f t="shared" si="283"/>
        <v>127.1</v>
      </c>
    </row>
    <row r="535" spans="1:18" ht="37.5">
      <c r="A535" s="68" t="s">
        <v>551</v>
      </c>
      <c r="B535" s="33">
        <v>546</v>
      </c>
      <c r="C535" s="16" t="s">
        <v>130</v>
      </c>
      <c r="D535" s="16" t="s">
        <v>125</v>
      </c>
      <c r="E535" s="33" t="s">
        <v>435</v>
      </c>
      <c r="F535" s="16"/>
      <c r="G535" s="11">
        <f t="shared" si="284"/>
        <v>1939.5</v>
      </c>
      <c r="H535" s="11">
        <f t="shared" si="284"/>
        <v>1763.2</v>
      </c>
      <c r="I535" s="11">
        <f aca="true" t="shared" si="285" ref="H535:O536">I536</f>
        <v>0</v>
      </c>
      <c r="J535" s="11">
        <f t="shared" si="284"/>
        <v>176.3</v>
      </c>
      <c r="K535" s="11">
        <f t="shared" si="284"/>
        <v>1760.6999999999998</v>
      </c>
      <c r="L535" s="11">
        <f t="shared" si="284"/>
        <v>1600.6</v>
      </c>
      <c r="M535" s="11">
        <f t="shared" si="284"/>
        <v>0</v>
      </c>
      <c r="N535" s="11">
        <f t="shared" si="284"/>
        <v>160.1</v>
      </c>
      <c r="O535" s="11">
        <f t="shared" si="284"/>
        <v>1398.5</v>
      </c>
      <c r="P535" s="11">
        <f t="shared" si="284"/>
        <v>1271.4</v>
      </c>
      <c r="Q535" s="11">
        <f t="shared" si="284"/>
        <v>0</v>
      </c>
      <c r="R535" s="11">
        <f t="shared" si="284"/>
        <v>127.1</v>
      </c>
    </row>
    <row r="536" spans="1:18" ht="18.75">
      <c r="A536" s="64" t="s">
        <v>522</v>
      </c>
      <c r="B536" s="33">
        <v>546</v>
      </c>
      <c r="C536" s="16" t="s">
        <v>130</v>
      </c>
      <c r="D536" s="16" t="s">
        <v>125</v>
      </c>
      <c r="E536" s="33" t="s">
        <v>521</v>
      </c>
      <c r="F536" s="16"/>
      <c r="G536" s="11">
        <f>G537</f>
        <v>0</v>
      </c>
      <c r="H536" s="11">
        <f t="shared" si="285"/>
        <v>0</v>
      </c>
      <c r="I536" s="11"/>
      <c r="J536" s="11">
        <f t="shared" si="285"/>
        <v>0</v>
      </c>
      <c r="K536" s="11">
        <f t="shared" si="285"/>
        <v>0</v>
      </c>
      <c r="L536" s="11">
        <f t="shared" si="285"/>
        <v>0</v>
      </c>
      <c r="M536" s="11">
        <f t="shared" si="285"/>
        <v>0</v>
      </c>
      <c r="N536" s="11">
        <f t="shared" si="285"/>
        <v>0</v>
      </c>
      <c r="O536" s="11">
        <f t="shared" si="285"/>
        <v>695.5</v>
      </c>
      <c r="P536" s="11">
        <f>P537</f>
        <v>632.3</v>
      </c>
      <c r="Q536" s="11">
        <f>Q537</f>
        <v>0</v>
      </c>
      <c r="R536" s="11">
        <f>R537</f>
        <v>63.2</v>
      </c>
    </row>
    <row r="537" spans="1:18" ht="37.5">
      <c r="A537" s="64" t="s">
        <v>93</v>
      </c>
      <c r="B537" s="33">
        <v>546</v>
      </c>
      <c r="C537" s="16" t="s">
        <v>130</v>
      </c>
      <c r="D537" s="16" t="s">
        <v>125</v>
      </c>
      <c r="E537" s="33" t="s">
        <v>521</v>
      </c>
      <c r="F537" s="16" t="s">
        <v>179</v>
      </c>
      <c r="G537" s="11">
        <f>H537+I536+J537</f>
        <v>0</v>
      </c>
      <c r="H537" s="11"/>
      <c r="I537" s="11">
        <f aca="true" t="shared" si="286" ref="H537:N538">I538</f>
        <v>0</v>
      </c>
      <c r="J537" s="11"/>
      <c r="K537" s="11">
        <f>L537+M537+N537</f>
        <v>0</v>
      </c>
      <c r="L537" s="11"/>
      <c r="M537" s="11"/>
      <c r="N537" s="11"/>
      <c r="O537" s="11">
        <f>P537+Q537+R537</f>
        <v>695.5</v>
      </c>
      <c r="P537" s="11">
        <v>632.3</v>
      </c>
      <c r="Q537" s="11"/>
      <c r="R537" s="11">
        <v>63.2</v>
      </c>
    </row>
    <row r="538" spans="1:18" ht="21.75" customHeight="1">
      <c r="A538" s="64" t="s">
        <v>434</v>
      </c>
      <c r="B538" s="33">
        <v>546</v>
      </c>
      <c r="C538" s="16" t="s">
        <v>130</v>
      </c>
      <c r="D538" s="16" t="s">
        <v>125</v>
      </c>
      <c r="E538" s="33" t="s">
        <v>436</v>
      </c>
      <c r="F538" s="16"/>
      <c r="G538" s="11">
        <f>G539</f>
        <v>1939.5</v>
      </c>
      <c r="H538" s="11">
        <f t="shared" si="286"/>
        <v>1763.2</v>
      </c>
      <c r="I538" s="11"/>
      <c r="J538" s="11">
        <f t="shared" si="286"/>
        <v>176.3</v>
      </c>
      <c r="K538" s="11">
        <f t="shared" si="286"/>
        <v>1760.6999999999998</v>
      </c>
      <c r="L538" s="11">
        <f t="shared" si="286"/>
        <v>1600.6</v>
      </c>
      <c r="M538" s="11">
        <f t="shared" si="286"/>
        <v>0</v>
      </c>
      <c r="N538" s="11">
        <f t="shared" si="286"/>
        <v>160.1</v>
      </c>
      <c r="O538" s="11">
        <f>O539</f>
        <v>703</v>
      </c>
      <c r="P538" s="11">
        <f>P539</f>
        <v>639.1</v>
      </c>
      <c r="Q538" s="11">
        <f>Q539</f>
        <v>0</v>
      </c>
      <c r="R538" s="11">
        <f>R539</f>
        <v>63.9</v>
      </c>
    </row>
    <row r="539" spans="1:18" ht="37.5">
      <c r="A539" s="64" t="s">
        <v>93</v>
      </c>
      <c r="B539" s="33">
        <v>546</v>
      </c>
      <c r="C539" s="16" t="s">
        <v>130</v>
      </c>
      <c r="D539" s="16" t="s">
        <v>125</v>
      </c>
      <c r="E539" s="33" t="s">
        <v>436</v>
      </c>
      <c r="F539" s="16" t="s">
        <v>179</v>
      </c>
      <c r="G539" s="11">
        <f>H539+J539+I538</f>
        <v>1939.5</v>
      </c>
      <c r="H539" s="11">
        <v>1763.2</v>
      </c>
      <c r="I539" s="11">
        <f aca="true" t="shared" si="287" ref="H539:R540">I540</f>
        <v>340</v>
      </c>
      <c r="J539" s="11">
        <v>176.3</v>
      </c>
      <c r="K539" s="11">
        <f>L539+N539+M539</f>
        <v>1760.6999999999998</v>
      </c>
      <c r="L539" s="11">
        <v>1600.6</v>
      </c>
      <c r="M539" s="11"/>
      <c r="N539" s="11">
        <v>160.1</v>
      </c>
      <c r="O539" s="11">
        <f>P539+R539+Q539</f>
        <v>703</v>
      </c>
      <c r="P539" s="19">
        <v>639.1</v>
      </c>
      <c r="Q539" s="19"/>
      <c r="R539" s="19">
        <v>63.9</v>
      </c>
    </row>
    <row r="540" spans="1:18" ht="18.75">
      <c r="A540" s="64" t="s">
        <v>142</v>
      </c>
      <c r="B540" s="33">
        <v>546</v>
      </c>
      <c r="C540" s="16" t="s">
        <v>138</v>
      </c>
      <c r="D540" s="16" t="s">
        <v>416</v>
      </c>
      <c r="E540" s="16"/>
      <c r="F540" s="16"/>
      <c r="G540" s="11">
        <f>G541</f>
        <v>578.3</v>
      </c>
      <c r="H540" s="11">
        <f t="shared" si="287"/>
        <v>238.3</v>
      </c>
      <c r="I540" s="11">
        <f aca="true" t="shared" si="288" ref="H540:R542">I541</f>
        <v>340</v>
      </c>
      <c r="J540" s="11">
        <f t="shared" si="287"/>
        <v>0</v>
      </c>
      <c r="K540" s="11">
        <f t="shared" si="287"/>
        <v>457.8</v>
      </c>
      <c r="L540" s="11">
        <f t="shared" si="287"/>
        <v>197.8</v>
      </c>
      <c r="M540" s="11">
        <f t="shared" si="287"/>
        <v>260</v>
      </c>
      <c r="N540" s="11">
        <f t="shared" si="287"/>
        <v>0</v>
      </c>
      <c r="O540" s="11">
        <f t="shared" si="287"/>
        <v>747.6</v>
      </c>
      <c r="P540" s="11">
        <f t="shared" si="287"/>
        <v>197.60000000000002</v>
      </c>
      <c r="Q540" s="11">
        <f t="shared" si="287"/>
        <v>550</v>
      </c>
      <c r="R540" s="11">
        <f t="shared" si="287"/>
        <v>0</v>
      </c>
    </row>
    <row r="541" spans="1:18" ht="18.75">
      <c r="A541" s="64" t="s">
        <v>165</v>
      </c>
      <c r="B541" s="33">
        <v>546</v>
      </c>
      <c r="C541" s="16" t="s">
        <v>138</v>
      </c>
      <c r="D541" s="16" t="s">
        <v>130</v>
      </c>
      <c r="E541" s="16"/>
      <c r="F541" s="16"/>
      <c r="G541" s="11">
        <f>G542</f>
        <v>578.3</v>
      </c>
      <c r="H541" s="11">
        <f t="shared" si="288"/>
        <v>238.3</v>
      </c>
      <c r="I541" s="11">
        <f t="shared" si="288"/>
        <v>340</v>
      </c>
      <c r="J541" s="11">
        <f t="shared" si="288"/>
        <v>0</v>
      </c>
      <c r="K541" s="11">
        <f t="shared" si="288"/>
        <v>457.8</v>
      </c>
      <c r="L541" s="11">
        <f t="shared" si="288"/>
        <v>197.8</v>
      </c>
      <c r="M541" s="11">
        <f t="shared" si="288"/>
        <v>260</v>
      </c>
      <c r="N541" s="11">
        <f t="shared" si="288"/>
        <v>0</v>
      </c>
      <c r="O541" s="11">
        <f t="shared" si="288"/>
        <v>747.6</v>
      </c>
      <c r="P541" s="11">
        <f t="shared" si="288"/>
        <v>197.60000000000002</v>
      </c>
      <c r="Q541" s="11">
        <f t="shared" si="288"/>
        <v>550</v>
      </c>
      <c r="R541" s="11">
        <f t="shared" si="288"/>
        <v>0</v>
      </c>
    </row>
    <row r="542" spans="1:18" ht="56.25">
      <c r="A542" s="64" t="s">
        <v>490</v>
      </c>
      <c r="B542" s="33">
        <v>546</v>
      </c>
      <c r="C542" s="16" t="s">
        <v>138</v>
      </c>
      <c r="D542" s="16" t="s">
        <v>130</v>
      </c>
      <c r="E542" s="16" t="s">
        <v>257</v>
      </c>
      <c r="F542" s="16"/>
      <c r="G542" s="11">
        <f>G543</f>
        <v>578.3</v>
      </c>
      <c r="H542" s="11">
        <f t="shared" si="288"/>
        <v>238.3</v>
      </c>
      <c r="I542" s="11">
        <f aca="true" t="shared" si="289" ref="H542:R543">I543+I546+I549</f>
        <v>340</v>
      </c>
      <c r="J542" s="11">
        <f t="shared" si="288"/>
        <v>0</v>
      </c>
      <c r="K542" s="11">
        <f t="shared" si="288"/>
        <v>457.8</v>
      </c>
      <c r="L542" s="11">
        <f t="shared" si="288"/>
        <v>197.8</v>
      </c>
      <c r="M542" s="11">
        <f t="shared" si="288"/>
        <v>260</v>
      </c>
      <c r="N542" s="11">
        <f t="shared" si="288"/>
        <v>0</v>
      </c>
      <c r="O542" s="11">
        <f t="shared" si="288"/>
        <v>747.6</v>
      </c>
      <c r="P542" s="11">
        <f t="shared" si="288"/>
        <v>197.60000000000002</v>
      </c>
      <c r="Q542" s="11">
        <f t="shared" si="288"/>
        <v>550</v>
      </c>
      <c r="R542" s="11">
        <f t="shared" si="288"/>
        <v>0</v>
      </c>
    </row>
    <row r="543" spans="1:18" ht="56.25">
      <c r="A543" s="64" t="s">
        <v>374</v>
      </c>
      <c r="B543" s="33">
        <v>546</v>
      </c>
      <c r="C543" s="16" t="s">
        <v>138</v>
      </c>
      <c r="D543" s="16" t="s">
        <v>130</v>
      </c>
      <c r="E543" s="16" t="s">
        <v>12</v>
      </c>
      <c r="F543" s="16"/>
      <c r="G543" s="11">
        <f>G544+G547+G550</f>
        <v>578.3</v>
      </c>
      <c r="H543" s="11">
        <f t="shared" si="289"/>
        <v>238.3</v>
      </c>
      <c r="I543" s="11">
        <f aca="true" t="shared" si="290" ref="H543:R545">I544</f>
        <v>100</v>
      </c>
      <c r="J543" s="11">
        <f t="shared" si="289"/>
        <v>0</v>
      </c>
      <c r="K543" s="11">
        <f t="shared" si="289"/>
        <v>457.8</v>
      </c>
      <c r="L543" s="11">
        <f t="shared" si="289"/>
        <v>197.8</v>
      </c>
      <c r="M543" s="11">
        <f t="shared" si="289"/>
        <v>260</v>
      </c>
      <c r="N543" s="11">
        <f t="shared" si="289"/>
        <v>0</v>
      </c>
      <c r="O543" s="11">
        <f t="shared" si="289"/>
        <v>747.6</v>
      </c>
      <c r="P543" s="11">
        <f t="shared" si="289"/>
        <v>197.60000000000002</v>
      </c>
      <c r="Q543" s="11">
        <f t="shared" si="289"/>
        <v>550</v>
      </c>
      <c r="R543" s="11">
        <f t="shared" si="289"/>
        <v>0</v>
      </c>
    </row>
    <row r="544" spans="1:18" ht="37.5">
      <c r="A544" s="64" t="s">
        <v>86</v>
      </c>
      <c r="B544" s="33">
        <v>546</v>
      </c>
      <c r="C544" s="16" t="s">
        <v>138</v>
      </c>
      <c r="D544" s="16" t="s">
        <v>130</v>
      </c>
      <c r="E544" s="16" t="s">
        <v>85</v>
      </c>
      <c r="F544" s="16"/>
      <c r="G544" s="11">
        <f>G545</f>
        <v>100</v>
      </c>
      <c r="H544" s="11">
        <f t="shared" si="290"/>
        <v>0</v>
      </c>
      <c r="I544" s="11">
        <f t="shared" si="290"/>
        <v>100</v>
      </c>
      <c r="J544" s="11">
        <f t="shared" si="290"/>
        <v>0</v>
      </c>
      <c r="K544" s="11">
        <f t="shared" si="290"/>
        <v>100</v>
      </c>
      <c r="L544" s="11">
        <f t="shared" si="290"/>
        <v>0</v>
      </c>
      <c r="M544" s="11">
        <f t="shared" si="290"/>
        <v>100</v>
      </c>
      <c r="N544" s="11">
        <f t="shared" si="290"/>
        <v>0</v>
      </c>
      <c r="O544" s="11">
        <f t="shared" si="290"/>
        <v>150</v>
      </c>
      <c r="P544" s="11">
        <f t="shared" si="290"/>
        <v>0</v>
      </c>
      <c r="Q544" s="11">
        <f t="shared" si="290"/>
        <v>150</v>
      </c>
      <c r="R544" s="11">
        <f t="shared" si="290"/>
        <v>0</v>
      </c>
    </row>
    <row r="545" spans="1:18" ht="18.75">
      <c r="A545" s="64" t="s">
        <v>397</v>
      </c>
      <c r="B545" s="33">
        <v>546</v>
      </c>
      <c r="C545" s="16" t="s">
        <v>138</v>
      </c>
      <c r="D545" s="16" t="s">
        <v>130</v>
      </c>
      <c r="E545" s="16" t="s">
        <v>399</v>
      </c>
      <c r="F545" s="16"/>
      <c r="G545" s="11">
        <f>G546</f>
        <v>100</v>
      </c>
      <c r="H545" s="11">
        <f t="shared" si="290"/>
        <v>0</v>
      </c>
      <c r="I545" s="11">
        <v>100</v>
      </c>
      <c r="J545" s="11">
        <f t="shared" si="290"/>
        <v>0</v>
      </c>
      <c r="K545" s="11">
        <f t="shared" si="290"/>
        <v>100</v>
      </c>
      <c r="L545" s="11">
        <f t="shared" si="290"/>
        <v>0</v>
      </c>
      <c r="M545" s="11">
        <f>M546</f>
        <v>100</v>
      </c>
      <c r="N545" s="11">
        <f t="shared" si="290"/>
        <v>0</v>
      </c>
      <c r="O545" s="11">
        <f t="shared" si="290"/>
        <v>150</v>
      </c>
      <c r="P545" s="11">
        <f t="shared" si="290"/>
        <v>0</v>
      </c>
      <c r="Q545" s="11">
        <f t="shared" si="290"/>
        <v>150</v>
      </c>
      <c r="R545" s="11">
        <f t="shared" si="290"/>
        <v>0</v>
      </c>
    </row>
    <row r="546" spans="1:18" ht="18.75">
      <c r="A546" s="64" t="s">
        <v>362</v>
      </c>
      <c r="B546" s="33">
        <v>546</v>
      </c>
      <c r="C546" s="16" t="s">
        <v>138</v>
      </c>
      <c r="D546" s="16" t="s">
        <v>130</v>
      </c>
      <c r="E546" s="16" t="s">
        <v>399</v>
      </c>
      <c r="F546" s="16" t="s">
        <v>186</v>
      </c>
      <c r="G546" s="11">
        <f>H546+I545+J546</f>
        <v>100</v>
      </c>
      <c r="H546" s="11"/>
      <c r="I546" s="11">
        <f aca="true" t="shared" si="291" ref="H546:R547">I547</f>
        <v>240</v>
      </c>
      <c r="J546" s="11"/>
      <c r="K546" s="11">
        <f>L546+M546+N546</f>
        <v>100</v>
      </c>
      <c r="L546" s="11"/>
      <c r="M546" s="11">
        <v>100</v>
      </c>
      <c r="N546" s="11"/>
      <c r="O546" s="11">
        <f>P546+Q546+R546</f>
        <v>150</v>
      </c>
      <c r="P546" s="11"/>
      <c r="Q546" s="11">
        <v>150</v>
      </c>
      <c r="R546" s="11"/>
    </row>
    <row r="547" spans="1:18" ht="37.5">
      <c r="A547" s="64" t="s">
        <v>14</v>
      </c>
      <c r="B547" s="33">
        <v>546</v>
      </c>
      <c r="C547" s="16" t="s">
        <v>138</v>
      </c>
      <c r="D547" s="16" t="s">
        <v>130</v>
      </c>
      <c r="E547" s="16" t="s">
        <v>13</v>
      </c>
      <c r="F547" s="16"/>
      <c r="G547" s="11">
        <f>G548</f>
        <v>240</v>
      </c>
      <c r="H547" s="11">
        <f t="shared" si="291"/>
        <v>0</v>
      </c>
      <c r="I547" s="11">
        <f aca="true" t="shared" si="292" ref="H547:R548">I548</f>
        <v>240</v>
      </c>
      <c r="J547" s="11">
        <f t="shared" si="291"/>
        <v>0</v>
      </c>
      <c r="K547" s="11">
        <f t="shared" si="291"/>
        <v>160</v>
      </c>
      <c r="L547" s="11">
        <f t="shared" si="291"/>
        <v>0</v>
      </c>
      <c r="M547" s="11">
        <f t="shared" si="291"/>
        <v>160</v>
      </c>
      <c r="N547" s="11">
        <f t="shared" si="291"/>
        <v>0</v>
      </c>
      <c r="O547" s="11">
        <f t="shared" si="291"/>
        <v>400</v>
      </c>
      <c r="P547" s="11">
        <f t="shared" si="291"/>
        <v>0</v>
      </c>
      <c r="Q547" s="11">
        <f t="shared" si="291"/>
        <v>400</v>
      </c>
      <c r="R547" s="11">
        <f t="shared" si="291"/>
        <v>0</v>
      </c>
    </row>
    <row r="548" spans="1:18" ht="37.5">
      <c r="A548" s="64" t="s">
        <v>219</v>
      </c>
      <c r="B548" s="33">
        <v>546</v>
      </c>
      <c r="C548" s="16" t="s">
        <v>138</v>
      </c>
      <c r="D548" s="16" t="s">
        <v>130</v>
      </c>
      <c r="E548" s="16" t="s">
        <v>30</v>
      </c>
      <c r="F548" s="16"/>
      <c r="G548" s="11">
        <f>G549</f>
        <v>240</v>
      </c>
      <c r="H548" s="11">
        <f t="shared" si="292"/>
        <v>0</v>
      </c>
      <c r="I548" s="11">
        <v>240</v>
      </c>
      <c r="J548" s="11">
        <f t="shared" si="292"/>
        <v>0</v>
      </c>
      <c r="K548" s="11">
        <f t="shared" si="292"/>
        <v>160</v>
      </c>
      <c r="L548" s="11">
        <f t="shared" si="292"/>
        <v>0</v>
      </c>
      <c r="M548" s="11">
        <f t="shared" si="292"/>
        <v>160</v>
      </c>
      <c r="N548" s="11">
        <f t="shared" si="292"/>
        <v>0</v>
      </c>
      <c r="O548" s="11">
        <f t="shared" si="292"/>
        <v>400</v>
      </c>
      <c r="P548" s="11">
        <f t="shared" si="292"/>
        <v>0</v>
      </c>
      <c r="Q548" s="11">
        <f t="shared" si="292"/>
        <v>400</v>
      </c>
      <c r="R548" s="11">
        <f t="shared" si="292"/>
        <v>0</v>
      </c>
    </row>
    <row r="549" spans="1:18" ht="37.5">
      <c r="A549" s="64" t="s">
        <v>93</v>
      </c>
      <c r="B549" s="33">
        <v>546</v>
      </c>
      <c r="C549" s="16" t="s">
        <v>138</v>
      </c>
      <c r="D549" s="16" t="s">
        <v>130</v>
      </c>
      <c r="E549" s="16" t="s">
        <v>30</v>
      </c>
      <c r="F549" s="16" t="s">
        <v>179</v>
      </c>
      <c r="G549" s="11">
        <f>H549+I548+J549</f>
        <v>240</v>
      </c>
      <c r="H549" s="11"/>
      <c r="I549" s="11">
        <f aca="true" t="shared" si="293" ref="H549:R550">I550</f>
        <v>0</v>
      </c>
      <c r="J549" s="11"/>
      <c r="K549" s="11">
        <f>L549+M549+N549</f>
        <v>160</v>
      </c>
      <c r="L549" s="11"/>
      <c r="M549" s="11">
        <v>160</v>
      </c>
      <c r="N549" s="11"/>
      <c r="O549" s="11">
        <f>P549+Q549+R549</f>
        <v>400</v>
      </c>
      <c r="P549" s="11"/>
      <c r="Q549" s="11">
        <v>400</v>
      </c>
      <c r="R549" s="11"/>
    </row>
    <row r="550" spans="1:18" ht="56.25">
      <c r="A550" s="64" t="s">
        <v>494</v>
      </c>
      <c r="B550" s="33">
        <v>546</v>
      </c>
      <c r="C550" s="16" t="s">
        <v>138</v>
      </c>
      <c r="D550" s="16" t="s">
        <v>130</v>
      </c>
      <c r="E550" s="16" t="s">
        <v>15</v>
      </c>
      <c r="F550" s="16"/>
      <c r="G550" s="11">
        <f>G551</f>
        <v>238.29999999999998</v>
      </c>
      <c r="H550" s="11">
        <f t="shared" si="293"/>
        <v>238.3</v>
      </c>
      <c r="I550" s="11">
        <f aca="true" t="shared" si="294" ref="H550:R551">I551+I552</f>
        <v>0</v>
      </c>
      <c r="J550" s="11">
        <f t="shared" si="293"/>
        <v>0</v>
      </c>
      <c r="K550" s="11">
        <f t="shared" si="293"/>
        <v>197.8</v>
      </c>
      <c r="L550" s="11">
        <f t="shared" si="293"/>
        <v>197.8</v>
      </c>
      <c r="M550" s="11">
        <f t="shared" si="293"/>
        <v>0</v>
      </c>
      <c r="N550" s="11">
        <f t="shared" si="293"/>
        <v>0</v>
      </c>
      <c r="O550" s="11">
        <f t="shared" si="293"/>
        <v>197.60000000000002</v>
      </c>
      <c r="P550" s="11">
        <f t="shared" si="293"/>
        <v>197.60000000000002</v>
      </c>
      <c r="Q550" s="11">
        <f t="shared" si="293"/>
        <v>0</v>
      </c>
      <c r="R550" s="11">
        <f t="shared" si="293"/>
        <v>0</v>
      </c>
    </row>
    <row r="551" spans="1:18" ht="93.75">
      <c r="A551" s="64" t="s">
        <v>458</v>
      </c>
      <c r="B551" s="33">
        <v>546</v>
      </c>
      <c r="C551" s="16" t="s">
        <v>138</v>
      </c>
      <c r="D551" s="16" t="s">
        <v>130</v>
      </c>
      <c r="E551" s="16" t="s">
        <v>459</v>
      </c>
      <c r="F551" s="16"/>
      <c r="G551" s="11">
        <f>G552+G553</f>
        <v>238.29999999999998</v>
      </c>
      <c r="H551" s="11">
        <f t="shared" si="294"/>
        <v>238.3</v>
      </c>
      <c r="I551" s="11"/>
      <c r="J551" s="11">
        <f t="shared" si="294"/>
        <v>0</v>
      </c>
      <c r="K551" s="11">
        <f t="shared" si="294"/>
        <v>197.8</v>
      </c>
      <c r="L551" s="11">
        <f t="shared" si="294"/>
        <v>197.8</v>
      </c>
      <c r="M551" s="11">
        <f t="shared" si="294"/>
        <v>0</v>
      </c>
      <c r="N551" s="11">
        <f t="shared" si="294"/>
        <v>0</v>
      </c>
      <c r="O551" s="11">
        <f t="shared" si="294"/>
        <v>197.60000000000002</v>
      </c>
      <c r="P551" s="11">
        <f t="shared" si="294"/>
        <v>197.60000000000002</v>
      </c>
      <c r="Q551" s="11">
        <f t="shared" si="294"/>
        <v>0</v>
      </c>
      <c r="R551" s="11">
        <f t="shared" si="294"/>
        <v>0</v>
      </c>
    </row>
    <row r="552" spans="1:18" ht="37.5">
      <c r="A552" s="64" t="s">
        <v>175</v>
      </c>
      <c r="B552" s="33">
        <v>546</v>
      </c>
      <c r="C552" s="16" t="s">
        <v>138</v>
      </c>
      <c r="D552" s="16" t="s">
        <v>130</v>
      </c>
      <c r="E552" s="16" t="s">
        <v>460</v>
      </c>
      <c r="F552" s="16" t="s">
        <v>176</v>
      </c>
      <c r="G552" s="11">
        <v>179.2</v>
      </c>
      <c r="H552" s="11">
        <v>189</v>
      </c>
      <c r="I552" s="11"/>
      <c r="J552" s="11"/>
      <c r="K552" s="11">
        <f>L552+M552+N552</f>
        <v>149.3</v>
      </c>
      <c r="L552" s="11">
        <v>149.3</v>
      </c>
      <c r="M552" s="11"/>
      <c r="N552" s="11"/>
      <c r="O552" s="11">
        <f>P552+Q552+R552</f>
        <v>149.3</v>
      </c>
      <c r="P552" s="11">
        <v>149.3</v>
      </c>
      <c r="Q552" s="19"/>
      <c r="R552" s="19"/>
    </row>
    <row r="553" spans="1:18" ht="37.5">
      <c r="A553" s="64" t="s">
        <v>93</v>
      </c>
      <c r="B553" s="33">
        <v>546</v>
      </c>
      <c r="C553" s="16" t="s">
        <v>138</v>
      </c>
      <c r="D553" s="16" t="s">
        <v>130</v>
      </c>
      <c r="E553" s="16" t="s">
        <v>460</v>
      </c>
      <c r="F553" s="16" t="s">
        <v>179</v>
      </c>
      <c r="G553" s="11">
        <v>59.1</v>
      </c>
      <c r="H553" s="11">
        <v>49.3</v>
      </c>
      <c r="I553" s="11">
        <f aca="true" t="shared" si="295" ref="G553:R554">I554+I573</f>
        <v>2424.1000000000004</v>
      </c>
      <c r="J553" s="11"/>
      <c r="K553" s="11">
        <f>L553+M553+N553</f>
        <v>48.5</v>
      </c>
      <c r="L553" s="11">
        <v>48.5</v>
      </c>
      <c r="M553" s="11"/>
      <c r="N553" s="11"/>
      <c r="O553" s="11">
        <f>P553+Q553+R553</f>
        <v>48.3</v>
      </c>
      <c r="P553" s="11">
        <v>48.3</v>
      </c>
      <c r="Q553" s="19"/>
      <c r="R553" s="19"/>
    </row>
    <row r="554" spans="1:18" ht="18.75">
      <c r="A554" s="64" t="s">
        <v>132</v>
      </c>
      <c r="B554" s="33">
        <v>546</v>
      </c>
      <c r="C554" s="16" t="s">
        <v>131</v>
      </c>
      <c r="D554" s="16" t="s">
        <v>416</v>
      </c>
      <c r="E554" s="16"/>
      <c r="F554" s="16"/>
      <c r="G554" s="11">
        <f t="shared" si="295"/>
        <v>122529</v>
      </c>
      <c r="H554" s="11">
        <f t="shared" si="295"/>
        <v>16550</v>
      </c>
      <c r="I554" s="11">
        <f aca="true" t="shared" si="296" ref="I554:R555">I555+I569+I564</f>
        <v>2417.6000000000004</v>
      </c>
      <c r="J554" s="11">
        <f t="shared" si="295"/>
        <v>0</v>
      </c>
      <c r="K554" s="11">
        <f t="shared" si="295"/>
        <v>116238.64</v>
      </c>
      <c r="L554" s="11">
        <f t="shared" si="295"/>
        <v>2000</v>
      </c>
      <c r="M554" s="11">
        <f t="shared" si="295"/>
        <v>45170.84</v>
      </c>
      <c r="N554" s="11">
        <f t="shared" si="295"/>
        <v>0</v>
      </c>
      <c r="O554" s="11">
        <f t="shared" si="295"/>
        <v>47191.939999999995</v>
      </c>
      <c r="P554" s="11" t="e">
        <f t="shared" si="295"/>
        <v>#REF!</v>
      </c>
      <c r="Q554" s="11" t="e">
        <f t="shared" si="295"/>
        <v>#REF!</v>
      </c>
      <c r="R554" s="11" t="e">
        <f t="shared" si="295"/>
        <v>#REF!</v>
      </c>
    </row>
    <row r="555" spans="1:18" ht="18.75">
      <c r="A555" s="64" t="s">
        <v>110</v>
      </c>
      <c r="B555" s="33">
        <v>546</v>
      </c>
      <c r="C555" s="16" t="s">
        <v>131</v>
      </c>
      <c r="D555" s="16" t="s">
        <v>131</v>
      </c>
      <c r="E555" s="16"/>
      <c r="F555" s="16"/>
      <c r="G555" s="11">
        <f>G556+G565+G570</f>
        <v>4719.700000000001</v>
      </c>
      <c r="H555" s="11">
        <f>H556+H565+H570</f>
        <v>2000</v>
      </c>
      <c r="I555" s="11">
        <f>I556+I565+I570</f>
        <v>2345.7000000000003</v>
      </c>
      <c r="J555" s="11">
        <f t="shared" si="296"/>
        <v>0</v>
      </c>
      <c r="K555" s="11">
        <f t="shared" si="296"/>
        <v>4489.599999999999</v>
      </c>
      <c r="L555" s="11">
        <f t="shared" si="296"/>
        <v>2000</v>
      </c>
      <c r="M555" s="11">
        <f t="shared" si="296"/>
        <v>2468.5</v>
      </c>
      <c r="N555" s="11">
        <f t="shared" si="296"/>
        <v>0</v>
      </c>
      <c r="O555" s="11">
        <f t="shared" si="296"/>
        <v>4489.599999999999</v>
      </c>
      <c r="P555" s="11">
        <f t="shared" si="296"/>
        <v>2000</v>
      </c>
      <c r="Q555" s="11">
        <f t="shared" si="296"/>
        <v>2468.5</v>
      </c>
      <c r="R555" s="11">
        <f t="shared" si="296"/>
        <v>0</v>
      </c>
    </row>
    <row r="556" spans="1:18" ht="37.5">
      <c r="A556" s="64" t="s">
        <v>552</v>
      </c>
      <c r="B556" s="33">
        <v>546</v>
      </c>
      <c r="C556" s="16" t="s">
        <v>131</v>
      </c>
      <c r="D556" s="16" t="s">
        <v>131</v>
      </c>
      <c r="E556" s="16" t="s">
        <v>9</v>
      </c>
      <c r="F556" s="16"/>
      <c r="G556" s="11">
        <f>G557</f>
        <v>4703.200000000001</v>
      </c>
      <c r="H556" s="11">
        <f>H557</f>
        <v>2000</v>
      </c>
      <c r="I556" s="11">
        <f aca="true" t="shared" si="297" ref="H556:R557">I557</f>
        <v>2329.2000000000003</v>
      </c>
      <c r="J556" s="11">
        <f t="shared" si="297"/>
        <v>0</v>
      </c>
      <c r="K556" s="11">
        <f t="shared" si="297"/>
        <v>4473.099999999999</v>
      </c>
      <c r="L556" s="11">
        <f t="shared" si="297"/>
        <v>2000</v>
      </c>
      <c r="M556" s="11">
        <f t="shared" si="297"/>
        <v>2452</v>
      </c>
      <c r="N556" s="11">
        <f t="shared" si="297"/>
        <v>0</v>
      </c>
      <c r="O556" s="11">
        <f t="shared" si="297"/>
        <v>4473.099999999999</v>
      </c>
      <c r="P556" s="11">
        <f t="shared" si="297"/>
        <v>2000</v>
      </c>
      <c r="Q556" s="11">
        <f t="shared" si="297"/>
        <v>2452</v>
      </c>
      <c r="R556" s="11">
        <f t="shared" si="297"/>
        <v>0</v>
      </c>
    </row>
    <row r="557" spans="1:18" ht="37.5">
      <c r="A557" s="64" t="s">
        <v>558</v>
      </c>
      <c r="B557" s="33">
        <v>546</v>
      </c>
      <c r="C557" s="16" t="s">
        <v>131</v>
      </c>
      <c r="D557" s="16" t="s">
        <v>131</v>
      </c>
      <c r="E557" s="16" t="s">
        <v>10</v>
      </c>
      <c r="F557" s="16"/>
      <c r="G557" s="11">
        <f>G558</f>
        <v>4703.200000000001</v>
      </c>
      <c r="H557" s="11">
        <f t="shared" si="297"/>
        <v>2000</v>
      </c>
      <c r="I557" s="11">
        <f t="shared" si="297"/>
        <v>2329.2000000000003</v>
      </c>
      <c r="J557" s="11">
        <f t="shared" si="297"/>
        <v>0</v>
      </c>
      <c r="K557" s="11">
        <f t="shared" si="297"/>
        <v>4473.099999999999</v>
      </c>
      <c r="L557" s="11">
        <f t="shared" si="297"/>
        <v>2000</v>
      </c>
      <c r="M557" s="11">
        <f t="shared" si="297"/>
        <v>2452</v>
      </c>
      <c r="N557" s="11">
        <f t="shared" si="297"/>
        <v>0</v>
      </c>
      <c r="O557" s="11">
        <f t="shared" si="297"/>
        <v>4473.099999999999</v>
      </c>
      <c r="P557" s="11">
        <f t="shared" si="297"/>
        <v>2000</v>
      </c>
      <c r="Q557" s="11">
        <f t="shared" si="297"/>
        <v>2452</v>
      </c>
      <c r="R557" s="11">
        <f t="shared" si="297"/>
        <v>0</v>
      </c>
    </row>
    <row r="558" spans="1:18" ht="37.5">
      <c r="A558" s="64" t="s">
        <v>371</v>
      </c>
      <c r="B558" s="33">
        <v>546</v>
      </c>
      <c r="C558" s="16" t="s">
        <v>131</v>
      </c>
      <c r="D558" s="16" t="s">
        <v>131</v>
      </c>
      <c r="E558" s="16" t="s">
        <v>11</v>
      </c>
      <c r="F558" s="16"/>
      <c r="G558" s="11">
        <f>G559+G561+G563</f>
        <v>4703.200000000001</v>
      </c>
      <c r="H558" s="11">
        <f>H559+H561+H563</f>
        <v>2000</v>
      </c>
      <c r="I558" s="11">
        <f>I559+I561+I563</f>
        <v>2329.2000000000003</v>
      </c>
      <c r="J558" s="11">
        <f>J559+J561+J563</f>
        <v>0</v>
      </c>
      <c r="K558" s="11">
        <f aca="true" t="shared" si="298" ref="K558:R558">K559+K563+K561</f>
        <v>4473.099999999999</v>
      </c>
      <c r="L558" s="11">
        <f t="shared" si="298"/>
        <v>2000</v>
      </c>
      <c r="M558" s="11">
        <f t="shared" si="298"/>
        <v>2452</v>
      </c>
      <c r="N558" s="11">
        <f t="shared" si="298"/>
        <v>0</v>
      </c>
      <c r="O558" s="11">
        <f t="shared" si="298"/>
        <v>4473.099999999999</v>
      </c>
      <c r="P558" s="11">
        <f t="shared" si="298"/>
        <v>2000</v>
      </c>
      <c r="Q558" s="11">
        <f t="shared" si="298"/>
        <v>2452</v>
      </c>
      <c r="R558" s="11">
        <f t="shared" si="298"/>
        <v>0</v>
      </c>
    </row>
    <row r="559" spans="1:18" ht="37.5">
      <c r="A559" s="64" t="s">
        <v>368</v>
      </c>
      <c r="B559" s="33">
        <v>546</v>
      </c>
      <c r="C559" s="16" t="s">
        <v>131</v>
      </c>
      <c r="D559" s="16" t="s">
        <v>131</v>
      </c>
      <c r="E559" s="16" t="s">
        <v>90</v>
      </c>
      <c r="F559" s="16"/>
      <c r="G559" s="11">
        <f>G560</f>
        <v>1637.4</v>
      </c>
      <c r="H559" s="11">
        <f aca="true" t="shared" si="299" ref="H559:R559">H560</f>
        <v>0</v>
      </c>
      <c r="I559" s="11">
        <f>I560</f>
        <v>1637.4</v>
      </c>
      <c r="J559" s="11">
        <f t="shared" si="299"/>
        <v>0</v>
      </c>
      <c r="K559" s="11">
        <f t="shared" si="299"/>
        <v>1781.3</v>
      </c>
      <c r="L559" s="11">
        <f t="shared" si="299"/>
        <v>0</v>
      </c>
      <c r="M559" s="11">
        <f t="shared" si="299"/>
        <v>1781.3</v>
      </c>
      <c r="N559" s="11">
        <f t="shared" si="299"/>
        <v>0</v>
      </c>
      <c r="O559" s="11">
        <f t="shared" si="299"/>
        <v>1781.3</v>
      </c>
      <c r="P559" s="11">
        <f t="shared" si="299"/>
        <v>0</v>
      </c>
      <c r="Q559" s="11">
        <f t="shared" si="299"/>
        <v>1781.3</v>
      </c>
      <c r="R559" s="11">
        <f t="shared" si="299"/>
        <v>0</v>
      </c>
    </row>
    <row r="560" spans="1:18" ht="18.75">
      <c r="A560" s="64" t="s">
        <v>193</v>
      </c>
      <c r="B560" s="33">
        <v>546</v>
      </c>
      <c r="C560" s="16" t="s">
        <v>131</v>
      </c>
      <c r="D560" s="16" t="s">
        <v>131</v>
      </c>
      <c r="E560" s="16" t="s">
        <v>90</v>
      </c>
      <c r="F560" s="16" t="s">
        <v>192</v>
      </c>
      <c r="G560" s="11">
        <f>H560+I560+J560</f>
        <v>1637.4</v>
      </c>
      <c r="H560" s="11"/>
      <c r="I560" s="11">
        <v>1637.4</v>
      </c>
      <c r="J560" s="11"/>
      <c r="K560" s="11">
        <f>L560+M560+N560</f>
        <v>1781.3</v>
      </c>
      <c r="L560" s="11"/>
      <c r="M560" s="11">
        <v>1781.3</v>
      </c>
      <c r="N560" s="11"/>
      <c r="O560" s="11">
        <f>P560+Q560+R560</f>
        <v>1781.3</v>
      </c>
      <c r="P560" s="19"/>
      <c r="Q560" s="19">
        <v>1781.3</v>
      </c>
      <c r="R560" s="19"/>
    </row>
    <row r="561" spans="1:18" ht="56.25">
      <c r="A561" s="64" t="s">
        <v>476</v>
      </c>
      <c r="B561" s="33">
        <v>546</v>
      </c>
      <c r="C561" s="16" t="s">
        <v>131</v>
      </c>
      <c r="D561" s="16" t="s">
        <v>131</v>
      </c>
      <c r="E561" s="16" t="s">
        <v>478</v>
      </c>
      <c r="F561" s="16"/>
      <c r="G561" s="11">
        <f>G562</f>
        <v>1003.9</v>
      </c>
      <c r="H561" s="11">
        <f aca="true" t="shared" si="300" ref="H561:R561">H562</f>
        <v>0</v>
      </c>
      <c r="I561" s="11">
        <v>629.9</v>
      </c>
      <c r="J561" s="11">
        <f t="shared" si="300"/>
        <v>0</v>
      </c>
      <c r="K561" s="11">
        <f t="shared" si="300"/>
        <v>629.9</v>
      </c>
      <c r="L561" s="11">
        <f t="shared" si="300"/>
        <v>0</v>
      </c>
      <c r="M561" s="11">
        <f t="shared" si="300"/>
        <v>629.9</v>
      </c>
      <c r="N561" s="11">
        <f t="shared" si="300"/>
        <v>0</v>
      </c>
      <c r="O561" s="11">
        <f t="shared" si="300"/>
        <v>629.9</v>
      </c>
      <c r="P561" s="11">
        <f t="shared" si="300"/>
        <v>0</v>
      </c>
      <c r="Q561" s="11">
        <f t="shared" si="300"/>
        <v>629.9</v>
      </c>
      <c r="R561" s="11">
        <f t="shared" si="300"/>
        <v>0</v>
      </c>
    </row>
    <row r="562" spans="1:18" ht="18.75">
      <c r="A562" s="64" t="s">
        <v>193</v>
      </c>
      <c r="B562" s="33">
        <v>546</v>
      </c>
      <c r="C562" s="16" t="s">
        <v>131</v>
      </c>
      <c r="D562" s="16" t="s">
        <v>131</v>
      </c>
      <c r="E562" s="16" t="s">
        <v>478</v>
      </c>
      <c r="F562" s="16" t="s">
        <v>192</v>
      </c>
      <c r="G562" s="11">
        <f>H562+I562+J562</f>
        <v>1003.9</v>
      </c>
      <c r="H562" s="11"/>
      <c r="I562" s="11">
        <v>1003.9</v>
      </c>
      <c r="J562" s="11"/>
      <c r="K562" s="11">
        <f>L562+M562+N562</f>
        <v>629.9</v>
      </c>
      <c r="L562" s="11"/>
      <c r="M562" s="11">
        <v>629.9</v>
      </c>
      <c r="N562" s="11"/>
      <c r="O562" s="11">
        <f>P562+Q562+R562</f>
        <v>629.9</v>
      </c>
      <c r="P562" s="19"/>
      <c r="Q562" s="19">
        <v>629.9</v>
      </c>
      <c r="R562" s="19"/>
    </row>
    <row r="563" spans="1:18" ht="114.75" customHeight="1">
      <c r="A563" s="64" t="s">
        <v>528</v>
      </c>
      <c r="B563" s="33">
        <v>546</v>
      </c>
      <c r="C563" s="16" t="s">
        <v>131</v>
      </c>
      <c r="D563" s="16" t="s">
        <v>131</v>
      </c>
      <c r="E563" s="16" t="s">
        <v>69</v>
      </c>
      <c r="F563" s="16"/>
      <c r="G563" s="11">
        <f>G564</f>
        <v>2061.9</v>
      </c>
      <c r="H563" s="11">
        <f aca="true" t="shared" si="301" ref="H563:R563">H564</f>
        <v>2000</v>
      </c>
      <c r="I563" s="11">
        <f>I564</f>
        <v>61.9</v>
      </c>
      <c r="J563" s="11">
        <f t="shared" si="301"/>
        <v>0</v>
      </c>
      <c r="K563" s="11">
        <f t="shared" si="301"/>
        <v>2061.9</v>
      </c>
      <c r="L563" s="11">
        <f t="shared" si="301"/>
        <v>2000</v>
      </c>
      <c r="M563" s="11">
        <f t="shared" si="301"/>
        <v>40.8</v>
      </c>
      <c r="N563" s="11">
        <f t="shared" si="301"/>
        <v>0</v>
      </c>
      <c r="O563" s="11">
        <f t="shared" si="301"/>
        <v>2061.9</v>
      </c>
      <c r="P563" s="11">
        <f t="shared" si="301"/>
        <v>2000</v>
      </c>
      <c r="Q563" s="11">
        <f t="shared" si="301"/>
        <v>40.8</v>
      </c>
      <c r="R563" s="11">
        <f t="shared" si="301"/>
        <v>0</v>
      </c>
    </row>
    <row r="564" spans="1:18" ht="18.75">
      <c r="A564" s="64" t="s">
        <v>193</v>
      </c>
      <c r="B564" s="33">
        <v>546</v>
      </c>
      <c r="C564" s="16" t="s">
        <v>131</v>
      </c>
      <c r="D564" s="16" t="s">
        <v>131</v>
      </c>
      <c r="E564" s="16" t="s">
        <v>69</v>
      </c>
      <c r="F564" s="16" t="s">
        <v>192</v>
      </c>
      <c r="G564" s="11">
        <v>2061.9</v>
      </c>
      <c r="H564" s="11">
        <v>2000</v>
      </c>
      <c r="I564" s="11">
        <v>61.9</v>
      </c>
      <c r="J564" s="11"/>
      <c r="K564" s="11">
        <v>2061.9</v>
      </c>
      <c r="L564" s="11">
        <v>2000</v>
      </c>
      <c r="M564" s="11">
        <v>40.8</v>
      </c>
      <c r="N564" s="11"/>
      <c r="O564" s="11">
        <v>2061.9</v>
      </c>
      <c r="P564" s="19">
        <v>2000</v>
      </c>
      <c r="Q564" s="19">
        <v>40.8</v>
      </c>
      <c r="R564" s="19"/>
    </row>
    <row r="565" spans="1:18" ht="37.5">
      <c r="A565" s="64" t="s">
        <v>525</v>
      </c>
      <c r="B565" s="33">
        <v>546</v>
      </c>
      <c r="C565" s="16" t="s">
        <v>131</v>
      </c>
      <c r="D565" s="16" t="s">
        <v>131</v>
      </c>
      <c r="E565" s="16" t="s">
        <v>252</v>
      </c>
      <c r="F565" s="16"/>
      <c r="G565" s="11">
        <f>G566</f>
        <v>10</v>
      </c>
      <c r="H565" s="11">
        <f aca="true" t="shared" si="302" ref="H565:R568">H566</f>
        <v>0</v>
      </c>
      <c r="I565" s="11">
        <f t="shared" si="302"/>
        <v>10</v>
      </c>
      <c r="J565" s="11">
        <f t="shared" si="302"/>
        <v>0</v>
      </c>
      <c r="K565" s="11">
        <f t="shared" si="302"/>
        <v>10</v>
      </c>
      <c r="L565" s="11">
        <f t="shared" si="302"/>
        <v>0</v>
      </c>
      <c r="M565" s="11">
        <f t="shared" si="302"/>
        <v>10</v>
      </c>
      <c r="N565" s="11">
        <f t="shared" si="302"/>
        <v>0</v>
      </c>
      <c r="O565" s="11">
        <f t="shared" si="302"/>
        <v>10</v>
      </c>
      <c r="P565" s="11">
        <f t="shared" si="302"/>
        <v>0</v>
      </c>
      <c r="Q565" s="11">
        <f t="shared" si="302"/>
        <v>10</v>
      </c>
      <c r="R565" s="11">
        <f>R566</f>
        <v>0</v>
      </c>
    </row>
    <row r="566" spans="1:18" ht="56.25">
      <c r="A566" s="64" t="s">
        <v>526</v>
      </c>
      <c r="B566" s="33">
        <v>546</v>
      </c>
      <c r="C566" s="16" t="s">
        <v>131</v>
      </c>
      <c r="D566" s="16" t="s">
        <v>131</v>
      </c>
      <c r="E566" s="16" t="s">
        <v>319</v>
      </c>
      <c r="F566" s="16"/>
      <c r="G566" s="11">
        <f>G567</f>
        <v>10</v>
      </c>
      <c r="H566" s="11">
        <f t="shared" si="302"/>
        <v>0</v>
      </c>
      <c r="I566" s="11">
        <f t="shared" si="302"/>
        <v>10</v>
      </c>
      <c r="J566" s="11">
        <f t="shared" si="302"/>
        <v>0</v>
      </c>
      <c r="K566" s="11">
        <f t="shared" si="302"/>
        <v>10</v>
      </c>
      <c r="L566" s="11">
        <f t="shared" si="302"/>
        <v>0</v>
      </c>
      <c r="M566" s="11">
        <f t="shared" si="302"/>
        <v>10</v>
      </c>
      <c r="N566" s="11">
        <f t="shared" si="302"/>
        <v>0</v>
      </c>
      <c r="O566" s="11">
        <f t="shared" si="302"/>
        <v>10</v>
      </c>
      <c r="P566" s="11">
        <f t="shared" si="302"/>
        <v>0</v>
      </c>
      <c r="Q566" s="11">
        <f t="shared" si="302"/>
        <v>10</v>
      </c>
      <c r="R566" s="11">
        <f t="shared" si="302"/>
        <v>0</v>
      </c>
    </row>
    <row r="567" spans="1:18" ht="37.5">
      <c r="A567" s="64" t="s">
        <v>32</v>
      </c>
      <c r="B567" s="33">
        <v>546</v>
      </c>
      <c r="C567" s="16" t="s">
        <v>131</v>
      </c>
      <c r="D567" s="16" t="s">
        <v>131</v>
      </c>
      <c r="E567" s="16" t="s">
        <v>322</v>
      </c>
      <c r="F567" s="16"/>
      <c r="G567" s="11">
        <f>G568</f>
        <v>10</v>
      </c>
      <c r="H567" s="11">
        <f t="shared" si="302"/>
        <v>0</v>
      </c>
      <c r="I567" s="11">
        <f t="shared" si="302"/>
        <v>10</v>
      </c>
      <c r="J567" s="11">
        <f t="shared" si="302"/>
        <v>0</v>
      </c>
      <c r="K567" s="11">
        <f t="shared" si="302"/>
        <v>10</v>
      </c>
      <c r="L567" s="11">
        <f t="shared" si="302"/>
        <v>0</v>
      </c>
      <c r="M567" s="11">
        <f t="shared" si="302"/>
        <v>10</v>
      </c>
      <c r="N567" s="11">
        <f t="shared" si="302"/>
        <v>0</v>
      </c>
      <c r="O567" s="11">
        <f t="shared" si="302"/>
        <v>10</v>
      </c>
      <c r="P567" s="11">
        <f t="shared" si="302"/>
        <v>0</v>
      </c>
      <c r="Q567" s="11">
        <f t="shared" si="302"/>
        <v>10</v>
      </c>
      <c r="R567" s="11">
        <f t="shared" si="302"/>
        <v>0</v>
      </c>
    </row>
    <row r="568" spans="1:18" ht="42" customHeight="1">
      <c r="A568" s="64" t="s">
        <v>211</v>
      </c>
      <c r="B568" s="33">
        <v>546</v>
      </c>
      <c r="C568" s="16" t="s">
        <v>131</v>
      </c>
      <c r="D568" s="16" t="s">
        <v>131</v>
      </c>
      <c r="E568" s="16" t="s">
        <v>367</v>
      </c>
      <c r="F568" s="16"/>
      <c r="G568" s="11">
        <f>G569</f>
        <v>10</v>
      </c>
      <c r="H568" s="11">
        <f t="shared" si="302"/>
        <v>0</v>
      </c>
      <c r="I568" s="11">
        <v>10</v>
      </c>
      <c r="J568" s="11">
        <f t="shared" si="302"/>
        <v>0</v>
      </c>
      <c r="K568" s="11">
        <f t="shared" si="302"/>
        <v>10</v>
      </c>
      <c r="L568" s="11">
        <f t="shared" si="302"/>
        <v>0</v>
      </c>
      <c r="M568" s="11">
        <f t="shared" si="302"/>
        <v>10</v>
      </c>
      <c r="N568" s="11">
        <f t="shared" si="302"/>
        <v>0</v>
      </c>
      <c r="O568" s="11">
        <f t="shared" si="302"/>
        <v>10</v>
      </c>
      <c r="P568" s="11">
        <f t="shared" si="302"/>
        <v>0</v>
      </c>
      <c r="Q568" s="11">
        <f t="shared" si="302"/>
        <v>10</v>
      </c>
      <c r="R568" s="11">
        <f>R569</f>
        <v>0</v>
      </c>
    </row>
    <row r="569" spans="1:18" ht="37.5">
      <c r="A569" s="64" t="s">
        <v>93</v>
      </c>
      <c r="B569" s="33">
        <v>546</v>
      </c>
      <c r="C569" s="16" t="s">
        <v>131</v>
      </c>
      <c r="D569" s="16" t="s">
        <v>131</v>
      </c>
      <c r="E569" s="16" t="s">
        <v>367</v>
      </c>
      <c r="F569" s="16" t="s">
        <v>179</v>
      </c>
      <c r="G569" s="11">
        <f>H569+I568+J569</f>
        <v>10</v>
      </c>
      <c r="H569" s="11"/>
      <c r="I569" s="11">
        <v>10</v>
      </c>
      <c r="J569" s="11"/>
      <c r="K569" s="11">
        <f>L569+M569+N569</f>
        <v>10</v>
      </c>
      <c r="L569" s="11"/>
      <c r="M569" s="11">
        <v>10</v>
      </c>
      <c r="N569" s="11"/>
      <c r="O569" s="11">
        <f>P569+Q569+R569</f>
        <v>10</v>
      </c>
      <c r="P569" s="11"/>
      <c r="Q569" s="11">
        <v>10</v>
      </c>
      <c r="R569" s="11"/>
    </row>
    <row r="570" spans="1:18" ht="39.75" customHeight="1">
      <c r="A570" s="64" t="s">
        <v>516</v>
      </c>
      <c r="B570" s="33">
        <v>546</v>
      </c>
      <c r="C570" s="16" t="s">
        <v>131</v>
      </c>
      <c r="D570" s="16" t="s">
        <v>131</v>
      </c>
      <c r="E570" s="16" t="s">
        <v>259</v>
      </c>
      <c r="F570" s="16"/>
      <c r="G570" s="11">
        <f>G571</f>
        <v>6.5</v>
      </c>
      <c r="H570" s="11">
        <f>H571</f>
        <v>0</v>
      </c>
      <c r="I570" s="11">
        <f aca="true" t="shared" si="303" ref="H570:R572">I571</f>
        <v>6.5</v>
      </c>
      <c r="J570" s="11">
        <f aca="true" t="shared" si="304" ref="J570:R570">J571</f>
        <v>0</v>
      </c>
      <c r="K570" s="11">
        <f t="shared" si="304"/>
        <v>6.5</v>
      </c>
      <c r="L570" s="11">
        <f t="shared" si="304"/>
        <v>0</v>
      </c>
      <c r="M570" s="11">
        <f t="shared" si="304"/>
        <v>6.5</v>
      </c>
      <c r="N570" s="11">
        <f t="shared" si="304"/>
        <v>0</v>
      </c>
      <c r="O570" s="11">
        <f t="shared" si="304"/>
        <v>6.5</v>
      </c>
      <c r="P570" s="11">
        <f t="shared" si="304"/>
        <v>0</v>
      </c>
      <c r="Q570" s="11">
        <f t="shared" si="304"/>
        <v>6.5</v>
      </c>
      <c r="R570" s="11">
        <f t="shared" si="304"/>
        <v>0</v>
      </c>
    </row>
    <row r="571" spans="1:18" ht="37.5">
      <c r="A571" s="64" t="s">
        <v>260</v>
      </c>
      <c r="B571" s="33">
        <v>546</v>
      </c>
      <c r="C571" s="16" t="s">
        <v>131</v>
      </c>
      <c r="D571" s="16" t="s">
        <v>131</v>
      </c>
      <c r="E571" s="16" t="s">
        <v>518</v>
      </c>
      <c r="F571" s="16"/>
      <c r="G571" s="11">
        <f>G572</f>
        <v>6.5</v>
      </c>
      <c r="H571" s="11">
        <f t="shared" si="303"/>
        <v>0</v>
      </c>
      <c r="I571" s="11">
        <f t="shared" si="303"/>
        <v>6.5</v>
      </c>
      <c r="J571" s="11">
        <f t="shared" si="303"/>
        <v>0</v>
      </c>
      <c r="K571" s="11">
        <f t="shared" si="303"/>
        <v>6.5</v>
      </c>
      <c r="L571" s="11">
        <f t="shared" si="303"/>
        <v>0</v>
      </c>
      <c r="M571" s="11">
        <f t="shared" si="303"/>
        <v>6.5</v>
      </c>
      <c r="N571" s="11">
        <f t="shared" si="303"/>
        <v>0</v>
      </c>
      <c r="O571" s="11">
        <f t="shared" si="303"/>
        <v>6.5</v>
      </c>
      <c r="P571" s="11">
        <f t="shared" si="303"/>
        <v>0</v>
      </c>
      <c r="Q571" s="11">
        <f t="shared" si="303"/>
        <v>6.5</v>
      </c>
      <c r="R571" s="11">
        <f t="shared" si="303"/>
        <v>0</v>
      </c>
    </row>
    <row r="572" spans="1:18" ht="18.75">
      <c r="A572" s="64" t="s">
        <v>182</v>
      </c>
      <c r="B572" s="33">
        <v>546</v>
      </c>
      <c r="C572" s="16" t="s">
        <v>131</v>
      </c>
      <c r="D572" s="16" t="s">
        <v>131</v>
      </c>
      <c r="E572" s="16" t="s">
        <v>519</v>
      </c>
      <c r="F572" s="16"/>
      <c r="G572" s="11">
        <f>G573</f>
        <v>6.5</v>
      </c>
      <c r="H572" s="11">
        <f t="shared" si="303"/>
        <v>0</v>
      </c>
      <c r="I572" s="11">
        <v>6.5</v>
      </c>
      <c r="J572" s="11">
        <f t="shared" si="303"/>
        <v>0</v>
      </c>
      <c r="K572" s="11">
        <f t="shared" si="303"/>
        <v>6.5</v>
      </c>
      <c r="L572" s="11">
        <f t="shared" si="303"/>
        <v>0</v>
      </c>
      <c r="M572" s="11">
        <f t="shared" si="303"/>
        <v>6.5</v>
      </c>
      <c r="N572" s="11">
        <f t="shared" si="303"/>
        <v>0</v>
      </c>
      <c r="O572" s="11">
        <f t="shared" si="303"/>
        <v>6.5</v>
      </c>
      <c r="P572" s="11">
        <f t="shared" si="303"/>
        <v>0</v>
      </c>
      <c r="Q572" s="11">
        <f t="shared" si="303"/>
        <v>6.5</v>
      </c>
      <c r="R572" s="11">
        <f t="shared" si="303"/>
        <v>0</v>
      </c>
    </row>
    <row r="573" spans="1:18" ht="37.5">
      <c r="A573" s="64" t="s">
        <v>93</v>
      </c>
      <c r="B573" s="33">
        <v>546</v>
      </c>
      <c r="C573" s="16" t="s">
        <v>131</v>
      </c>
      <c r="D573" s="16" t="s">
        <v>131</v>
      </c>
      <c r="E573" s="16" t="s">
        <v>519</v>
      </c>
      <c r="F573" s="16" t="s">
        <v>179</v>
      </c>
      <c r="G573" s="11">
        <f>H573+I572+J573</f>
        <v>6.5</v>
      </c>
      <c r="H573" s="11"/>
      <c r="I573" s="11">
        <v>6.5</v>
      </c>
      <c r="J573" s="11"/>
      <c r="K573" s="11">
        <f>L573+M573+N573</f>
        <v>6.5</v>
      </c>
      <c r="L573" s="11"/>
      <c r="M573" s="11">
        <v>6.5</v>
      </c>
      <c r="N573" s="11"/>
      <c r="O573" s="11">
        <f>P573+Q573+R573</f>
        <v>6.5</v>
      </c>
      <c r="P573" s="11"/>
      <c r="Q573" s="11">
        <v>6.5</v>
      </c>
      <c r="R573" s="11"/>
    </row>
    <row r="574" spans="1:18" ht="18.75">
      <c r="A574" s="64" t="s">
        <v>155</v>
      </c>
      <c r="B574" s="33">
        <v>546</v>
      </c>
      <c r="C574" s="16" t="s">
        <v>131</v>
      </c>
      <c r="D574" s="16" t="s">
        <v>127</v>
      </c>
      <c r="E574" s="16"/>
      <c r="F574" s="16"/>
      <c r="G574" s="11">
        <f>G575</f>
        <v>117809.3</v>
      </c>
      <c r="H574" s="11">
        <f aca="true" t="shared" si="305" ref="H574:R574">H575</f>
        <v>14550</v>
      </c>
      <c r="I574" s="11">
        <f t="shared" si="305"/>
        <v>47254.2</v>
      </c>
      <c r="J574" s="11">
        <f t="shared" si="305"/>
        <v>0</v>
      </c>
      <c r="K574" s="11">
        <f t="shared" si="305"/>
        <v>111749.04</v>
      </c>
      <c r="L574" s="11">
        <f t="shared" si="305"/>
        <v>0</v>
      </c>
      <c r="M574" s="11">
        <f t="shared" si="305"/>
        <v>42702.34</v>
      </c>
      <c r="N574" s="11">
        <f t="shared" si="305"/>
        <v>0</v>
      </c>
      <c r="O574" s="11">
        <f t="shared" si="305"/>
        <v>42702.34</v>
      </c>
      <c r="P574" s="11" t="e">
        <f t="shared" si="305"/>
        <v>#REF!</v>
      </c>
      <c r="Q574" s="11" t="e">
        <f t="shared" si="305"/>
        <v>#REF!</v>
      </c>
      <c r="R574" s="11" t="e">
        <f t="shared" si="305"/>
        <v>#REF!</v>
      </c>
    </row>
    <row r="575" spans="1:18" ht="37.5">
      <c r="A575" s="64" t="s">
        <v>523</v>
      </c>
      <c r="B575" s="33">
        <v>546</v>
      </c>
      <c r="C575" s="16" t="s">
        <v>131</v>
      </c>
      <c r="D575" s="16" t="s">
        <v>127</v>
      </c>
      <c r="E575" s="33" t="s">
        <v>288</v>
      </c>
      <c r="F575" s="16"/>
      <c r="G575" s="11">
        <f aca="true" t="shared" si="306" ref="G575:R575">G576+G585</f>
        <v>117809.3</v>
      </c>
      <c r="H575" s="11">
        <f t="shared" si="306"/>
        <v>14550</v>
      </c>
      <c r="I575" s="11">
        <f t="shared" si="306"/>
        <v>47254.2</v>
      </c>
      <c r="J575" s="11">
        <f t="shared" si="306"/>
        <v>0</v>
      </c>
      <c r="K575" s="11">
        <f t="shared" si="306"/>
        <v>111749.04</v>
      </c>
      <c r="L575" s="11">
        <f t="shared" si="306"/>
        <v>0</v>
      </c>
      <c r="M575" s="11">
        <f t="shared" si="306"/>
        <v>42702.34</v>
      </c>
      <c r="N575" s="11">
        <f t="shared" si="306"/>
        <v>0</v>
      </c>
      <c r="O575" s="11">
        <f t="shared" si="306"/>
        <v>42702.34</v>
      </c>
      <c r="P575" s="11" t="e">
        <f t="shared" si="306"/>
        <v>#REF!</v>
      </c>
      <c r="Q575" s="11" t="e">
        <f t="shared" si="306"/>
        <v>#REF!</v>
      </c>
      <c r="R575" s="11" t="e">
        <f t="shared" si="306"/>
        <v>#REF!</v>
      </c>
    </row>
    <row r="576" spans="1:18" ht="22.5" customHeight="1">
      <c r="A576" s="43" t="s">
        <v>18</v>
      </c>
      <c r="B576" s="33">
        <v>546</v>
      </c>
      <c r="C576" s="16" t="s">
        <v>131</v>
      </c>
      <c r="D576" s="16" t="s">
        <v>127</v>
      </c>
      <c r="E576" s="33" t="s">
        <v>289</v>
      </c>
      <c r="F576" s="16"/>
      <c r="G576" s="11">
        <f>G580+G577</f>
        <v>74191.1</v>
      </c>
      <c r="H576" s="11">
        <f aca="true" t="shared" si="307" ref="H576:R576">H580+H577</f>
        <v>14550</v>
      </c>
      <c r="I576" s="11">
        <f t="shared" si="307"/>
        <v>3636</v>
      </c>
      <c r="J576" s="11">
        <f t="shared" si="307"/>
        <v>0</v>
      </c>
      <c r="K576" s="11">
        <f t="shared" si="307"/>
        <v>79082.7</v>
      </c>
      <c r="L576" s="11">
        <f t="shared" si="307"/>
        <v>0</v>
      </c>
      <c r="M576" s="11">
        <f t="shared" si="307"/>
        <v>36</v>
      </c>
      <c r="N576" s="11">
        <f t="shared" si="307"/>
        <v>0</v>
      </c>
      <c r="O576" s="11">
        <f t="shared" si="307"/>
        <v>36</v>
      </c>
      <c r="P576" s="11" t="e">
        <f t="shared" si="307"/>
        <v>#REF!</v>
      </c>
      <c r="Q576" s="11" t="e">
        <f t="shared" si="307"/>
        <v>#REF!</v>
      </c>
      <c r="R576" s="11" t="e">
        <f t="shared" si="307"/>
        <v>#REF!</v>
      </c>
    </row>
    <row r="577" spans="1:18" ht="57" customHeight="1">
      <c r="A577" s="64" t="s">
        <v>365</v>
      </c>
      <c r="B577" s="33">
        <v>546</v>
      </c>
      <c r="C577" s="16" t="s">
        <v>131</v>
      </c>
      <c r="D577" s="16" t="s">
        <v>127</v>
      </c>
      <c r="E577" s="33" t="s">
        <v>293</v>
      </c>
      <c r="F577" s="16"/>
      <c r="G577" s="11">
        <f>G578</f>
        <v>36</v>
      </c>
      <c r="H577" s="11">
        <f aca="true" t="shared" si="308" ref="H577:R577">H578</f>
        <v>0</v>
      </c>
      <c r="I577" s="11">
        <f t="shared" si="308"/>
        <v>36</v>
      </c>
      <c r="J577" s="11">
        <f t="shared" si="308"/>
        <v>0</v>
      </c>
      <c r="K577" s="11">
        <f t="shared" si="308"/>
        <v>36</v>
      </c>
      <c r="L577" s="11">
        <f t="shared" si="308"/>
        <v>0</v>
      </c>
      <c r="M577" s="11">
        <f t="shared" si="308"/>
        <v>36</v>
      </c>
      <c r="N577" s="11">
        <f t="shared" si="308"/>
        <v>0</v>
      </c>
      <c r="O577" s="11">
        <f t="shared" si="308"/>
        <v>36</v>
      </c>
      <c r="P577" s="11">
        <f t="shared" si="308"/>
        <v>0</v>
      </c>
      <c r="Q577" s="11">
        <f t="shared" si="308"/>
        <v>36</v>
      </c>
      <c r="R577" s="11">
        <f t="shared" si="308"/>
        <v>0</v>
      </c>
    </row>
    <row r="578" spans="1:18" ht="45" customHeight="1">
      <c r="A578" s="64" t="s">
        <v>464</v>
      </c>
      <c r="B578" s="33">
        <v>546</v>
      </c>
      <c r="C578" s="16" t="s">
        <v>131</v>
      </c>
      <c r="D578" s="16" t="s">
        <v>127</v>
      </c>
      <c r="E578" s="33" t="s">
        <v>463</v>
      </c>
      <c r="F578" s="16"/>
      <c r="G578" s="11">
        <f>G579</f>
        <v>36</v>
      </c>
      <c r="H578" s="11">
        <f aca="true" t="shared" si="309" ref="H578:R578">H579</f>
        <v>0</v>
      </c>
      <c r="I578" s="11">
        <f t="shared" si="309"/>
        <v>36</v>
      </c>
      <c r="J578" s="11">
        <f t="shared" si="309"/>
        <v>0</v>
      </c>
      <c r="K578" s="11">
        <f t="shared" si="309"/>
        <v>36</v>
      </c>
      <c r="L578" s="11">
        <f t="shared" si="309"/>
        <v>0</v>
      </c>
      <c r="M578" s="11">
        <f t="shared" si="309"/>
        <v>36</v>
      </c>
      <c r="N578" s="11">
        <f t="shared" si="309"/>
        <v>0</v>
      </c>
      <c r="O578" s="11">
        <f t="shared" si="309"/>
        <v>36</v>
      </c>
      <c r="P578" s="11">
        <f t="shared" si="309"/>
        <v>0</v>
      </c>
      <c r="Q578" s="11">
        <f t="shared" si="309"/>
        <v>36</v>
      </c>
      <c r="R578" s="11">
        <f t="shared" si="309"/>
        <v>0</v>
      </c>
    </row>
    <row r="579" spans="1:18" ht="36.75" customHeight="1">
      <c r="A579" s="64" t="s">
        <v>223</v>
      </c>
      <c r="B579" s="33">
        <v>546</v>
      </c>
      <c r="C579" s="16" t="s">
        <v>131</v>
      </c>
      <c r="D579" s="16" t="s">
        <v>127</v>
      </c>
      <c r="E579" s="33" t="s">
        <v>462</v>
      </c>
      <c r="F579" s="16" t="s">
        <v>222</v>
      </c>
      <c r="G579" s="11">
        <f>H579+I578+J579</f>
        <v>36</v>
      </c>
      <c r="H579" s="11"/>
      <c r="I579" s="11">
        <v>36</v>
      </c>
      <c r="J579" s="11"/>
      <c r="K579" s="11">
        <f>L579+M579+N579</f>
        <v>36</v>
      </c>
      <c r="L579" s="11"/>
      <c r="M579" s="11">
        <v>36</v>
      </c>
      <c r="N579" s="11"/>
      <c r="O579" s="11">
        <f>P579+Q579+R579</f>
        <v>36</v>
      </c>
      <c r="P579" s="11"/>
      <c r="Q579" s="11">
        <v>36</v>
      </c>
      <c r="R579" s="11"/>
    </row>
    <row r="580" spans="1:18" ht="56.25">
      <c r="A580" s="64" t="s">
        <v>445</v>
      </c>
      <c r="B580" s="33">
        <v>546</v>
      </c>
      <c r="C580" s="16" t="s">
        <v>131</v>
      </c>
      <c r="D580" s="16" t="s">
        <v>127</v>
      </c>
      <c r="E580" s="33" t="s">
        <v>443</v>
      </c>
      <c r="F580" s="16"/>
      <c r="G580" s="11">
        <f aca="true" t="shared" si="310" ref="G580:O580">G581+G583</f>
        <v>74155.1</v>
      </c>
      <c r="H580" s="11">
        <f t="shared" si="310"/>
        <v>14550</v>
      </c>
      <c r="I580" s="11">
        <f t="shared" si="310"/>
        <v>3600</v>
      </c>
      <c r="J580" s="11">
        <f t="shared" si="310"/>
        <v>0</v>
      </c>
      <c r="K580" s="11">
        <f t="shared" si="310"/>
        <v>79046.7</v>
      </c>
      <c r="L580" s="11">
        <f t="shared" si="310"/>
        <v>0</v>
      </c>
      <c r="M580" s="11">
        <f t="shared" si="310"/>
        <v>0</v>
      </c>
      <c r="N580" s="11">
        <f t="shared" si="310"/>
        <v>0</v>
      </c>
      <c r="O580" s="11">
        <f t="shared" si="310"/>
        <v>0</v>
      </c>
      <c r="P580" s="11" t="e">
        <f>P581+P583+#REF!</f>
        <v>#REF!</v>
      </c>
      <c r="Q580" s="11" t="e">
        <f>Q581+Q583+#REF!</f>
        <v>#REF!</v>
      </c>
      <c r="R580" s="11" t="e">
        <f>R581+R583+#REF!</f>
        <v>#REF!</v>
      </c>
    </row>
    <row r="581" spans="1:18" ht="58.5" customHeight="1">
      <c r="A581" s="64" t="s">
        <v>642</v>
      </c>
      <c r="B581" s="33">
        <v>546</v>
      </c>
      <c r="C581" s="16" t="s">
        <v>131</v>
      </c>
      <c r="D581" s="16" t="s">
        <v>127</v>
      </c>
      <c r="E581" s="33" t="s">
        <v>585</v>
      </c>
      <c r="F581" s="16"/>
      <c r="G581" s="11">
        <f>G582</f>
        <v>3150</v>
      </c>
      <c r="H581" s="11">
        <f aca="true" t="shared" si="311" ref="H581:R581">H582</f>
        <v>0</v>
      </c>
      <c r="I581" s="11">
        <v>3150</v>
      </c>
      <c r="J581" s="11">
        <f t="shared" si="311"/>
        <v>0</v>
      </c>
      <c r="K581" s="11">
        <f t="shared" si="311"/>
        <v>0</v>
      </c>
      <c r="L581" s="11">
        <f t="shared" si="311"/>
        <v>0</v>
      </c>
      <c r="M581" s="11">
        <f t="shared" si="311"/>
        <v>0</v>
      </c>
      <c r="N581" s="11">
        <f t="shared" si="311"/>
        <v>0</v>
      </c>
      <c r="O581" s="11">
        <f t="shared" si="311"/>
        <v>0</v>
      </c>
      <c r="P581" s="11">
        <f t="shared" si="311"/>
        <v>0</v>
      </c>
      <c r="Q581" s="11">
        <f t="shared" si="311"/>
        <v>0</v>
      </c>
      <c r="R581" s="11">
        <f t="shared" si="311"/>
        <v>0</v>
      </c>
    </row>
    <row r="582" spans="1:18" ht="37.5">
      <c r="A582" s="64" t="s">
        <v>93</v>
      </c>
      <c r="B582" s="33">
        <v>546</v>
      </c>
      <c r="C582" s="16" t="s">
        <v>131</v>
      </c>
      <c r="D582" s="16" t="s">
        <v>127</v>
      </c>
      <c r="E582" s="33" t="s">
        <v>585</v>
      </c>
      <c r="F582" s="16" t="s">
        <v>179</v>
      </c>
      <c r="G582" s="11">
        <f>H582+I581+J582</f>
        <v>3150</v>
      </c>
      <c r="H582" s="11"/>
      <c r="I582" s="11">
        <f>I583</f>
        <v>450</v>
      </c>
      <c r="J582" s="11"/>
      <c r="K582" s="11">
        <f>L582+M582+N582</f>
        <v>0</v>
      </c>
      <c r="L582" s="11"/>
      <c r="M582" s="11"/>
      <c r="N582" s="11"/>
      <c r="O582" s="11">
        <f>P582+Q582+R582</f>
        <v>0</v>
      </c>
      <c r="P582" s="11"/>
      <c r="Q582" s="11"/>
      <c r="R582" s="11"/>
    </row>
    <row r="583" spans="1:18" ht="43.5" customHeight="1">
      <c r="A583" s="64" t="s">
        <v>543</v>
      </c>
      <c r="B583" s="33">
        <v>546</v>
      </c>
      <c r="C583" s="16" t="s">
        <v>131</v>
      </c>
      <c r="D583" s="16" t="s">
        <v>127</v>
      </c>
      <c r="E583" s="16" t="s">
        <v>565</v>
      </c>
      <c r="F583" s="16"/>
      <c r="G583" s="11">
        <f>G584</f>
        <v>71005.1</v>
      </c>
      <c r="H583" s="11">
        <f>H584</f>
        <v>14550</v>
      </c>
      <c r="I583" s="11">
        <v>450</v>
      </c>
      <c r="J583" s="11">
        <f aca="true" t="shared" si="312" ref="J583:R583">J584</f>
        <v>0</v>
      </c>
      <c r="K583" s="11">
        <f t="shared" si="312"/>
        <v>79046.7</v>
      </c>
      <c r="L583" s="11">
        <f t="shared" si="312"/>
        <v>0</v>
      </c>
      <c r="M583" s="11">
        <f t="shared" si="312"/>
        <v>0</v>
      </c>
      <c r="N583" s="11">
        <f t="shared" si="312"/>
        <v>0</v>
      </c>
      <c r="O583" s="11">
        <f t="shared" si="312"/>
        <v>0</v>
      </c>
      <c r="P583" s="11">
        <f t="shared" si="312"/>
        <v>0</v>
      </c>
      <c r="Q583" s="11">
        <f t="shared" si="312"/>
        <v>0</v>
      </c>
      <c r="R583" s="11">
        <f t="shared" si="312"/>
        <v>0</v>
      </c>
    </row>
    <row r="584" spans="1:18" ht="18.75">
      <c r="A584" s="64" t="s">
        <v>157</v>
      </c>
      <c r="B584" s="33">
        <v>546</v>
      </c>
      <c r="C584" s="16" t="s">
        <v>131</v>
      </c>
      <c r="D584" s="16" t="s">
        <v>127</v>
      </c>
      <c r="E584" s="16" t="s">
        <v>565</v>
      </c>
      <c r="F584" s="16" t="s">
        <v>186</v>
      </c>
      <c r="G584" s="11">
        <v>71005.1</v>
      </c>
      <c r="H584" s="11">
        <v>14550</v>
      </c>
      <c r="I584" s="11">
        <v>6455.1</v>
      </c>
      <c r="J584" s="11"/>
      <c r="K584" s="11">
        <v>79046.7</v>
      </c>
      <c r="L584" s="11"/>
      <c r="M584" s="11"/>
      <c r="N584" s="11"/>
      <c r="O584" s="11">
        <f>P584+Q584+R584</f>
        <v>0</v>
      </c>
      <c r="P584" s="11"/>
      <c r="Q584" s="11"/>
      <c r="R584" s="11"/>
    </row>
    <row r="585" spans="1:18" ht="18.75">
      <c r="A585" s="70" t="s">
        <v>29</v>
      </c>
      <c r="B585" s="33">
        <v>546</v>
      </c>
      <c r="C585" s="16" t="s">
        <v>131</v>
      </c>
      <c r="D585" s="16" t="s">
        <v>127</v>
      </c>
      <c r="E585" s="16" t="s">
        <v>77</v>
      </c>
      <c r="F585" s="16"/>
      <c r="G585" s="11">
        <f>G586</f>
        <v>43618.2</v>
      </c>
      <c r="H585" s="11">
        <f aca="true" t="shared" si="313" ref="H585:R585">H586</f>
        <v>0</v>
      </c>
      <c r="I585" s="11">
        <f t="shared" si="313"/>
        <v>43618.2</v>
      </c>
      <c r="J585" s="11">
        <f t="shared" si="313"/>
        <v>0</v>
      </c>
      <c r="K585" s="11">
        <f t="shared" si="313"/>
        <v>32666.34</v>
      </c>
      <c r="L585" s="11">
        <f t="shared" si="313"/>
        <v>0</v>
      </c>
      <c r="M585" s="11">
        <f t="shared" si="313"/>
        <v>42666.34</v>
      </c>
      <c r="N585" s="11">
        <f t="shared" si="313"/>
        <v>0</v>
      </c>
      <c r="O585" s="11">
        <f t="shared" si="313"/>
        <v>42666.34</v>
      </c>
      <c r="P585" s="11">
        <f t="shared" si="313"/>
        <v>0</v>
      </c>
      <c r="Q585" s="11">
        <f t="shared" si="313"/>
        <v>42666.34</v>
      </c>
      <c r="R585" s="11">
        <f t="shared" si="313"/>
        <v>0</v>
      </c>
    </row>
    <row r="586" spans="1:18" ht="117" customHeight="1">
      <c r="A586" s="64" t="s">
        <v>524</v>
      </c>
      <c r="B586" s="33">
        <v>546</v>
      </c>
      <c r="C586" s="16" t="s">
        <v>131</v>
      </c>
      <c r="D586" s="16" t="s">
        <v>127</v>
      </c>
      <c r="E586" s="16" t="s">
        <v>112</v>
      </c>
      <c r="F586" s="16"/>
      <c r="G586" s="11">
        <f>G587+G591</f>
        <v>43618.2</v>
      </c>
      <c r="H586" s="11">
        <f aca="true" t="shared" si="314" ref="H586:R586">H587+H591</f>
        <v>0</v>
      </c>
      <c r="I586" s="11">
        <f t="shared" si="314"/>
        <v>43618.2</v>
      </c>
      <c r="J586" s="11">
        <f t="shared" si="314"/>
        <v>0</v>
      </c>
      <c r="K586" s="11">
        <f t="shared" si="314"/>
        <v>32666.34</v>
      </c>
      <c r="L586" s="11">
        <f t="shared" si="314"/>
        <v>0</v>
      </c>
      <c r="M586" s="11">
        <f t="shared" si="314"/>
        <v>42666.34</v>
      </c>
      <c r="N586" s="11">
        <f t="shared" si="314"/>
        <v>0</v>
      </c>
      <c r="O586" s="11">
        <f t="shared" si="314"/>
        <v>42666.34</v>
      </c>
      <c r="P586" s="11">
        <f t="shared" si="314"/>
        <v>0</v>
      </c>
      <c r="Q586" s="11">
        <f t="shared" si="314"/>
        <v>42666.34</v>
      </c>
      <c r="R586" s="11">
        <f t="shared" si="314"/>
        <v>0</v>
      </c>
    </row>
    <row r="587" spans="1:18" ht="18.75">
      <c r="A587" s="64" t="s">
        <v>408</v>
      </c>
      <c r="B587" s="33">
        <v>546</v>
      </c>
      <c r="C587" s="16" t="s">
        <v>131</v>
      </c>
      <c r="D587" s="16" t="s">
        <v>127</v>
      </c>
      <c r="E587" s="16" t="s">
        <v>409</v>
      </c>
      <c r="F587" s="16"/>
      <c r="G587" s="11">
        <f>G588+G589+G590</f>
        <v>24168.899999999998</v>
      </c>
      <c r="H587" s="11">
        <f aca="true" t="shared" si="315" ref="H587:R587">H588+H589+H590</f>
        <v>0</v>
      </c>
      <c r="I587" s="11">
        <f t="shared" si="315"/>
        <v>24168.899999999998</v>
      </c>
      <c r="J587" s="11">
        <f t="shared" si="315"/>
        <v>0</v>
      </c>
      <c r="K587" s="11">
        <f t="shared" si="315"/>
        <v>17608.84</v>
      </c>
      <c r="L587" s="11">
        <f t="shared" si="315"/>
        <v>0</v>
      </c>
      <c r="M587" s="11">
        <f t="shared" si="315"/>
        <v>27608.84</v>
      </c>
      <c r="N587" s="11">
        <f t="shared" si="315"/>
        <v>0</v>
      </c>
      <c r="O587" s="11">
        <f t="shared" si="315"/>
        <v>27608.84</v>
      </c>
      <c r="P587" s="11">
        <f t="shared" si="315"/>
        <v>0</v>
      </c>
      <c r="Q587" s="11">
        <f t="shared" si="315"/>
        <v>27608.84</v>
      </c>
      <c r="R587" s="11">
        <f t="shared" si="315"/>
        <v>0</v>
      </c>
    </row>
    <row r="588" spans="1:18" ht="18.75">
      <c r="A588" s="64" t="s">
        <v>181</v>
      </c>
      <c r="B588" s="33">
        <v>546</v>
      </c>
      <c r="C588" s="16" t="s">
        <v>131</v>
      </c>
      <c r="D588" s="16" t="s">
        <v>127</v>
      </c>
      <c r="E588" s="16" t="s">
        <v>409</v>
      </c>
      <c r="F588" s="16" t="s">
        <v>154</v>
      </c>
      <c r="G588" s="11">
        <f>H588+I588+J588</f>
        <v>22496.1</v>
      </c>
      <c r="H588" s="11"/>
      <c r="I588" s="11">
        <v>22496.1</v>
      </c>
      <c r="J588" s="11"/>
      <c r="K588" s="11">
        <v>15936</v>
      </c>
      <c r="L588" s="11"/>
      <c r="M588" s="11">
        <v>25936</v>
      </c>
      <c r="N588" s="11"/>
      <c r="O588" s="11">
        <f>P588+Q588+R588</f>
        <v>25936</v>
      </c>
      <c r="P588" s="49"/>
      <c r="Q588" s="11">
        <v>25936</v>
      </c>
      <c r="R588" s="49"/>
    </row>
    <row r="589" spans="1:18" ht="37.5">
      <c r="A589" s="64" t="s">
        <v>93</v>
      </c>
      <c r="B589" s="33">
        <v>546</v>
      </c>
      <c r="C589" s="16" t="s">
        <v>131</v>
      </c>
      <c r="D589" s="16" t="s">
        <v>127</v>
      </c>
      <c r="E589" s="16" t="s">
        <v>409</v>
      </c>
      <c r="F589" s="16" t="s">
        <v>179</v>
      </c>
      <c r="G589" s="11">
        <f>H589+I589+J589</f>
        <v>1659.7</v>
      </c>
      <c r="H589" s="11"/>
      <c r="I589" s="11">
        <v>1659.7</v>
      </c>
      <c r="J589" s="11"/>
      <c r="K589" s="11">
        <f>L589+M589+N589</f>
        <v>1659.74</v>
      </c>
      <c r="L589" s="11"/>
      <c r="M589" s="11">
        <v>1659.74</v>
      </c>
      <c r="N589" s="11"/>
      <c r="O589" s="11">
        <f>P589+Q589+R589</f>
        <v>1659.74</v>
      </c>
      <c r="P589" s="19"/>
      <c r="Q589" s="11">
        <v>1659.74</v>
      </c>
      <c r="R589" s="19"/>
    </row>
    <row r="590" spans="1:18" ht="18.75">
      <c r="A590" s="64" t="s">
        <v>177</v>
      </c>
      <c r="B590" s="33">
        <v>546</v>
      </c>
      <c r="C590" s="16" t="s">
        <v>131</v>
      </c>
      <c r="D590" s="16" t="s">
        <v>127</v>
      </c>
      <c r="E590" s="16" t="s">
        <v>409</v>
      </c>
      <c r="F590" s="16" t="s">
        <v>178</v>
      </c>
      <c r="G590" s="11">
        <f>H590+I590+J590</f>
        <v>13.1</v>
      </c>
      <c r="H590" s="11"/>
      <c r="I590" s="11">
        <v>13.1</v>
      </c>
      <c r="J590" s="11"/>
      <c r="K590" s="11">
        <f>L590+M590+N590</f>
        <v>13.1</v>
      </c>
      <c r="L590" s="11"/>
      <c r="M590" s="11">
        <v>13.1</v>
      </c>
      <c r="N590" s="11"/>
      <c r="O590" s="11">
        <f>P590+Q590+R590</f>
        <v>13.1</v>
      </c>
      <c r="P590" s="19"/>
      <c r="Q590" s="11">
        <v>13.1</v>
      </c>
      <c r="R590" s="19"/>
    </row>
    <row r="591" spans="1:18" ht="56.25">
      <c r="A591" s="64" t="s">
        <v>476</v>
      </c>
      <c r="B591" s="33">
        <v>546</v>
      </c>
      <c r="C591" s="16" t="s">
        <v>131</v>
      </c>
      <c r="D591" s="16" t="s">
        <v>127</v>
      </c>
      <c r="E591" s="16" t="s">
        <v>479</v>
      </c>
      <c r="F591" s="16"/>
      <c r="G591" s="11">
        <f aca="true" t="shared" si="316" ref="G591:R591">G592</f>
        <v>19449.3</v>
      </c>
      <c r="H591" s="11">
        <f t="shared" si="316"/>
        <v>0</v>
      </c>
      <c r="I591" s="11">
        <f t="shared" si="316"/>
        <v>19449.3</v>
      </c>
      <c r="J591" s="11">
        <f t="shared" si="316"/>
        <v>0</v>
      </c>
      <c r="K591" s="11">
        <f t="shared" si="316"/>
        <v>15057.5</v>
      </c>
      <c r="L591" s="11">
        <f t="shared" si="316"/>
        <v>0</v>
      </c>
      <c r="M591" s="11">
        <f t="shared" si="316"/>
        <v>15057.5</v>
      </c>
      <c r="N591" s="11">
        <f t="shared" si="316"/>
        <v>0</v>
      </c>
      <c r="O591" s="11">
        <f t="shared" si="316"/>
        <v>15057.5</v>
      </c>
      <c r="P591" s="11">
        <f t="shared" si="316"/>
        <v>0</v>
      </c>
      <c r="Q591" s="11">
        <f t="shared" si="316"/>
        <v>15057.5</v>
      </c>
      <c r="R591" s="11">
        <f t="shared" si="316"/>
        <v>0</v>
      </c>
    </row>
    <row r="592" spans="1:18" ht="18.75">
      <c r="A592" s="64" t="s">
        <v>181</v>
      </c>
      <c r="B592" s="33">
        <v>546</v>
      </c>
      <c r="C592" s="16" t="s">
        <v>131</v>
      </c>
      <c r="D592" s="16" t="s">
        <v>127</v>
      </c>
      <c r="E592" s="16" t="s">
        <v>479</v>
      </c>
      <c r="F592" s="16" t="s">
        <v>154</v>
      </c>
      <c r="G592" s="11">
        <f>H592+I592+J592</f>
        <v>19449.3</v>
      </c>
      <c r="H592" s="11"/>
      <c r="I592" s="11">
        <v>19449.3</v>
      </c>
      <c r="J592" s="11"/>
      <c r="K592" s="11">
        <f>L592+M592+N592</f>
        <v>15057.5</v>
      </c>
      <c r="L592" s="11"/>
      <c r="M592" s="11">
        <v>15057.5</v>
      </c>
      <c r="N592" s="11"/>
      <c r="O592" s="11">
        <f>P592+Q592+R592</f>
        <v>15057.5</v>
      </c>
      <c r="P592" s="49"/>
      <c r="Q592" s="49">
        <v>15057.5</v>
      </c>
      <c r="R592" s="49"/>
    </row>
    <row r="593" spans="1:18" ht="18.75">
      <c r="A593" s="64" t="s">
        <v>415</v>
      </c>
      <c r="B593" s="33">
        <v>546</v>
      </c>
      <c r="C593" s="16" t="s">
        <v>135</v>
      </c>
      <c r="D593" s="16" t="s">
        <v>416</v>
      </c>
      <c r="E593" s="16"/>
      <c r="F593" s="16"/>
      <c r="G593" s="11">
        <f>G594</f>
        <v>2909.8999999999996</v>
      </c>
      <c r="H593" s="11">
        <f>H594</f>
        <v>0</v>
      </c>
      <c r="I593" s="11">
        <f>I594</f>
        <v>2909.8999999999996</v>
      </c>
      <c r="J593" s="11">
        <f aca="true" t="shared" si="317" ref="J593:R593">J594</f>
        <v>0</v>
      </c>
      <c r="K593" s="11">
        <f t="shared" si="317"/>
        <v>2267</v>
      </c>
      <c r="L593" s="11">
        <f t="shared" si="317"/>
        <v>0</v>
      </c>
      <c r="M593" s="11">
        <f t="shared" si="317"/>
        <v>2267</v>
      </c>
      <c r="N593" s="11">
        <f t="shared" si="317"/>
        <v>0</v>
      </c>
      <c r="O593" s="11">
        <f t="shared" si="317"/>
        <v>2267</v>
      </c>
      <c r="P593" s="11">
        <f t="shared" si="317"/>
        <v>0</v>
      </c>
      <c r="Q593" s="11">
        <f t="shared" si="317"/>
        <v>2267</v>
      </c>
      <c r="R593" s="11">
        <f t="shared" si="317"/>
        <v>0</v>
      </c>
    </row>
    <row r="594" spans="1:18" ht="18.75">
      <c r="A594" s="64" t="s">
        <v>163</v>
      </c>
      <c r="B594" s="33">
        <v>546</v>
      </c>
      <c r="C594" s="16" t="s">
        <v>135</v>
      </c>
      <c r="D594" s="16" t="s">
        <v>123</v>
      </c>
      <c r="E594" s="16"/>
      <c r="F594" s="16"/>
      <c r="G594" s="11">
        <f>G595</f>
        <v>2909.8999999999996</v>
      </c>
      <c r="H594" s="11">
        <f>H595</f>
        <v>0</v>
      </c>
      <c r="I594" s="11">
        <f aca="true" t="shared" si="318" ref="H594:R596">I595</f>
        <v>2909.8999999999996</v>
      </c>
      <c r="J594" s="11">
        <f aca="true" t="shared" si="319" ref="J594:R594">J595</f>
        <v>0</v>
      </c>
      <c r="K594" s="11">
        <f t="shared" si="319"/>
        <v>2267</v>
      </c>
      <c r="L594" s="11">
        <f t="shared" si="319"/>
        <v>0</v>
      </c>
      <c r="M594" s="11">
        <f t="shared" si="319"/>
        <v>2267</v>
      </c>
      <c r="N594" s="11">
        <f t="shared" si="319"/>
        <v>0</v>
      </c>
      <c r="O594" s="11">
        <f t="shared" si="319"/>
        <v>2267</v>
      </c>
      <c r="P594" s="11">
        <f t="shared" si="319"/>
        <v>0</v>
      </c>
      <c r="Q594" s="11">
        <f t="shared" si="319"/>
        <v>2267</v>
      </c>
      <c r="R594" s="11">
        <f t="shared" si="319"/>
        <v>0</v>
      </c>
    </row>
    <row r="595" spans="1:18" ht="37.5">
      <c r="A595" s="64" t="s">
        <v>520</v>
      </c>
      <c r="B595" s="33">
        <v>546</v>
      </c>
      <c r="C595" s="16" t="s">
        <v>135</v>
      </c>
      <c r="D595" s="16" t="s">
        <v>123</v>
      </c>
      <c r="E595" s="16" t="s">
        <v>268</v>
      </c>
      <c r="F595" s="16"/>
      <c r="G595" s="11">
        <f>G596</f>
        <v>2909.8999999999996</v>
      </c>
      <c r="H595" s="11">
        <f>H596</f>
        <v>0</v>
      </c>
      <c r="I595" s="11">
        <f t="shared" si="318"/>
        <v>2909.8999999999996</v>
      </c>
      <c r="J595" s="11">
        <f>J596</f>
        <v>0</v>
      </c>
      <c r="K595" s="11">
        <f t="shared" si="318"/>
        <v>2267</v>
      </c>
      <c r="L595" s="11">
        <f t="shared" si="318"/>
        <v>0</v>
      </c>
      <c r="M595" s="11">
        <f t="shared" si="318"/>
        <v>2267</v>
      </c>
      <c r="N595" s="11">
        <f t="shared" si="318"/>
        <v>0</v>
      </c>
      <c r="O595" s="11">
        <f t="shared" si="318"/>
        <v>2267</v>
      </c>
      <c r="P595" s="11">
        <f>P596</f>
        <v>0</v>
      </c>
      <c r="Q595" s="11">
        <f t="shared" si="318"/>
        <v>2267</v>
      </c>
      <c r="R595" s="11">
        <f t="shared" si="318"/>
        <v>0</v>
      </c>
    </row>
    <row r="596" spans="1:18" ht="37.5">
      <c r="A596" s="64" t="s">
        <v>227</v>
      </c>
      <c r="B596" s="33">
        <v>546</v>
      </c>
      <c r="C596" s="16" t="s">
        <v>135</v>
      </c>
      <c r="D596" s="16" t="s">
        <v>123</v>
      </c>
      <c r="E596" s="16" t="s">
        <v>381</v>
      </c>
      <c r="F596" s="16"/>
      <c r="G596" s="11">
        <f>G597</f>
        <v>2909.8999999999996</v>
      </c>
      <c r="H596" s="11">
        <f t="shared" si="318"/>
        <v>0</v>
      </c>
      <c r="I596" s="11">
        <f t="shared" si="318"/>
        <v>2909.8999999999996</v>
      </c>
      <c r="J596" s="11">
        <f t="shared" si="318"/>
        <v>0</v>
      </c>
      <c r="K596" s="11">
        <f t="shared" si="318"/>
        <v>2267</v>
      </c>
      <c r="L596" s="11">
        <f t="shared" si="318"/>
        <v>0</v>
      </c>
      <c r="M596" s="11">
        <f t="shared" si="318"/>
        <v>2267</v>
      </c>
      <c r="N596" s="11">
        <f t="shared" si="318"/>
        <v>0</v>
      </c>
      <c r="O596" s="11">
        <f t="shared" si="318"/>
        <v>2267</v>
      </c>
      <c r="P596" s="11">
        <f>P597</f>
        <v>0</v>
      </c>
      <c r="Q596" s="11">
        <f t="shared" si="318"/>
        <v>2267</v>
      </c>
      <c r="R596" s="11">
        <f t="shared" si="318"/>
        <v>0</v>
      </c>
    </row>
    <row r="597" spans="1:18" ht="44.25" customHeight="1">
      <c r="A597" s="64" t="s">
        <v>411</v>
      </c>
      <c r="B597" s="33">
        <v>546</v>
      </c>
      <c r="C597" s="16" t="s">
        <v>135</v>
      </c>
      <c r="D597" s="16" t="s">
        <v>123</v>
      </c>
      <c r="E597" s="16" t="s">
        <v>410</v>
      </c>
      <c r="F597" s="16"/>
      <c r="G597" s="11">
        <f>G598+G600</f>
        <v>2909.8999999999996</v>
      </c>
      <c r="H597" s="11">
        <f>H598+H600</f>
        <v>0</v>
      </c>
      <c r="I597" s="11">
        <f>I598+I600</f>
        <v>2909.8999999999996</v>
      </c>
      <c r="J597" s="11">
        <f>J598+J600</f>
        <v>0</v>
      </c>
      <c r="K597" s="11">
        <f aca="true" t="shared" si="320" ref="K597:R597">K598+K600</f>
        <v>2267</v>
      </c>
      <c r="L597" s="11">
        <f t="shared" si="320"/>
        <v>0</v>
      </c>
      <c r="M597" s="11">
        <f t="shared" si="320"/>
        <v>2267</v>
      </c>
      <c r="N597" s="11">
        <f t="shared" si="320"/>
        <v>0</v>
      </c>
      <c r="O597" s="11">
        <f t="shared" si="320"/>
        <v>2267</v>
      </c>
      <c r="P597" s="11">
        <f t="shared" si="320"/>
        <v>0</v>
      </c>
      <c r="Q597" s="11">
        <f t="shared" si="320"/>
        <v>2267</v>
      </c>
      <c r="R597" s="11">
        <f t="shared" si="320"/>
        <v>0</v>
      </c>
    </row>
    <row r="598" spans="1:18" ht="18.75">
      <c r="A598" s="64" t="s">
        <v>408</v>
      </c>
      <c r="B598" s="33">
        <v>546</v>
      </c>
      <c r="C598" s="16" t="s">
        <v>135</v>
      </c>
      <c r="D598" s="16" t="s">
        <v>123</v>
      </c>
      <c r="E598" s="16" t="s">
        <v>412</v>
      </c>
      <c r="F598" s="16"/>
      <c r="G598" s="11">
        <f>G599</f>
        <v>1729.6</v>
      </c>
      <c r="H598" s="11">
        <f aca="true" t="shared" si="321" ref="H598:R598">H599</f>
        <v>0</v>
      </c>
      <c r="I598" s="11">
        <f>I599</f>
        <v>1729.6</v>
      </c>
      <c r="J598" s="11">
        <f t="shared" si="321"/>
        <v>0</v>
      </c>
      <c r="K598" s="11">
        <f t="shared" si="321"/>
        <v>1306.2</v>
      </c>
      <c r="L598" s="11">
        <f t="shared" si="321"/>
        <v>0</v>
      </c>
      <c r="M598" s="11">
        <f t="shared" si="321"/>
        <v>1306.2</v>
      </c>
      <c r="N598" s="11">
        <f t="shared" si="321"/>
        <v>0</v>
      </c>
      <c r="O598" s="11">
        <f t="shared" si="321"/>
        <v>1306.2</v>
      </c>
      <c r="P598" s="11">
        <f t="shared" si="321"/>
        <v>0</v>
      </c>
      <c r="Q598" s="11">
        <f t="shared" si="321"/>
        <v>1306.2</v>
      </c>
      <c r="R598" s="11">
        <f t="shared" si="321"/>
        <v>0</v>
      </c>
    </row>
    <row r="599" spans="1:18" ht="18.75">
      <c r="A599" s="64" t="s">
        <v>181</v>
      </c>
      <c r="B599" s="33">
        <v>546</v>
      </c>
      <c r="C599" s="16" t="s">
        <v>135</v>
      </c>
      <c r="D599" s="16" t="s">
        <v>123</v>
      </c>
      <c r="E599" s="16" t="s">
        <v>412</v>
      </c>
      <c r="F599" s="16" t="s">
        <v>154</v>
      </c>
      <c r="G599" s="11">
        <f>H599+I599+J599</f>
        <v>1729.6</v>
      </c>
      <c r="H599" s="11"/>
      <c r="I599" s="11">
        <v>1729.6</v>
      </c>
      <c r="J599" s="11"/>
      <c r="K599" s="11">
        <f>L599+M599+N599</f>
        <v>1306.2</v>
      </c>
      <c r="L599" s="11"/>
      <c r="M599" s="11">
        <v>1306.2</v>
      </c>
      <c r="N599" s="11"/>
      <c r="O599" s="11">
        <f>P599+Q599+R599</f>
        <v>1306.2</v>
      </c>
      <c r="P599" s="19"/>
      <c r="Q599" s="19">
        <v>1306.2</v>
      </c>
      <c r="R599" s="19"/>
    </row>
    <row r="600" spans="1:18" ht="56.25">
      <c r="A600" s="64" t="s">
        <v>476</v>
      </c>
      <c r="B600" s="33">
        <v>546</v>
      </c>
      <c r="C600" s="16" t="s">
        <v>135</v>
      </c>
      <c r="D600" s="16" t="s">
        <v>123</v>
      </c>
      <c r="E600" s="16" t="s">
        <v>485</v>
      </c>
      <c r="F600" s="16"/>
      <c r="G600" s="11">
        <f>G601</f>
        <v>1180.3</v>
      </c>
      <c r="H600" s="11">
        <f>H601</f>
        <v>0</v>
      </c>
      <c r="I600" s="11">
        <f>I601</f>
        <v>1180.3</v>
      </c>
      <c r="J600" s="11">
        <f>J601</f>
        <v>0</v>
      </c>
      <c r="K600" s="11">
        <f>L600+M600+N600</f>
        <v>960.8</v>
      </c>
      <c r="L600" s="11">
        <f>L601</f>
        <v>0</v>
      </c>
      <c r="M600" s="11">
        <f>M601</f>
        <v>960.8</v>
      </c>
      <c r="N600" s="11">
        <f>N601</f>
        <v>0</v>
      </c>
      <c r="O600" s="11">
        <f>P600+Q600+R600</f>
        <v>960.8</v>
      </c>
      <c r="P600" s="11">
        <f>P601</f>
        <v>0</v>
      </c>
      <c r="Q600" s="11">
        <f>Q601</f>
        <v>960.8</v>
      </c>
      <c r="R600" s="11">
        <f>R601</f>
        <v>0</v>
      </c>
    </row>
    <row r="601" spans="1:18" ht="18.75">
      <c r="A601" s="64" t="s">
        <v>181</v>
      </c>
      <c r="B601" s="33">
        <v>546</v>
      </c>
      <c r="C601" s="16" t="s">
        <v>135</v>
      </c>
      <c r="D601" s="16" t="s">
        <v>123</v>
      </c>
      <c r="E601" s="16" t="s">
        <v>485</v>
      </c>
      <c r="F601" s="16" t="s">
        <v>154</v>
      </c>
      <c r="G601" s="11">
        <f>H601+I601+J601</f>
        <v>1180.3</v>
      </c>
      <c r="H601" s="11"/>
      <c r="I601" s="11">
        <v>1180.3</v>
      </c>
      <c r="J601" s="11"/>
      <c r="K601" s="11">
        <f>L601+M601+N601</f>
        <v>960.8</v>
      </c>
      <c r="L601" s="11"/>
      <c r="M601" s="11">
        <v>960.8</v>
      </c>
      <c r="N601" s="11"/>
      <c r="O601" s="11">
        <f>P601+Q601+R601</f>
        <v>960.8</v>
      </c>
      <c r="P601" s="19"/>
      <c r="Q601" s="19">
        <v>960.8</v>
      </c>
      <c r="R601" s="19"/>
    </row>
    <row r="602" spans="1:18" ht="18.75">
      <c r="A602" s="64" t="s">
        <v>153</v>
      </c>
      <c r="B602" s="33">
        <v>546</v>
      </c>
      <c r="C602" s="16" t="s">
        <v>127</v>
      </c>
      <c r="D602" s="16" t="s">
        <v>416</v>
      </c>
      <c r="E602" s="16"/>
      <c r="F602" s="16"/>
      <c r="G602" s="11">
        <f>G603+G609</f>
        <v>528</v>
      </c>
      <c r="H602" s="11">
        <f aca="true" t="shared" si="322" ref="H602:R602">H603+H609</f>
        <v>294</v>
      </c>
      <c r="I602" s="11">
        <f>I603</f>
        <v>0</v>
      </c>
      <c r="J602" s="11">
        <f t="shared" si="322"/>
        <v>0</v>
      </c>
      <c r="K602" s="11">
        <f t="shared" si="322"/>
        <v>696</v>
      </c>
      <c r="L602" s="11">
        <f t="shared" si="322"/>
        <v>294</v>
      </c>
      <c r="M602" s="11">
        <f t="shared" si="322"/>
        <v>402</v>
      </c>
      <c r="N602" s="11">
        <f t="shared" si="322"/>
        <v>0</v>
      </c>
      <c r="O602" s="11">
        <f t="shared" si="322"/>
        <v>696</v>
      </c>
      <c r="P602" s="11">
        <f t="shared" si="322"/>
        <v>294</v>
      </c>
      <c r="Q602" s="11">
        <f t="shared" si="322"/>
        <v>402</v>
      </c>
      <c r="R602" s="11">
        <f t="shared" si="322"/>
        <v>0</v>
      </c>
    </row>
    <row r="603" spans="1:18" ht="18.75">
      <c r="A603" s="64" t="s">
        <v>189</v>
      </c>
      <c r="B603" s="33">
        <v>546</v>
      </c>
      <c r="C603" s="16" t="s">
        <v>127</v>
      </c>
      <c r="D603" s="16" t="s">
        <v>131</v>
      </c>
      <c r="E603" s="16"/>
      <c r="F603" s="16"/>
      <c r="G603" s="11">
        <f>G604</f>
        <v>294</v>
      </c>
      <c r="H603" s="11">
        <f>H604</f>
        <v>294</v>
      </c>
      <c r="I603" s="11">
        <f>I604</f>
        <v>0</v>
      </c>
      <c r="J603" s="11">
        <f aca="true" t="shared" si="323" ref="J603:R604">J604</f>
        <v>0</v>
      </c>
      <c r="K603" s="11">
        <f t="shared" si="323"/>
        <v>294</v>
      </c>
      <c r="L603" s="11">
        <f t="shared" si="323"/>
        <v>294</v>
      </c>
      <c r="M603" s="11">
        <f t="shared" si="323"/>
        <v>0</v>
      </c>
      <c r="N603" s="11">
        <f t="shared" si="323"/>
        <v>0</v>
      </c>
      <c r="O603" s="11">
        <f t="shared" si="323"/>
        <v>294</v>
      </c>
      <c r="P603" s="11">
        <f t="shared" si="323"/>
        <v>294</v>
      </c>
      <c r="Q603" s="11">
        <f t="shared" si="323"/>
        <v>0</v>
      </c>
      <c r="R603" s="11">
        <f t="shared" si="323"/>
        <v>0</v>
      </c>
    </row>
    <row r="604" spans="1:18" ht="56.25">
      <c r="A604" s="64" t="s">
        <v>490</v>
      </c>
      <c r="B604" s="33">
        <v>546</v>
      </c>
      <c r="C604" s="16" t="s">
        <v>127</v>
      </c>
      <c r="D604" s="16" t="s">
        <v>131</v>
      </c>
      <c r="E604" s="16" t="s">
        <v>257</v>
      </c>
      <c r="F604" s="16"/>
      <c r="G604" s="11">
        <f>G605</f>
        <v>294</v>
      </c>
      <c r="H604" s="11">
        <f>H605</f>
        <v>294</v>
      </c>
      <c r="I604" s="11">
        <f aca="true" t="shared" si="324" ref="H604:R605">I605</f>
        <v>0</v>
      </c>
      <c r="J604" s="11">
        <f t="shared" si="323"/>
        <v>0</v>
      </c>
      <c r="K604" s="11">
        <f t="shared" si="323"/>
        <v>294</v>
      </c>
      <c r="L604" s="11">
        <f t="shared" si="323"/>
        <v>294</v>
      </c>
      <c r="M604" s="11">
        <f t="shared" si="323"/>
        <v>0</v>
      </c>
      <c r="N604" s="11">
        <f t="shared" si="323"/>
        <v>0</v>
      </c>
      <c r="O604" s="11">
        <f t="shared" si="323"/>
        <v>294</v>
      </c>
      <c r="P604" s="11">
        <f t="shared" si="323"/>
        <v>294</v>
      </c>
      <c r="Q604" s="11">
        <f t="shared" si="323"/>
        <v>0</v>
      </c>
      <c r="R604" s="11">
        <f t="shared" si="323"/>
        <v>0</v>
      </c>
    </row>
    <row r="605" spans="1:18" ht="55.5" customHeight="1">
      <c r="A605" s="64" t="s">
        <v>493</v>
      </c>
      <c r="B605" s="33">
        <v>546</v>
      </c>
      <c r="C605" s="16" t="s">
        <v>127</v>
      </c>
      <c r="D605" s="16" t="s">
        <v>131</v>
      </c>
      <c r="E605" s="16" t="s">
        <v>12</v>
      </c>
      <c r="F605" s="16"/>
      <c r="G605" s="11">
        <f>G606</f>
        <v>294</v>
      </c>
      <c r="H605" s="11">
        <f t="shared" si="324"/>
        <v>294</v>
      </c>
      <c r="I605" s="11">
        <f aca="true" t="shared" si="325" ref="H605:R606">I606</f>
        <v>0</v>
      </c>
      <c r="J605" s="11">
        <f t="shared" si="324"/>
        <v>0</v>
      </c>
      <c r="K605" s="11">
        <f t="shared" si="324"/>
        <v>294</v>
      </c>
      <c r="L605" s="11">
        <f t="shared" si="324"/>
        <v>294</v>
      </c>
      <c r="M605" s="11">
        <f t="shared" si="324"/>
        <v>0</v>
      </c>
      <c r="N605" s="11">
        <f t="shared" si="324"/>
        <v>0</v>
      </c>
      <c r="O605" s="11">
        <f t="shared" si="324"/>
        <v>294</v>
      </c>
      <c r="P605" s="11">
        <f t="shared" si="324"/>
        <v>294</v>
      </c>
      <c r="Q605" s="11">
        <f t="shared" si="324"/>
        <v>0</v>
      </c>
      <c r="R605" s="11">
        <f t="shared" si="324"/>
        <v>0</v>
      </c>
    </row>
    <row r="606" spans="1:18" ht="37.5">
      <c r="A606" s="64" t="s">
        <v>393</v>
      </c>
      <c r="B606" s="33">
        <v>546</v>
      </c>
      <c r="C606" s="16" t="s">
        <v>127</v>
      </c>
      <c r="D606" s="16" t="s">
        <v>131</v>
      </c>
      <c r="E606" s="16" t="s">
        <v>394</v>
      </c>
      <c r="F606" s="16"/>
      <c r="G606" s="11">
        <f>G607</f>
        <v>294</v>
      </c>
      <c r="H606" s="11">
        <f t="shared" si="325"/>
        <v>294</v>
      </c>
      <c r="I606" s="11">
        <f>I607</f>
        <v>0</v>
      </c>
      <c r="J606" s="11">
        <f t="shared" si="325"/>
        <v>0</v>
      </c>
      <c r="K606" s="11">
        <f t="shared" si="325"/>
        <v>294</v>
      </c>
      <c r="L606" s="11">
        <f t="shared" si="325"/>
        <v>294</v>
      </c>
      <c r="M606" s="11">
        <f t="shared" si="325"/>
        <v>0</v>
      </c>
      <c r="N606" s="11">
        <f t="shared" si="325"/>
        <v>0</v>
      </c>
      <c r="O606" s="11">
        <f t="shared" si="325"/>
        <v>294</v>
      </c>
      <c r="P606" s="11">
        <f t="shared" si="325"/>
        <v>294</v>
      </c>
      <c r="Q606" s="11">
        <f t="shared" si="325"/>
        <v>0</v>
      </c>
      <c r="R606" s="11">
        <f t="shared" si="325"/>
        <v>0</v>
      </c>
    </row>
    <row r="607" spans="1:18" ht="98.25" customHeight="1">
      <c r="A607" s="71" t="s">
        <v>437</v>
      </c>
      <c r="B607" s="33">
        <v>546</v>
      </c>
      <c r="C607" s="16" t="s">
        <v>127</v>
      </c>
      <c r="D607" s="16" t="s">
        <v>131</v>
      </c>
      <c r="E607" s="16" t="s">
        <v>395</v>
      </c>
      <c r="F607" s="16"/>
      <c r="G607" s="11">
        <f>G608</f>
        <v>294</v>
      </c>
      <c r="H607" s="11">
        <f>H608</f>
        <v>294</v>
      </c>
      <c r="I607" s="11"/>
      <c r="J607" s="11">
        <f aca="true" t="shared" si="326" ref="J607:R607">J608</f>
        <v>0</v>
      </c>
      <c r="K607" s="11">
        <f t="shared" si="326"/>
        <v>294</v>
      </c>
      <c r="L607" s="11">
        <f t="shared" si="326"/>
        <v>294</v>
      </c>
      <c r="M607" s="11">
        <f t="shared" si="326"/>
        <v>0</v>
      </c>
      <c r="N607" s="11">
        <f t="shared" si="326"/>
        <v>0</v>
      </c>
      <c r="O607" s="11">
        <f t="shared" si="326"/>
        <v>294</v>
      </c>
      <c r="P607" s="11">
        <f t="shared" si="326"/>
        <v>294</v>
      </c>
      <c r="Q607" s="11">
        <f t="shared" si="326"/>
        <v>0</v>
      </c>
      <c r="R607" s="11">
        <f t="shared" si="326"/>
        <v>0</v>
      </c>
    </row>
    <row r="608" spans="1:18" ht="37.5">
      <c r="A608" s="64" t="s">
        <v>93</v>
      </c>
      <c r="B608" s="33">
        <v>546</v>
      </c>
      <c r="C608" s="16" t="s">
        <v>127</v>
      </c>
      <c r="D608" s="16" t="s">
        <v>131</v>
      </c>
      <c r="E608" s="16" t="s">
        <v>395</v>
      </c>
      <c r="F608" s="16" t="s">
        <v>179</v>
      </c>
      <c r="G608" s="11">
        <f>H608+I607+J608</f>
        <v>294</v>
      </c>
      <c r="H608" s="11">
        <v>294</v>
      </c>
      <c r="I608" s="11">
        <f aca="true" t="shared" si="327" ref="H608:R609">I609</f>
        <v>234</v>
      </c>
      <c r="J608" s="11"/>
      <c r="K608" s="11">
        <f>L608+M608+N608</f>
        <v>294</v>
      </c>
      <c r="L608" s="11">
        <v>294</v>
      </c>
      <c r="M608" s="11"/>
      <c r="N608" s="11"/>
      <c r="O608" s="11">
        <f>P608+Q608+R608</f>
        <v>294</v>
      </c>
      <c r="P608" s="19">
        <v>294</v>
      </c>
      <c r="Q608" s="19"/>
      <c r="R608" s="19"/>
    </row>
    <row r="609" spans="1:18" ht="18.75">
      <c r="A609" s="64" t="s">
        <v>232</v>
      </c>
      <c r="B609" s="33">
        <v>546</v>
      </c>
      <c r="C609" s="16" t="s">
        <v>127</v>
      </c>
      <c r="D609" s="16" t="s">
        <v>127</v>
      </c>
      <c r="E609" s="16"/>
      <c r="F609" s="16"/>
      <c r="G609" s="11">
        <f>G610</f>
        <v>234</v>
      </c>
      <c r="H609" s="11">
        <f t="shared" si="327"/>
        <v>0</v>
      </c>
      <c r="I609" s="11">
        <f>I610</f>
        <v>234</v>
      </c>
      <c r="J609" s="11">
        <f t="shared" si="327"/>
        <v>0</v>
      </c>
      <c r="K609" s="11">
        <f t="shared" si="327"/>
        <v>402</v>
      </c>
      <c r="L609" s="11">
        <f t="shared" si="327"/>
        <v>0</v>
      </c>
      <c r="M609" s="11">
        <f t="shared" si="327"/>
        <v>402</v>
      </c>
      <c r="N609" s="11">
        <f t="shared" si="327"/>
        <v>0</v>
      </c>
      <c r="O609" s="11">
        <f t="shared" si="327"/>
        <v>402</v>
      </c>
      <c r="P609" s="11">
        <f t="shared" si="327"/>
        <v>0</v>
      </c>
      <c r="Q609" s="11">
        <f t="shared" si="327"/>
        <v>402</v>
      </c>
      <c r="R609" s="11">
        <f t="shared" si="327"/>
        <v>0</v>
      </c>
    </row>
    <row r="610" spans="1:18" ht="56.25">
      <c r="A610" s="64" t="s">
        <v>532</v>
      </c>
      <c r="B610" s="33">
        <v>546</v>
      </c>
      <c r="C610" s="16" t="s">
        <v>127</v>
      </c>
      <c r="D610" s="16" t="s">
        <v>127</v>
      </c>
      <c r="E610" s="16" t="s">
        <v>280</v>
      </c>
      <c r="F610" s="16"/>
      <c r="G610" s="11">
        <f>G611</f>
        <v>234</v>
      </c>
      <c r="H610" s="11">
        <f>H611</f>
        <v>0</v>
      </c>
      <c r="I610" s="11">
        <f>I611</f>
        <v>234</v>
      </c>
      <c r="J610" s="11">
        <f aca="true" t="shared" si="328" ref="J610:R611">J611</f>
        <v>0</v>
      </c>
      <c r="K610" s="11">
        <f t="shared" si="328"/>
        <v>402</v>
      </c>
      <c r="L610" s="11">
        <f t="shared" si="328"/>
        <v>0</v>
      </c>
      <c r="M610" s="11">
        <f t="shared" si="328"/>
        <v>402</v>
      </c>
      <c r="N610" s="11">
        <f t="shared" si="328"/>
        <v>0</v>
      </c>
      <c r="O610" s="11">
        <f t="shared" si="328"/>
        <v>402</v>
      </c>
      <c r="P610" s="11">
        <f t="shared" si="328"/>
        <v>0</v>
      </c>
      <c r="Q610" s="11">
        <f t="shared" si="328"/>
        <v>402</v>
      </c>
      <c r="R610" s="11">
        <f t="shared" si="328"/>
        <v>0</v>
      </c>
    </row>
    <row r="611" spans="1:18" ht="37.5">
      <c r="A611" s="64" t="s">
        <v>604</v>
      </c>
      <c r="B611" s="33">
        <v>546</v>
      </c>
      <c r="C611" s="16" t="s">
        <v>127</v>
      </c>
      <c r="D611" s="16" t="s">
        <v>127</v>
      </c>
      <c r="E611" s="16" t="s">
        <v>315</v>
      </c>
      <c r="F611" s="16"/>
      <c r="G611" s="11">
        <f>G612</f>
        <v>234</v>
      </c>
      <c r="H611" s="11">
        <f>H612</f>
        <v>0</v>
      </c>
      <c r="I611" s="11">
        <f aca="true" t="shared" si="329" ref="H611:R612">I612+I614+I615+I613</f>
        <v>234</v>
      </c>
      <c r="J611" s="11">
        <f t="shared" si="328"/>
        <v>0</v>
      </c>
      <c r="K611" s="11">
        <f t="shared" si="328"/>
        <v>402</v>
      </c>
      <c r="L611" s="11">
        <f t="shared" si="328"/>
        <v>0</v>
      </c>
      <c r="M611" s="11">
        <f t="shared" si="328"/>
        <v>402</v>
      </c>
      <c r="N611" s="11">
        <f t="shared" si="328"/>
        <v>0</v>
      </c>
      <c r="O611" s="11">
        <f t="shared" si="328"/>
        <v>402</v>
      </c>
      <c r="P611" s="11">
        <f t="shared" si="328"/>
        <v>0</v>
      </c>
      <c r="Q611" s="11">
        <f t="shared" si="328"/>
        <v>402</v>
      </c>
      <c r="R611" s="11">
        <f t="shared" si="328"/>
        <v>0</v>
      </c>
    </row>
    <row r="612" spans="1:18" ht="18.75">
      <c r="A612" s="64" t="s">
        <v>231</v>
      </c>
      <c r="B612" s="33">
        <v>546</v>
      </c>
      <c r="C612" s="16" t="s">
        <v>127</v>
      </c>
      <c r="D612" s="16" t="s">
        <v>127</v>
      </c>
      <c r="E612" s="33" t="s">
        <v>316</v>
      </c>
      <c r="F612" s="16"/>
      <c r="G612" s="11">
        <f>G613+G614+G615+G616</f>
        <v>234</v>
      </c>
      <c r="H612" s="11">
        <f t="shared" si="329"/>
        <v>0</v>
      </c>
      <c r="I612" s="11">
        <v>0</v>
      </c>
      <c r="J612" s="11">
        <f t="shared" si="329"/>
        <v>0</v>
      </c>
      <c r="K612" s="11">
        <f t="shared" si="329"/>
        <v>402</v>
      </c>
      <c r="L612" s="11">
        <f t="shared" si="329"/>
        <v>0</v>
      </c>
      <c r="M612" s="11">
        <f t="shared" si="329"/>
        <v>402</v>
      </c>
      <c r="N612" s="11">
        <f t="shared" si="329"/>
        <v>0</v>
      </c>
      <c r="O612" s="11">
        <f t="shared" si="329"/>
        <v>402</v>
      </c>
      <c r="P612" s="11">
        <f t="shared" si="329"/>
        <v>0</v>
      </c>
      <c r="Q612" s="11">
        <f t="shared" si="329"/>
        <v>402</v>
      </c>
      <c r="R612" s="11">
        <f t="shared" si="329"/>
        <v>0</v>
      </c>
    </row>
    <row r="613" spans="1:18" ht="37.5">
      <c r="A613" s="64" t="s">
        <v>93</v>
      </c>
      <c r="B613" s="33">
        <v>546</v>
      </c>
      <c r="C613" s="16" t="s">
        <v>127</v>
      </c>
      <c r="D613" s="16" t="s">
        <v>127</v>
      </c>
      <c r="E613" s="33" t="s">
        <v>316</v>
      </c>
      <c r="F613" s="16" t="s">
        <v>179</v>
      </c>
      <c r="G613" s="11">
        <f>H613+I612+J613</f>
        <v>0</v>
      </c>
      <c r="H613" s="11"/>
      <c r="I613" s="11">
        <v>108</v>
      </c>
      <c r="J613" s="11"/>
      <c r="K613" s="11">
        <f>L613+M613+N613</f>
        <v>120</v>
      </c>
      <c r="L613" s="11"/>
      <c r="M613" s="11">
        <v>120</v>
      </c>
      <c r="N613" s="11"/>
      <c r="O613" s="11">
        <f>P613+Q613+R613</f>
        <v>120</v>
      </c>
      <c r="P613" s="19"/>
      <c r="Q613" s="19">
        <v>120</v>
      </c>
      <c r="R613" s="19"/>
    </row>
    <row r="614" spans="1:18" ht="37.5">
      <c r="A614" s="64" t="s">
        <v>223</v>
      </c>
      <c r="B614" s="33">
        <v>546</v>
      </c>
      <c r="C614" s="16" t="s">
        <v>127</v>
      </c>
      <c r="D614" s="16" t="s">
        <v>127</v>
      </c>
      <c r="E614" s="33" t="s">
        <v>316</v>
      </c>
      <c r="F614" s="16" t="s">
        <v>222</v>
      </c>
      <c r="G614" s="11">
        <f>H614+I613+J614</f>
        <v>108</v>
      </c>
      <c r="H614" s="11"/>
      <c r="I614" s="11">
        <v>96</v>
      </c>
      <c r="J614" s="11"/>
      <c r="K614" s="11">
        <f>L614+M614+N614</f>
        <v>108</v>
      </c>
      <c r="L614" s="11"/>
      <c r="M614" s="11">
        <v>108</v>
      </c>
      <c r="N614" s="11"/>
      <c r="O614" s="11">
        <f>P614+Q614+R614</f>
        <v>108</v>
      </c>
      <c r="P614" s="19"/>
      <c r="Q614" s="19">
        <v>108</v>
      </c>
      <c r="R614" s="19"/>
    </row>
    <row r="615" spans="1:18" ht="18.75">
      <c r="A615" s="64" t="s">
        <v>321</v>
      </c>
      <c r="B615" s="33">
        <v>546</v>
      </c>
      <c r="C615" s="16" t="s">
        <v>127</v>
      </c>
      <c r="D615" s="16" t="s">
        <v>127</v>
      </c>
      <c r="E615" s="33" t="s">
        <v>316</v>
      </c>
      <c r="F615" s="16" t="s">
        <v>320</v>
      </c>
      <c r="G615" s="11">
        <f>H615+I614+J615</f>
        <v>96</v>
      </c>
      <c r="H615" s="11"/>
      <c r="I615" s="11">
        <v>30</v>
      </c>
      <c r="J615" s="11"/>
      <c r="K615" s="11">
        <f>L615+M615+N615</f>
        <v>144</v>
      </c>
      <c r="L615" s="11"/>
      <c r="M615" s="11">
        <v>144</v>
      </c>
      <c r="N615" s="11"/>
      <c r="O615" s="11">
        <f>P615+Q615+R615</f>
        <v>144</v>
      </c>
      <c r="P615" s="19"/>
      <c r="Q615" s="19">
        <v>144</v>
      </c>
      <c r="R615" s="19"/>
    </row>
    <row r="616" spans="1:18" ht="18.75">
      <c r="A616" s="64" t="s">
        <v>187</v>
      </c>
      <c r="B616" s="33">
        <v>546</v>
      </c>
      <c r="C616" s="16" t="s">
        <v>127</v>
      </c>
      <c r="D616" s="16" t="s">
        <v>127</v>
      </c>
      <c r="E616" s="33" t="s">
        <v>316</v>
      </c>
      <c r="F616" s="16" t="s">
        <v>183</v>
      </c>
      <c r="G616" s="11">
        <f>H616+I615+J616</f>
        <v>30</v>
      </c>
      <c r="H616" s="11"/>
      <c r="I616" s="11">
        <f>I617+I624+I643</f>
        <v>3130.7</v>
      </c>
      <c r="J616" s="11"/>
      <c r="K616" s="11">
        <f>L616+M616+N616</f>
        <v>30</v>
      </c>
      <c r="L616" s="11"/>
      <c r="M616" s="11">
        <v>30</v>
      </c>
      <c r="N616" s="11"/>
      <c r="O616" s="11">
        <f>P616+Q616+R616</f>
        <v>30</v>
      </c>
      <c r="P616" s="19"/>
      <c r="Q616" s="19">
        <v>30</v>
      </c>
      <c r="R616" s="19"/>
    </row>
    <row r="617" spans="1:18" ht="18.75">
      <c r="A617" s="64" t="s">
        <v>139</v>
      </c>
      <c r="B617" s="33">
        <v>546</v>
      </c>
      <c r="C617" s="16" t="s">
        <v>128</v>
      </c>
      <c r="D617" s="16" t="s">
        <v>416</v>
      </c>
      <c r="E617" s="16"/>
      <c r="F617" s="16"/>
      <c r="G617" s="11">
        <f>G618+G625+G647</f>
        <v>21794.8</v>
      </c>
      <c r="H617" s="11">
        <f>H618+H625+H647</f>
        <v>18823.699999999997</v>
      </c>
      <c r="I617" s="11">
        <f aca="true" t="shared" si="330" ref="H617:R618">I619</f>
        <v>1665</v>
      </c>
      <c r="J617" s="11">
        <f aca="true" t="shared" si="331" ref="J617:R617">J618+J625+J647</f>
        <v>0</v>
      </c>
      <c r="K617" s="11">
        <f t="shared" si="331"/>
        <v>18693.1</v>
      </c>
      <c r="L617" s="11">
        <f t="shared" si="331"/>
        <v>15735.199999999999</v>
      </c>
      <c r="M617" s="11">
        <f t="shared" si="331"/>
        <v>2957.9</v>
      </c>
      <c r="N617" s="11">
        <f t="shared" si="331"/>
        <v>0</v>
      </c>
      <c r="O617" s="11">
        <f t="shared" si="331"/>
        <v>18693.199999999997</v>
      </c>
      <c r="P617" s="11">
        <f t="shared" si="331"/>
        <v>15729.099999999999</v>
      </c>
      <c r="Q617" s="11">
        <f t="shared" si="331"/>
        <v>2964.1</v>
      </c>
      <c r="R617" s="11">
        <f t="shared" si="331"/>
        <v>0</v>
      </c>
    </row>
    <row r="618" spans="1:18" ht="18.75">
      <c r="A618" s="64" t="s">
        <v>143</v>
      </c>
      <c r="B618" s="33">
        <v>546</v>
      </c>
      <c r="C618" s="16" t="s">
        <v>128</v>
      </c>
      <c r="D618" s="16" t="s">
        <v>122</v>
      </c>
      <c r="E618" s="16"/>
      <c r="F618" s="16"/>
      <c r="G618" s="11">
        <f>G620</f>
        <v>1665</v>
      </c>
      <c r="H618" s="11">
        <f t="shared" si="330"/>
        <v>0</v>
      </c>
      <c r="I618" s="11">
        <f aca="true" t="shared" si="332" ref="H618:R619">I619</f>
        <v>1665</v>
      </c>
      <c r="J618" s="11">
        <f t="shared" si="330"/>
        <v>0</v>
      </c>
      <c r="K618" s="11">
        <f t="shared" si="330"/>
        <v>1665</v>
      </c>
      <c r="L618" s="11">
        <f t="shared" si="330"/>
        <v>0</v>
      </c>
      <c r="M618" s="11">
        <f t="shared" si="330"/>
        <v>1665</v>
      </c>
      <c r="N618" s="11">
        <f t="shared" si="330"/>
        <v>0</v>
      </c>
      <c r="O618" s="11">
        <f t="shared" si="330"/>
        <v>1665</v>
      </c>
      <c r="P618" s="11">
        <f t="shared" si="330"/>
        <v>0</v>
      </c>
      <c r="Q618" s="11">
        <f t="shared" si="330"/>
        <v>1665</v>
      </c>
      <c r="R618" s="11">
        <f t="shared" si="330"/>
        <v>0</v>
      </c>
    </row>
    <row r="619" spans="1:18" ht="37.5">
      <c r="A619" s="64" t="s">
        <v>552</v>
      </c>
      <c r="B619" s="33">
        <v>546</v>
      </c>
      <c r="C619" s="16" t="s">
        <v>128</v>
      </c>
      <c r="D619" s="16" t="s">
        <v>122</v>
      </c>
      <c r="E619" s="16" t="s">
        <v>9</v>
      </c>
      <c r="F619" s="16"/>
      <c r="G619" s="11">
        <f>G620</f>
        <v>1665</v>
      </c>
      <c r="H619" s="11">
        <f t="shared" si="332"/>
        <v>0</v>
      </c>
      <c r="I619" s="11">
        <f aca="true" t="shared" si="333" ref="H619:R620">I621</f>
        <v>1665</v>
      </c>
      <c r="J619" s="11">
        <f t="shared" si="332"/>
        <v>0</v>
      </c>
      <c r="K619" s="11">
        <f t="shared" si="332"/>
        <v>1665</v>
      </c>
      <c r="L619" s="11">
        <f t="shared" si="332"/>
        <v>0</v>
      </c>
      <c r="M619" s="11">
        <f t="shared" si="332"/>
        <v>1665</v>
      </c>
      <c r="N619" s="11">
        <f t="shared" si="332"/>
        <v>0</v>
      </c>
      <c r="O619" s="11">
        <f t="shared" si="332"/>
        <v>1665</v>
      </c>
      <c r="P619" s="11">
        <f t="shared" si="332"/>
        <v>0</v>
      </c>
      <c r="Q619" s="11">
        <f t="shared" si="332"/>
        <v>1665</v>
      </c>
      <c r="R619" s="11">
        <f t="shared" si="332"/>
        <v>0</v>
      </c>
    </row>
    <row r="620" spans="1:18" ht="37.5">
      <c r="A620" s="64" t="s">
        <v>41</v>
      </c>
      <c r="B620" s="33">
        <v>546</v>
      </c>
      <c r="C620" s="16" t="s">
        <v>128</v>
      </c>
      <c r="D620" s="16" t="s">
        <v>122</v>
      </c>
      <c r="E620" s="16" t="s">
        <v>42</v>
      </c>
      <c r="F620" s="16"/>
      <c r="G620" s="11">
        <f>G622</f>
        <v>1665</v>
      </c>
      <c r="H620" s="11">
        <f t="shared" si="333"/>
        <v>0</v>
      </c>
      <c r="I620" s="11">
        <f aca="true" t="shared" si="334" ref="H620:R621">I621</f>
        <v>1665</v>
      </c>
      <c r="J620" s="11">
        <f t="shared" si="333"/>
        <v>0</v>
      </c>
      <c r="K620" s="11">
        <f t="shared" si="333"/>
        <v>1665</v>
      </c>
      <c r="L620" s="11">
        <f t="shared" si="333"/>
        <v>0</v>
      </c>
      <c r="M620" s="11">
        <f t="shared" si="333"/>
        <v>1665</v>
      </c>
      <c r="N620" s="11">
        <f t="shared" si="333"/>
        <v>0</v>
      </c>
      <c r="O620" s="11">
        <f t="shared" si="333"/>
        <v>1665</v>
      </c>
      <c r="P620" s="11">
        <f t="shared" si="333"/>
        <v>0</v>
      </c>
      <c r="Q620" s="11">
        <f t="shared" si="333"/>
        <v>1665</v>
      </c>
      <c r="R620" s="11">
        <f t="shared" si="333"/>
        <v>0</v>
      </c>
    </row>
    <row r="621" spans="1:18" ht="18.75">
      <c r="A621" s="64" t="s">
        <v>94</v>
      </c>
      <c r="B621" s="33">
        <v>546</v>
      </c>
      <c r="C621" s="16" t="s">
        <v>128</v>
      </c>
      <c r="D621" s="16" t="s">
        <v>122</v>
      </c>
      <c r="E621" s="16" t="s">
        <v>45</v>
      </c>
      <c r="F621" s="16"/>
      <c r="G621" s="11">
        <f>G622</f>
        <v>1665</v>
      </c>
      <c r="H621" s="11">
        <f t="shared" si="334"/>
        <v>0</v>
      </c>
      <c r="I621" s="11">
        <f aca="true" t="shared" si="335" ref="H621:R622">I623+I622</f>
        <v>1665</v>
      </c>
      <c r="J621" s="11">
        <f t="shared" si="334"/>
        <v>0</v>
      </c>
      <c r="K621" s="11">
        <f t="shared" si="334"/>
        <v>1665</v>
      </c>
      <c r="L621" s="11">
        <f t="shared" si="334"/>
        <v>0</v>
      </c>
      <c r="M621" s="11">
        <f t="shared" si="334"/>
        <v>1665</v>
      </c>
      <c r="N621" s="11">
        <f t="shared" si="334"/>
        <v>0</v>
      </c>
      <c r="O621" s="11">
        <f t="shared" si="334"/>
        <v>1665</v>
      </c>
      <c r="P621" s="11">
        <f t="shared" si="334"/>
        <v>0</v>
      </c>
      <c r="Q621" s="11">
        <f t="shared" si="334"/>
        <v>1665</v>
      </c>
      <c r="R621" s="11">
        <f t="shared" si="334"/>
        <v>0</v>
      </c>
    </row>
    <row r="622" spans="1:18" ht="56.25">
      <c r="A622" s="64" t="s">
        <v>303</v>
      </c>
      <c r="B622" s="33">
        <v>546</v>
      </c>
      <c r="C622" s="16" t="s">
        <v>128</v>
      </c>
      <c r="D622" s="16" t="s">
        <v>122</v>
      </c>
      <c r="E622" s="16" t="s">
        <v>554</v>
      </c>
      <c r="F622" s="16"/>
      <c r="G622" s="11">
        <f>G624+G623</f>
        <v>1665</v>
      </c>
      <c r="H622" s="11">
        <f t="shared" si="335"/>
        <v>0</v>
      </c>
      <c r="I622" s="11">
        <v>8.4</v>
      </c>
      <c r="J622" s="11">
        <f t="shared" si="335"/>
        <v>0</v>
      </c>
      <c r="K622" s="11">
        <f t="shared" si="335"/>
        <v>1665</v>
      </c>
      <c r="L622" s="11">
        <f t="shared" si="335"/>
        <v>0</v>
      </c>
      <c r="M622" s="11">
        <f t="shared" si="335"/>
        <v>1665</v>
      </c>
      <c r="N622" s="11">
        <f t="shared" si="335"/>
        <v>0</v>
      </c>
      <c r="O622" s="11">
        <f t="shared" si="335"/>
        <v>1665</v>
      </c>
      <c r="P622" s="11">
        <f t="shared" si="335"/>
        <v>0</v>
      </c>
      <c r="Q622" s="11">
        <f t="shared" si="335"/>
        <v>1665</v>
      </c>
      <c r="R622" s="11">
        <f t="shared" si="335"/>
        <v>0</v>
      </c>
    </row>
    <row r="623" spans="1:18" ht="37.5">
      <c r="A623" s="64" t="s">
        <v>93</v>
      </c>
      <c r="B623" s="33">
        <v>546</v>
      </c>
      <c r="C623" s="16" t="s">
        <v>128</v>
      </c>
      <c r="D623" s="16" t="s">
        <v>122</v>
      </c>
      <c r="E623" s="16" t="s">
        <v>554</v>
      </c>
      <c r="F623" s="16" t="s">
        <v>179</v>
      </c>
      <c r="G623" s="11">
        <f>H623+I622+J623</f>
        <v>8.4</v>
      </c>
      <c r="H623" s="11"/>
      <c r="I623" s="11">
        <v>1656.6</v>
      </c>
      <c r="J623" s="11"/>
      <c r="K623" s="11">
        <f>L623+M623+N623</f>
        <v>8.4</v>
      </c>
      <c r="L623" s="11"/>
      <c r="M623" s="11">
        <v>8.4</v>
      </c>
      <c r="N623" s="11"/>
      <c r="O623" s="11">
        <v>8.4</v>
      </c>
      <c r="P623" s="19"/>
      <c r="Q623" s="11">
        <v>8.4</v>
      </c>
      <c r="R623" s="19"/>
    </row>
    <row r="624" spans="1:18" ht="18.75">
      <c r="A624" s="64" t="s">
        <v>91</v>
      </c>
      <c r="B624" s="33">
        <v>546</v>
      </c>
      <c r="C624" s="16" t="s">
        <v>128</v>
      </c>
      <c r="D624" s="16" t="s">
        <v>122</v>
      </c>
      <c r="E624" s="16" t="s">
        <v>554</v>
      </c>
      <c r="F624" s="16" t="s">
        <v>210</v>
      </c>
      <c r="G624" s="11">
        <f>H624+I623+J624</f>
        <v>1656.6</v>
      </c>
      <c r="H624" s="11"/>
      <c r="I624" s="11">
        <f aca="true" t="shared" si="336" ref="H624:R625">I625+I639</f>
        <v>1294.3999999999999</v>
      </c>
      <c r="J624" s="11"/>
      <c r="K624" s="11">
        <f>L624+M624+N624</f>
        <v>1656.6</v>
      </c>
      <c r="L624" s="11"/>
      <c r="M624" s="11">
        <v>1656.6</v>
      </c>
      <c r="N624" s="11"/>
      <c r="O624" s="11">
        <v>1656.6</v>
      </c>
      <c r="P624" s="19"/>
      <c r="Q624" s="11">
        <v>1656.6</v>
      </c>
      <c r="R624" s="19"/>
    </row>
    <row r="625" spans="1:18" ht="18.75">
      <c r="A625" s="64" t="s">
        <v>140</v>
      </c>
      <c r="B625" s="33">
        <v>546</v>
      </c>
      <c r="C625" s="16" t="s">
        <v>128</v>
      </c>
      <c r="D625" s="16" t="s">
        <v>125</v>
      </c>
      <c r="E625" s="16"/>
      <c r="F625" s="16"/>
      <c r="G625" s="11">
        <f>G626+G640+G644</f>
        <v>19828.3</v>
      </c>
      <c r="H625" s="11">
        <f t="shared" si="336"/>
        <v>18823.699999999997</v>
      </c>
      <c r="I625" s="11">
        <f aca="true" t="shared" si="337" ref="H625:R626">I626</f>
        <v>1123.1</v>
      </c>
      <c r="J625" s="11">
        <f t="shared" si="336"/>
        <v>0</v>
      </c>
      <c r="K625" s="11">
        <f t="shared" si="336"/>
        <v>16726.6</v>
      </c>
      <c r="L625" s="11">
        <f t="shared" si="336"/>
        <v>15735.199999999999</v>
      </c>
      <c r="M625" s="11">
        <f t="shared" si="336"/>
        <v>991.4000000000001</v>
      </c>
      <c r="N625" s="11">
        <f t="shared" si="336"/>
        <v>0</v>
      </c>
      <c r="O625" s="11">
        <f t="shared" si="336"/>
        <v>16726.699999999997</v>
      </c>
      <c r="P625" s="11">
        <f t="shared" si="336"/>
        <v>15729.099999999999</v>
      </c>
      <c r="Q625" s="11">
        <f t="shared" si="336"/>
        <v>997.6</v>
      </c>
      <c r="R625" s="11">
        <f t="shared" si="336"/>
        <v>0</v>
      </c>
    </row>
    <row r="626" spans="1:18" ht="37.5">
      <c r="A626" s="64" t="s">
        <v>552</v>
      </c>
      <c r="B626" s="33">
        <v>546</v>
      </c>
      <c r="C626" s="16" t="s">
        <v>128</v>
      </c>
      <c r="D626" s="16" t="s">
        <v>125</v>
      </c>
      <c r="E626" s="16" t="s">
        <v>9</v>
      </c>
      <c r="F626" s="16"/>
      <c r="G626" s="11">
        <f>G627</f>
        <v>16351.4</v>
      </c>
      <c r="H626" s="11">
        <f t="shared" si="337"/>
        <v>15568.099999999999</v>
      </c>
      <c r="I626" s="11">
        <f aca="true" t="shared" si="338" ref="G626:R627">I627+I631+I636</f>
        <v>1123.1</v>
      </c>
      <c r="J626" s="11">
        <f t="shared" si="337"/>
        <v>0</v>
      </c>
      <c r="K626" s="11">
        <f t="shared" si="337"/>
        <v>16726.6</v>
      </c>
      <c r="L626" s="11">
        <f t="shared" si="337"/>
        <v>15735.199999999999</v>
      </c>
      <c r="M626" s="11">
        <f t="shared" si="337"/>
        <v>991.4000000000001</v>
      </c>
      <c r="N626" s="11">
        <f t="shared" si="337"/>
        <v>0</v>
      </c>
      <c r="O626" s="11">
        <f t="shared" si="337"/>
        <v>16726.699999999997</v>
      </c>
      <c r="P626" s="11">
        <f t="shared" si="337"/>
        <v>15729.099999999999</v>
      </c>
      <c r="Q626" s="11">
        <f t="shared" si="337"/>
        <v>997.6</v>
      </c>
      <c r="R626" s="11">
        <f t="shared" si="337"/>
        <v>0</v>
      </c>
    </row>
    <row r="627" spans="1:18" ht="37.5">
      <c r="A627" s="64" t="s">
        <v>41</v>
      </c>
      <c r="B627" s="33">
        <v>546</v>
      </c>
      <c r="C627" s="16" t="s">
        <v>128</v>
      </c>
      <c r="D627" s="16" t="s">
        <v>125</v>
      </c>
      <c r="E627" s="16" t="s">
        <v>42</v>
      </c>
      <c r="F627" s="16"/>
      <c r="G627" s="11">
        <f t="shared" si="338"/>
        <v>16351.4</v>
      </c>
      <c r="H627" s="11">
        <f t="shared" si="338"/>
        <v>15568.099999999999</v>
      </c>
      <c r="I627" s="11">
        <f aca="true" t="shared" si="339" ref="H627:R628">I628</f>
        <v>256.1</v>
      </c>
      <c r="J627" s="11">
        <f t="shared" si="338"/>
        <v>0</v>
      </c>
      <c r="K627" s="11">
        <f t="shared" si="338"/>
        <v>16726.6</v>
      </c>
      <c r="L627" s="11">
        <f t="shared" si="338"/>
        <v>15735.199999999999</v>
      </c>
      <c r="M627" s="11">
        <f t="shared" si="338"/>
        <v>991.4000000000001</v>
      </c>
      <c r="N627" s="11">
        <f t="shared" si="338"/>
        <v>0</v>
      </c>
      <c r="O627" s="11">
        <f t="shared" si="338"/>
        <v>16726.699999999997</v>
      </c>
      <c r="P627" s="11">
        <f t="shared" si="338"/>
        <v>15729.099999999999</v>
      </c>
      <c r="Q627" s="11">
        <f t="shared" si="338"/>
        <v>997.6</v>
      </c>
      <c r="R627" s="11">
        <f t="shared" si="338"/>
        <v>0</v>
      </c>
    </row>
    <row r="628" spans="1:18" ht="38.25" customHeight="1">
      <c r="A628" s="64" t="s">
        <v>24</v>
      </c>
      <c r="B628" s="33">
        <v>546</v>
      </c>
      <c r="C628" s="16" t="s">
        <v>128</v>
      </c>
      <c r="D628" s="16" t="s">
        <v>125</v>
      </c>
      <c r="E628" s="16" t="s">
        <v>44</v>
      </c>
      <c r="F628" s="16"/>
      <c r="G628" s="11">
        <f>G629</f>
        <v>349.8</v>
      </c>
      <c r="H628" s="11">
        <f t="shared" si="339"/>
        <v>0</v>
      </c>
      <c r="I628" s="11">
        <f aca="true" t="shared" si="340" ref="H628:R629">I629+I630</f>
        <v>256.1</v>
      </c>
      <c r="J628" s="11">
        <f t="shared" si="339"/>
        <v>0</v>
      </c>
      <c r="K628" s="11">
        <f t="shared" si="339"/>
        <v>256.1</v>
      </c>
      <c r="L628" s="11">
        <f t="shared" si="339"/>
        <v>0</v>
      </c>
      <c r="M628" s="11">
        <f t="shared" si="339"/>
        <v>256.1</v>
      </c>
      <c r="N628" s="11">
        <f t="shared" si="339"/>
        <v>0</v>
      </c>
      <c r="O628" s="11">
        <f t="shared" si="339"/>
        <v>256.1</v>
      </c>
      <c r="P628" s="11">
        <f t="shared" si="339"/>
        <v>0</v>
      </c>
      <c r="Q628" s="11">
        <f t="shared" si="339"/>
        <v>256.1</v>
      </c>
      <c r="R628" s="11">
        <f t="shared" si="339"/>
        <v>0</v>
      </c>
    </row>
    <row r="629" spans="1:18" ht="56.25">
      <c r="A629" s="64" t="s">
        <v>349</v>
      </c>
      <c r="B629" s="33">
        <v>546</v>
      </c>
      <c r="C629" s="16" t="s">
        <v>128</v>
      </c>
      <c r="D629" s="16" t="s">
        <v>125</v>
      </c>
      <c r="E629" s="16" t="s">
        <v>43</v>
      </c>
      <c r="F629" s="16"/>
      <c r="G629" s="11">
        <f>G630+G631</f>
        <v>349.8</v>
      </c>
      <c r="H629" s="11">
        <f t="shared" si="340"/>
        <v>0</v>
      </c>
      <c r="I629" s="11">
        <v>10</v>
      </c>
      <c r="J629" s="11">
        <f t="shared" si="340"/>
        <v>0</v>
      </c>
      <c r="K629" s="11">
        <f t="shared" si="340"/>
        <v>256.1</v>
      </c>
      <c r="L629" s="11">
        <f t="shared" si="340"/>
        <v>0</v>
      </c>
      <c r="M629" s="11">
        <f t="shared" si="340"/>
        <v>256.1</v>
      </c>
      <c r="N629" s="11">
        <f t="shared" si="340"/>
        <v>0</v>
      </c>
      <c r="O629" s="11">
        <f t="shared" si="340"/>
        <v>256.1</v>
      </c>
      <c r="P629" s="11">
        <f t="shared" si="340"/>
        <v>0</v>
      </c>
      <c r="Q629" s="11">
        <f t="shared" si="340"/>
        <v>256.1</v>
      </c>
      <c r="R629" s="11">
        <f t="shared" si="340"/>
        <v>0</v>
      </c>
    </row>
    <row r="630" spans="1:18" ht="37.5">
      <c r="A630" s="64" t="s">
        <v>93</v>
      </c>
      <c r="B630" s="33">
        <v>546</v>
      </c>
      <c r="C630" s="33">
        <v>10</v>
      </c>
      <c r="D630" s="16" t="s">
        <v>125</v>
      </c>
      <c r="E630" s="16" t="s">
        <v>43</v>
      </c>
      <c r="F630" s="16" t="s">
        <v>179</v>
      </c>
      <c r="G630" s="11">
        <f>H630+I629+J630</f>
        <v>10</v>
      </c>
      <c r="H630" s="11"/>
      <c r="I630" s="11">
        <v>246.1</v>
      </c>
      <c r="J630" s="11"/>
      <c r="K630" s="11">
        <f>L630+M630+N630</f>
        <v>10</v>
      </c>
      <c r="L630" s="11"/>
      <c r="M630" s="11">
        <v>10</v>
      </c>
      <c r="N630" s="11"/>
      <c r="O630" s="11">
        <f>P630+Q630+R630</f>
        <v>10</v>
      </c>
      <c r="P630" s="11"/>
      <c r="Q630" s="11">
        <v>10</v>
      </c>
      <c r="R630" s="11"/>
    </row>
    <row r="631" spans="1:18" ht="37.5">
      <c r="A631" s="64" t="s">
        <v>223</v>
      </c>
      <c r="B631" s="33">
        <v>546</v>
      </c>
      <c r="C631" s="33">
        <v>10</v>
      </c>
      <c r="D631" s="16" t="s">
        <v>125</v>
      </c>
      <c r="E631" s="16" t="s">
        <v>43</v>
      </c>
      <c r="F631" s="16" t="s">
        <v>222</v>
      </c>
      <c r="G631" s="11">
        <v>339.8</v>
      </c>
      <c r="H631" s="11"/>
      <c r="I631" s="11">
        <f>I632+I634</f>
        <v>599.1</v>
      </c>
      <c r="J631" s="11"/>
      <c r="K631" s="11">
        <f>L631+M631+N631</f>
        <v>246.1</v>
      </c>
      <c r="L631" s="11"/>
      <c r="M631" s="11">
        <v>246.1</v>
      </c>
      <c r="N631" s="11"/>
      <c r="O631" s="11">
        <f>P631+Q631+R631</f>
        <v>246.1</v>
      </c>
      <c r="P631" s="11"/>
      <c r="Q631" s="11">
        <v>246.1</v>
      </c>
      <c r="R631" s="11"/>
    </row>
    <row r="632" spans="1:18" ht="18.75">
      <c r="A632" s="64" t="s">
        <v>94</v>
      </c>
      <c r="B632" s="33">
        <v>546</v>
      </c>
      <c r="C632" s="33">
        <v>10</v>
      </c>
      <c r="D632" s="16" t="s">
        <v>125</v>
      </c>
      <c r="E632" s="16" t="s">
        <v>553</v>
      </c>
      <c r="F632" s="16"/>
      <c r="G632" s="11">
        <f>G633+G635</f>
        <v>1033.8</v>
      </c>
      <c r="H632" s="11">
        <f aca="true" t="shared" si="341" ref="H632:R632">H633+H635</f>
        <v>600.3</v>
      </c>
      <c r="I632" s="11">
        <f t="shared" si="341"/>
        <v>433.5</v>
      </c>
      <c r="J632" s="11">
        <f t="shared" si="341"/>
        <v>0</v>
      </c>
      <c r="K632" s="11">
        <f t="shared" si="341"/>
        <v>1502.6999999999998</v>
      </c>
      <c r="L632" s="11">
        <f t="shared" si="341"/>
        <v>767.4</v>
      </c>
      <c r="M632" s="11">
        <f t="shared" si="341"/>
        <v>735.3000000000001</v>
      </c>
      <c r="N632" s="11">
        <f t="shared" si="341"/>
        <v>0</v>
      </c>
      <c r="O632" s="11">
        <f t="shared" si="341"/>
        <v>1502.7999999999997</v>
      </c>
      <c r="P632" s="11">
        <f t="shared" si="341"/>
        <v>761.3</v>
      </c>
      <c r="Q632" s="11">
        <f t="shared" si="341"/>
        <v>741.5</v>
      </c>
      <c r="R632" s="11">
        <f t="shared" si="341"/>
        <v>0</v>
      </c>
    </row>
    <row r="633" spans="1:18" ht="37.5">
      <c r="A633" s="64" t="s">
        <v>304</v>
      </c>
      <c r="B633" s="33">
        <v>546</v>
      </c>
      <c r="C633" s="33">
        <v>10</v>
      </c>
      <c r="D633" s="16" t="s">
        <v>125</v>
      </c>
      <c r="E633" s="16" t="s">
        <v>555</v>
      </c>
      <c r="F633" s="16"/>
      <c r="G633" s="11">
        <f>G634</f>
        <v>165.6</v>
      </c>
      <c r="H633" s="11">
        <f aca="true" t="shared" si="342" ref="H633:R633">H634</f>
        <v>0</v>
      </c>
      <c r="I633" s="11">
        <v>165.6</v>
      </c>
      <c r="J633" s="11">
        <f t="shared" si="342"/>
        <v>0</v>
      </c>
      <c r="K633" s="11">
        <f t="shared" si="342"/>
        <v>165.6</v>
      </c>
      <c r="L633" s="11">
        <f t="shared" si="342"/>
        <v>0</v>
      </c>
      <c r="M633" s="11">
        <f t="shared" si="342"/>
        <v>165.6</v>
      </c>
      <c r="N633" s="11">
        <f t="shared" si="342"/>
        <v>0</v>
      </c>
      <c r="O633" s="11">
        <f t="shared" si="342"/>
        <v>165.6</v>
      </c>
      <c r="P633" s="11">
        <f t="shared" si="342"/>
        <v>0</v>
      </c>
      <c r="Q633" s="11">
        <f t="shared" si="342"/>
        <v>165.6</v>
      </c>
      <c r="R633" s="11">
        <f t="shared" si="342"/>
        <v>0</v>
      </c>
    </row>
    <row r="634" spans="1:18" ht="18.75">
      <c r="A634" s="64" t="s">
        <v>91</v>
      </c>
      <c r="B634" s="33">
        <v>546</v>
      </c>
      <c r="C634" s="33">
        <v>10</v>
      </c>
      <c r="D634" s="16" t="s">
        <v>125</v>
      </c>
      <c r="E634" s="16" t="s">
        <v>556</v>
      </c>
      <c r="F634" s="16" t="s">
        <v>210</v>
      </c>
      <c r="G634" s="11">
        <f>H634+I633+J634</f>
        <v>165.6</v>
      </c>
      <c r="H634" s="11"/>
      <c r="I634" s="11">
        <v>165.6</v>
      </c>
      <c r="J634" s="11"/>
      <c r="K634" s="11">
        <f>L634+M634+N634</f>
        <v>165.6</v>
      </c>
      <c r="L634" s="11"/>
      <c r="M634" s="11">
        <v>165.6</v>
      </c>
      <c r="N634" s="11"/>
      <c r="O634" s="11">
        <f>P634+Q634+R634</f>
        <v>165.6</v>
      </c>
      <c r="P634" s="11"/>
      <c r="Q634" s="11">
        <v>165.6</v>
      </c>
      <c r="R634" s="11"/>
    </row>
    <row r="635" spans="1:18" ht="18.75">
      <c r="A635" s="64" t="s">
        <v>426</v>
      </c>
      <c r="B635" s="33">
        <v>546</v>
      </c>
      <c r="C635" s="33">
        <v>10</v>
      </c>
      <c r="D635" s="16" t="s">
        <v>125</v>
      </c>
      <c r="E635" s="16" t="s">
        <v>557</v>
      </c>
      <c r="F635" s="16"/>
      <c r="G635" s="11">
        <f>G636</f>
        <v>868.1999999999999</v>
      </c>
      <c r="H635" s="11">
        <f aca="true" t="shared" si="343" ref="H635:R635">H636</f>
        <v>600.3</v>
      </c>
      <c r="I635" s="11">
        <f>I636</f>
        <v>267.9</v>
      </c>
      <c r="J635" s="11">
        <f t="shared" si="343"/>
        <v>0</v>
      </c>
      <c r="K635" s="11">
        <f t="shared" si="343"/>
        <v>1337.1</v>
      </c>
      <c r="L635" s="11">
        <f t="shared" si="343"/>
        <v>767.4</v>
      </c>
      <c r="M635" s="11">
        <f t="shared" si="343"/>
        <v>569.7</v>
      </c>
      <c r="N635" s="11">
        <f t="shared" si="343"/>
        <v>0</v>
      </c>
      <c r="O635" s="11">
        <f t="shared" si="343"/>
        <v>1337.1999999999998</v>
      </c>
      <c r="P635" s="11">
        <f t="shared" si="343"/>
        <v>761.3</v>
      </c>
      <c r="Q635" s="11">
        <f t="shared" si="343"/>
        <v>575.9</v>
      </c>
      <c r="R635" s="11">
        <f t="shared" si="343"/>
        <v>0</v>
      </c>
    </row>
    <row r="636" spans="1:18" ht="37.5">
      <c r="A636" s="64" t="s">
        <v>223</v>
      </c>
      <c r="B636" s="33">
        <v>546</v>
      </c>
      <c r="C636" s="33">
        <v>10</v>
      </c>
      <c r="D636" s="16" t="s">
        <v>125</v>
      </c>
      <c r="E636" s="16" t="s">
        <v>557</v>
      </c>
      <c r="F636" s="16" t="s">
        <v>222</v>
      </c>
      <c r="G636" s="11">
        <f>H636+I635+J636</f>
        <v>868.1999999999999</v>
      </c>
      <c r="H636" s="11">
        <v>600.3</v>
      </c>
      <c r="I636" s="11">
        <v>267.9</v>
      </c>
      <c r="J636" s="11"/>
      <c r="K636" s="11">
        <f>L636+M636+N636</f>
        <v>1337.1</v>
      </c>
      <c r="L636" s="11">
        <v>767.4</v>
      </c>
      <c r="M636" s="11">
        <v>569.7</v>
      </c>
      <c r="N636" s="11"/>
      <c r="O636" s="11">
        <f>P636+Q636+R636</f>
        <v>1337.1999999999998</v>
      </c>
      <c r="P636" s="19">
        <v>761.3</v>
      </c>
      <c r="Q636" s="19">
        <v>575.9</v>
      </c>
      <c r="R636" s="19"/>
    </row>
    <row r="637" spans="1:18" ht="81" customHeight="1">
      <c r="A637" s="64" t="s">
        <v>451</v>
      </c>
      <c r="B637" s="33">
        <v>546</v>
      </c>
      <c r="C637" s="33">
        <v>10</v>
      </c>
      <c r="D637" s="16" t="s">
        <v>125</v>
      </c>
      <c r="E637" s="31" t="s">
        <v>450</v>
      </c>
      <c r="F637" s="16"/>
      <c r="G637" s="11">
        <f>G638</f>
        <v>14967.8</v>
      </c>
      <c r="H637" s="11">
        <f aca="true" t="shared" si="344" ref="H637:R638">H638</f>
        <v>14967.8</v>
      </c>
      <c r="I637" s="11">
        <f t="shared" si="344"/>
        <v>0</v>
      </c>
      <c r="J637" s="11">
        <f t="shared" si="344"/>
        <v>0</v>
      </c>
      <c r="K637" s="11">
        <f t="shared" si="344"/>
        <v>14967.8</v>
      </c>
      <c r="L637" s="11">
        <f t="shared" si="344"/>
        <v>14967.8</v>
      </c>
      <c r="M637" s="11">
        <f t="shared" si="344"/>
        <v>0</v>
      </c>
      <c r="N637" s="11">
        <f t="shared" si="344"/>
        <v>0</v>
      </c>
      <c r="O637" s="11">
        <f t="shared" si="344"/>
        <v>14967.8</v>
      </c>
      <c r="P637" s="11">
        <f t="shared" si="344"/>
        <v>14967.8</v>
      </c>
      <c r="Q637" s="11">
        <f t="shared" si="344"/>
        <v>0</v>
      </c>
      <c r="R637" s="11">
        <f t="shared" si="344"/>
        <v>0</v>
      </c>
    </row>
    <row r="638" spans="1:18" ht="115.5" customHeight="1">
      <c r="A638" s="71" t="s">
        <v>452</v>
      </c>
      <c r="B638" s="33">
        <v>546</v>
      </c>
      <c r="C638" s="33">
        <v>10</v>
      </c>
      <c r="D638" s="16" t="s">
        <v>125</v>
      </c>
      <c r="E638" s="16" t="s">
        <v>448</v>
      </c>
      <c r="F638" s="16"/>
      <c r="G638" s="11">
        <f>G639</f>
        <v>14967.8</v>
      </c>
      <c r="H638" s="11">
        <f t="shared" si="344"/>
        <v>14967.8</v>
      </c>
      <c r="I638" s="11"/>
      <c r="J638" s="11">
        <f t="shared" si="344"/>
        <v>0</v>
      </c>
      <c r="K638" s="11">
        <f t="shared" si="344"/>
        <v>14967.8</v>
      </c>
      <c r="L638" s="11">
        <f t="shared" si="344"/>
        <v>14967.8</v>
      </c>
      <c r="M638" s="11">
        <f t="shared" si="344"/>
        <v>0</v>
      </c>
      <c r="N638" s="11">
        <f t="shared" si="344"/>
        <v>0</v>
      </c>
      <c r="O638" s="11">
        <f t="shared" si="344"/>
        <v>14967.8</v>
      </c>
      <c r="P638" s="11">
        <f>P639</f>
        <v>14967.8</v>
      </c>
      <c r="Q638" s="11">
        <f>Q639</f>
        <v>0</v>
      </c>
      <c r="R638" s="11">
        <f>R639</f>
        <v>0</v>
      </c>
    </row>
    <row r="639" spans="1:18" ht="18.75">
      <c r="A639" s="64" t="s">
        <v>91</v>
      </c>
      <c r="B639" s="33">
        <v>546</v>
      </c>
      <c r="C639" s="33">
        <v>10</v>
      </c>
      <c r="D639" s="16" t="s">
        <v>125</v>
      </c>
      <c r="E639" s="16" t="s">
        <v>448</v>
      </c>
      <c r="F639" s="16" t="s">
        <v>210</v>
      </c>
      <c r="G639" s="11">
        <f>H639+I638+J639</f>
        <v>14967.8</v>
      </c>
      <c r="H639" s="11">
        <v>14967.8</v>
      </c>
      <c r="I639" s="11">
        <f aca="true" t="shared" si="345" ref="H639:R640">I640</f>
        <v>171.3</v>
      </c>
      <c r="J639" s="11"/>
      <c r="K639" s="11">
        <f>L639+M639+N639</f>
        <v>14967.8</v>
      </c>
      <c r="L639" s="11">
        <v>14967.8</v>
      </c>
      <c r="M639" s="11"/>
      <c r="N639" s="11"/>
      <c r="O639" s="11">
        <f>P639+Q639+R639</f>
        <v>14967.8</v>
      </c>
      <c r="P639" s="11">
        <v>14967.8</v>
      </c>
      <c r="Q639" s="19"/>
      <c r="R639" s="19"/>
    </row>
    <row r="640" spans="1:18" ht="40.5" customHeight="1">
      <c r="A640" s="64" t="s">
        <v>587</v>
      </c>
      <c r="B640" s="33">
        <v>546</v>
      </c>
      <c r="C640" s="16" t="s">
        <v>128</v>
      </c>
      <c r="D640" s="16" t="s">
        <v>125</v>
      </c>
      <c r="E640" s="33" t="s">
        <v>103</v>
      </c>
      <c r="F640" s="16"/>
      <c r="G640" s="11">
        <f>G641</f>
        <v>3426.9</v>
      </c>
      <c r="H640" s="11">
        <f t="shared" si="345"/>
        <v>3255.6</v>
      </c>
      <c r="I640" s="11">
        <f aca="true" t="shared" si="346" ref="H640:R642">I641</f>
        <v>171.3</v>
      </c>
      <c r="J640" s="11">
        <f t="shared" si="345"/>
        <v>0</v>
      </c>
      <c r="K640" s="11">
        <f t="shared" si="345"/>
        <v>0</v>
      </c>
      <c r="L640" s="11">
        <f t="shared" si="345"/>
        <v>0</v>
      </c>
      <c r="M640" s="11">
        <f t="shared" si="345"/>
        <v>0</v>
      </c>
      <c r="N640" s="11">
        <f t="shared" si="345"/>
        <v>0</v>
      </c>
      <c r="O640" s="11">
        <f t="shared" si="345"/>
        <v>0</v>
      </c>
      <c r="P640" s="11">
        <f t="shared" si="345"/>
        <v>0</v>
      </c>
      <c r="Q640" s="11">
        <f t="shared" si="345"/>
        <v>0</v>
      </c>
      <c r="R640" s="11">
        <f t="shared" si="345"/>
        <v>0</v>
      </c>
    </row>
    <row r="641" spans="1:18" ht="57" customHeight="1">
      <c r="A641" s="64" t="s">
        <v>586</v>
      </c>
      <c r="B641" s="33">
        <v>546</v>
      </c>
      <c r="C641" s="16" t="s">
        <v>128</v>
      </c>
      <c r="D641" s="16" t="s">
        <v>125</v>
      </c>
      <c r="E641" s="33" t="s">
        <v>104</v>
      </c>
      <c r="F641" s="16"/>
      <c r="G641" s="11">
        <f>G642</f>
        <v>3426.9</v>
      </c>
      <c r="H641" s="11">
        <f t="shared" si="346"/>
        <v>3255.6</v>
      </c>
      <c r="I641" s="11">
        <f>I642</f>
        <v>171.3</v>
      </c>
      <c r="J641" s="11">
        <f t="shared" si="346"/>
        <v>0</v>
      </c>
      <c r="K641" s="11">
        <f t="shared" si="346"/>
        <v>0</v>
      </c>
      <c r="L641" s="11">
        <f t="shared" si="346"/>
        <v>0</v>
      </c>
      <c r="M641" s="11">
        <f t="shared" si="346"/>
        <v>0</v>
      </c>
      <c r="N641" s="11">
        <f t="shared" si="346"/>
        <v>0</v>
      </c>
      <c r="O641" s="11">
        <f t="shared" si="346"/>
        <v>0</v>
      </c>
      <c r="P641" s="11">
        <f t="shared" si="346"/>
        <v>0</v>
      </c>
      <c r="Q641" s="11">
        <f t="shared" si="346"/>
        <v>0</v>
      </c>
      <c r="R641" s="11">
        <f t="shared" si="346"/>
        <v>0</v>
      </c>
    </row>
    <row r="642" spans="1:18" ht="37.5">
      <c r="A642" s="64" t="s">
        <v>468</v>
      </c>
      <c r="B642" s="33">
        <v>546</v>
      </c>
      <c r="C642" s="16" t="s">
        <v>128</v>
      </c>
      <c r="D642" s="16" t="s">
        <v>125</v>
      </c>
      <c r="E642" s="33" t="s">
        <v>529</v>
      </c>
      <c r="F642" s="16"/>
      <c r="G642" s="11">
        <f>G643</f>
        <v>3426.9</v>
      </c>
      <c r="H642" s="11">
        <f t="shared" si="346"/>
        <v>3255.6</v>
      </c>
      <c r="I642" s="11">
        <f>I643</f>
        <v>171.3</v>
      </c>
      <c r="J642" s="11">
        <f t="shared" si="346"/>
        <v>0</v>
      </c>
      <c r="K642" s="11">
        <f t="shared" si="346"/>
        <v>0</v>
      </c>
      <c r="L642" s="11">
        <f t="shared" si="346"/>
        <v>0</v>
      </c>
      <c r="M642" s="11">
        <f t="shared" si="346"/>
        <v>0</v>
      </c>
      <c r="N642" s="11">
        <f t="shared" si="346"/>
        <v>0</v>
      </c>
      <c r="O642" s="11">
        <f t="shared" si="346"/>
        <v>0</v>
      </c>
      <c r="P642" s="11">
        <f t="shared" si="346"/>
        <v>0</v>
      </c>
      <c r="Q642" s="11">
        <f t="shared" si="346"/>
        <v>0</v>
      </c>
      <c r="R642" s="11">
        <f t="shared" si="346"/>
        <v>0</v>
      </c>
    </row>
    <row r="643" spans="1:18" ht="37.5">
      <c r="A643" s="64" t="s">
        <v>223</v>
      </c>
      <c r="B643" s="33">
        <v>546</v>
      </c>
      <c r="C643" s="16" t="s">
        <v>128</v>
      </c>
      <c r="D643" s="16" t="s">
        <v>125</v>
      </c>
      <c r="E643" s="33" t="s">
        <v>529</v>
      </c>
      <c r="F643" s="16" t="s">
        <v>222</v>
      </c>
      <c r="G643" s="11">
        <f>H643+I643+J643</f>
        <v>3426.9</v>
      </c>
      <c r="H643" s="11">
        <v>3255.6</v>
      </c>
      <c r="I643" s="11">
        <v>171.3</v>
      </c>
      <c r="J643" s="11"/>
      <c r="K643" s="11">
        <f>L643+M643+N643</f>
        <v>0</v>
      </c>
      <c r="L643" s="11"/>
      <c r="M643" s="11"/>
      <c r="N643" s="11"/>
      <c r="O643" s="11">
        <f>P643+Q643+R643</f>
        <v>0</v>
      </c>
      <c r="P643" s="19"/>
      <c r="Q643" s="19"/>
      <c r="R643" s="19"/>
    </row>
    <row r="644" spans="1:18" ht="18.75">
      <c r="A644" s="64" t="s">
        <v>346</v>
      </c>
      <c r="B644" s="33">
        <v>546</v>
      </c>
      <c r="C644" s="16" t="s">
        <v>128</v>
      </c>
      <c r="D644" s="16" t="s">
        <v>125</v>
      </c>
      <c r="E644" s="33" t="s">
        <v>249</v>
      </c>
      <c r="F644" s="16"/>
      <c r="G644" s="11">
        <f>G645</f>
        <v>50</v>
      </c>
      <c r="H644" s="11"/>
      <c r="I644" s="11"/>
      <c r="J644" s="11"/>
      <c r="K644" s="11"/>
      <c r="L644" s="11"/>
      <c r="M644" s="11"/>
      <c r="N644" s="11"/>
      <c r="O644" s="11"/>
      <c r="P644" s="19"/>
      <c r="Q644" s="19"/>
      <c r="R644" s="19"/>
    </row>
    <row r="645" spans="1:18" ht="18.75">
      <c r="A645" s="64" t="s">
        <v>149</v>
      </c>
      <c r="B645" s="33">
        <v>546</v>
      </c>
      <c r="C645" s="16" t="s">
        <v>128</v>
      </c>
      <c r="D645" s="16" t="s">
        <v>125</v>
      </c>
      <c r="E645" s="33" t="s">
        <v>250</v>
      </c>
      <c r="F645" s="16"/>
      <c r="G645" s="11">
        <f>G646</f>
        <v>50</v>
      </c>
      <c r="H645" s="11"/>
      <c r="I645" s="11"/>
      <c r="J645" s="11"/>
      <c r="K645" s="11"/>
      <c r="L645" s="11"/>
      <c r="M645" s="11"/>
      <c r="N645" s="11"/>
      <c r="O645" s="11"/>
      <c r="P645" s="19"/>
      <c r="Q645" s="19"/>
      <c r="R645" s="19"/>
    </row>
    <row r="646" spans="1:18" ht="18.75">
      <c r="A646" s="64" t="s">
        <v>187</v>
      </c>
      <c r="B646" s="33">
        <v>546</v>
      </c>
      <c r="C646" s="16" t="s">
        <v>128</v>
      </c>
      <c r="D646" s="16" t="s">
        <v>125</v>
      </c>
      <c r="E646" s="33" t="s">
        <v>250</v>
      </c>
      <c r="F646" s="16" t="s">
        <v>183</v>
      </c>
      <c r="G646" s="11">
        <v>50</v>
      </c>
      <c r="H646" s="11"/>
      <c r="I646" s="11"/>
      <c r="J646" s="11"/>
      <c r="K646" s="11"/>
      <c r="L646" s="11"/>
      <c r="M646" s="11"/>
      <c r="N646" s="11"/>
      <c r="O646" s="11"/>
      <c r="P646" s="19"/>
      <c r="Q646" s="19"/>
      <c r="R646" s="19"/>
    </row>
    <row r="647" spans="1:18" ht="18.75">
      <c r="A647" s="64" t="s">
        <v>461</v>
      </c>
      <c r="B647" s="33">
        <v>546</v>
      </c>
      <c r="C647" s="16" t="s">
        <v>128</v>
      </c>
      <c r="D647" s="16" t="s">
        <v>138</v>
      </c>
      <c r="E647" s="33"/>
      <c r="F647" s="16"/>
      <c r="G647" s="11">
        <f>G648</f>
        <v>301.5</v>
      </c>
      <c r="H647" s="11">
        <f aca="true" t="shared" si="347" ref="H647:R647">H648</f>
        <v>0</v>
      </c>
      <c r="I647" s="11">
        <f aca="true" t="shared" si="348" ref="H647:R649">I648</f>
        <v>301.5</v>
      </c>
      <c r="J647" s="11">
        <f t="shared" si="347"/>
        <v>0</v>
      </c>
      <c r="K647" s="11">
        <f t="shared" si="347"/>
        <v>301.5</v>
      </c>
      <c r="L647" s="11">
        <f t="shared" si="347"/>
        <v>0</v>
      </c>
      <c r="M647" s="11">
        <f t="shared" si="347"/>
        <v>301.5</v>
      </c>
      <c r="N647" s="11">
        <f t="shared" si="347"/>
        <v>0</v>
      </c>
      <c r="O647" s="11">
        <f t="shared" si="347"/>
        <v>301.5</v>
      </c>
      <c r="P647" s="11">
        <f t="shared" si="347"/>
        <v>0</v>
      </c>
      <c r="Q647" s="11">
        <f t="shared" si="347"/>
        <v>301.5</v>
      </c>
      <c r="R647" s="11">
        <f t="shared" si="347"/>
        <v>0</v>
      </c>
    </row>
    <row r="648" spans="1:18" ht="56.25">
      <c r="A648" s="64" t="s">
        <v>581</v>
      </c>
      <c r="B648" s="33">
        <v>546</v>
      </c>
      <c r="C648" s="16" t="s">
        <v>128</v>
      </c>
      <c r="D648" s="16" t="s">
        <v>138</v>
      </c>
      <c r="E648" s="16" t="s">
        <v>579</v>
      </c>
      <c r="F648" s="16"/>
      <c r="G648" s="11">
        <f>G649</f>
        <v>301.5</v>
      </c>
      <c r="H648" s="11">
        <f t="shared" si="348"/>
        <v>0</v>
      </c>
      <c r="I648" s="11">
        <f t="shared" si="348"/>
        <v>301.5</v>
      </c>
      <c r="J648" s="11">
        <f t="shared" si="348"/>
        <v>0</v>
      </c>
      <c r="K648" s="11">
        <f t="shared" si="348"/>
        <v>301.5</v>
      </c>
      <c r="L648" s="11">
        <f t="shared" si="348"/>
        <v>0</v>
      </c>
      <c r="M648" s="11">
        <f t="shared" si="348"/>
        <v>301.5</v>
      </c>
      <c r="N648" s="11">
        <f t="shared" si="348"/>
        <v>0</v>
      </c>
      <c r="O648" s="11">
        <f t="shared" si="348"/>
        <v>301.5</v>
      </c>
      <c r="P648" s="11">
        <f t="shared" si="348"/>
        <v>0</v>
      </c>
      <c r="Q648" s="11">
        <f t="shared" si="348"/>
        <v>301.5</v>
      </c>
      <c r="R648" s="11">
        <f t="shared" si="348"/>
        <v>0</v>
      </c>
    </row>
    <row r="649" spans="1:18" ht="18.75">
      <c r="A649" s="64" t="s">
        <v>580</v>
      </c>
      <c r="B649" s="33">
        <v>546</v>
      </c>
      <c r="C649" s="16" t="s">
        <v>128</v>
      </c>
      <c r="D649" s="16" t="s">
        <v>138</v>
      </c>
      <c r="E649" s="16" t="s">
        <v>583</v>
      </c>
      <c r="F649" s="16"/>
      <c r="G649" s="11">
        <f>G650</f>
        <v>301.5</v>
      </c>
      <c r="H649" s="11">
        <f t="shared" si="348"/>
        <v>0</v>
      </c>
      <c r="I649" s="11">
        <f aca="true" t="shared" si="349" ref="H649:R650">I650</f>
        <v>301.5</v>
      </c>
      <c r="J649" s="11">
        <f t="shared" si="348"/>
        <v>0</v>
      </c>
      <c r="K649" s="11">
        <f t="shared" si="348"/>
        <v>301.5</v>
      </c>
      <c r="L649" s="11">
        <f t="shared" si="348"/>
        <v>0</v>
      </c>
      <c r="M649" s="11">
        <f t="shared" si="348"/>
        <v>301.5</v>
      </c>
      <c r="N649" s="11">
        <f t="shared" si="348"/>
        <v>0</v>
      </c>
      <c r="O649" s="11">
        <f t="shared" si="348"/>
        <v>301.5</v>
      </c>
      <c r="P649" s="11">
        <f t="shared" si="348"/>
        <v>0</v>
      </c>
      <c r="Q649" s="11">
        <f t="shared" si="348"/>
        <v>301.5</v>
      </c>
      <c r="R649" s="11">
        <f t="shared" si="348"/>
        <v>0</v>
      </c>
    </row>
    <row r="650" spans="1:18" ht="37.5">
      <c r="A650" s="64" t="s">
        <v>590</v>
      </c>
      <c r="B650" s="33">
        <v>546</v>
      </c>
      <c r="C650" s="16" t="s">
        <v>128</v>
      </c>
      <c r="D650" s="16" t="s">
        <v>138</v>
      </c>
      <c r="E650" s="16" t="s">
        <v>588</v>
      </c>
      <c r="F650" s="16"/>
      <c r="G650" s="11">
        <f>G651</f>
        <v>301.5</v>
      </c>
      <c r="H650" s="11">
        <f t="shared" si="349"/>
        <v>0</v>
      </c>
      <c r="I650" s="11">
        <v>301.5</v>
      </c>
      <c r="J650" s="11">
        <f t="shared" si="349"/>
        <v>0</v>
      </c>
      <c r="K650" s="11">
        <f t="shared" si="349"/>
        <v>301.5</v>
      </c>
      <c r="L650" s="11">
        <f t="shared" si="349"/>
        <v>0</v>
      </c>
      <c r="M650" s="11">
        <f t="shared" si="349"/>
        <v>301.5</v>
      </c>
      <c r="N650" s="11">
        <f t="shared" si="349"/>
        <v>0</v>
      </c>
      <c r="O650" s="11">
        <f t="shared" si="349"/>
        <v>301.5</v>
      </c>
      <c r="P650" s="11">
        <f t="shared" si="349"/>
        <v>0</v>
      </c>
      <c r="Q650" s="11">
        <f t="shared" si="349"/>
        <v>301.5</v>
      </c>
      <c r="R650" s="11">
        <f t="shared" si="349"/>
        <v>0</v>
      </c>
    </row>
    <row r="651" spans="1:18" ht="37.5">
      <c r="A651" s="64" t="s">
        <v>92</v>
      </c>
      <c r="B651" s="33">
        <v>546</v>
      </c>
      <c r="C651" s="16" t="s">
        <v>128</v>
      </c>
      <c r="D651" s="16" t="s">
        <v>138</v>
      </c>
      <c r="E651" s="16" t="s">
        <v>588</v>
      </c>
      <c r="F651" s="16" t="s">
        <v>190</v>
      </c>
      <c r="G651" s="11">
        <f>H651+I650+J651</f>
        <v>301.5</v>
      </c>
      <c r="H651" s="11"/>
      <c r="I651" s="11">
        <f aca="true" t="shared" si="350" ref="H651:R653">I652</f>
        <v>5971.1</v>
      </c>
      <c r="J651" s="11"/>
      <c r="K651" s="11">
        <f>L651+M651+N651</f>
        <v>301.5</v>
      </c>
      <c r="L651" s="11"/>
      <c r="M651" s="11">
        <v>301.5</v>
      </c>
      <c r="N651" s="11"/>
      <c r="O651" s="11">
        <f>P651+Q651+R651</f>
        <v>301.5</v>
      </c>
      <c r="P651" s="11"/>
      <c r="Q651" s="11">
        <v>301.5</v>
      </c>
      <c r="R651" s="11"/>
    </row>
    <row r="652" spans="1:18" ht="18.75">
      <c r="A652" s="64" t="s">
        <v>161</v>
      </c>
      <c r="B652" s="33">
        <v>546</v>
      </c>
      <c r="C652" s="16" t="s">
        <v>144</v>
      </c>
      <c r="D652" s="16" t="s">
        <v>416</v>
      </c>
      <c r="E652" s="16"/>
      <c r="F652" s="16"/>
      <c r="G652" s="11">
        <f>G653</f>
        <v>6902.4</v>
      </c>
      <c r="H652" s="11">
        <f>H653</f>
        <v>253.8</v>
      </c>
      <c r="I652" s="11">
        <f t="shared" si="350"/>
        <v>5971.1</v>
      </c>
      <c r="J652" s="11">
        <f t="shared" si="350"/>
        <v>377.5</v>
      </c>
      <c r="K652" s="11">
        <f t="shared" si="350"/>
        <v>6326.5</v>
      </c>
      <c r="L652" s="11">
        <f t="shared" si="350"/>
        <v>0</v>
      </c>
      <c r="M652" s="11">
        <f t="shared" si="350"/>
        <v>5949</v>
      </c>
      <c r="N652" s="11">
        <f t="shared" si="350"/>
        <v>377.5</v>
      </c>
      <c r="O652" s="11">
        <f t="shared" si="350"/>
        <v>6326.5</v>
      </c>
      <c r="P652" s="11">
        <f t="shared" si="350"/>
        <v>0</v>
      </c>
      <c r="Q652" s="11">
        <f t="shared" si="350"/>
        <v>5949</v>
      </c>
      <c r="R652" s="11">
        <f t="shared" si="350"/>
        <v>377.5</v>
      </c>
    </row>
    <row r="653" spans="1:18" ht="18.75">
      <c r="A653" s="64" t="s">
        <v>162</v>
      </c>
      <c r="B653" s="33">
        <v>546</v>
      </c>
      <c r="C653" s="16" t="s">
        <v>144</v>
      </c>
      <c r="D653" s="16" t="s">
        <v>126</v>
      </c>
      <c r="E653" s="16"/>
      <c r="F653" s="16"/>
      <c r="G653" s="11">
        <f>G654</f>
        <v>6902.4</v>
      </c>
      <c r="H653" s="11">
        <f t="shared" si="350"/>
        <v>253.8</v>
      </c>
      <c r="I653" s="11">
        <f>I654</f>
        <v>5971.1</v>
      </c>
      <c r="J653" s="11">
        <f t="shared" si="350"/>
        <v>377.5</v>
      </c>
      <c r="K653" s="11">
        <f t="shared" si="350"/>
        <v>6326.5</v>
      </c>
      <c r="L653" s="11">
        <f t="shared" si="350"/>
        <v>0</v>
      </c>
      <c r="M653" s="11">
        <f t="shared" si="350"/>
        <v>5949</v>
      </c>
      <c r="N653" s="11">
        <f t="shared" si="350"/>
        <v>377.5</v>
      </c>
      <c r="O653" s="11">
        <f t="shared" si="350"/>
        <v>6326.5</v>
      </c>
      <c r="P653" s="11">
        <f t="shared" si="350"/>
        <v>0</v>
      </c>
      <c r="Q653" s="11">
        <f t="shared" si="350"/>
        <v>5949</v>
      </c>
      <c r="R653" s="11">
        <f t="shared" si="350"/>
        <v>377.5</v>
      </c>
    </row>
    <row r="654" spans="1:18" ht="45" customHeight="1">
      <c r="A654" s="64" t="s">
        <v>495</v>
      </c>
      <c r="B654" s="33">
        <v>546</v>
      </c>
      <c r="C654" s="16" t="s">
        <v>144</v>
      </c>
      <c r="D654" s="16" t="s">
        <v>126</v>
      </c>
      <c r="E654" s="16" t="s">
        <v>298</v>
      </c>
      <c r="F654" s="16"/>
      <c r="G654" s="11">
        <f>G655+G669+G674+G677+G664</f>
        <v>6902.4</v>
      </c>
      <c r="H654" s="11">
        <f aca="true" t="shared" si="351" ref="H654:R654">H655+H669+H674+H677+H664</f>
        <v>253.8</v>
      </c>
      <c r="I654" s="11">
        <f t="shared" si="351"/>
        <v>5971.1</v>
      </c>
      <c r="J654" s="11">
        <f t="shared" si="351"/>
        <v>377.5</v>
      </c>
      <c r="K654" s="11">
        <f t="shared" si="351"/>
        <v>6326.5</v>
      </c>
      <c r="L654" s="11">
        <f t="shared" si="351"/>
        <v>0</v>
      </c>
      <c r="M654" s="11">
        <f t="shared" si="351"/>
        <v>5949</v>
      </c>
      <c r="N654" s="11">
        <f t="shared" si="351"/>
        <v>377.5</v>
      </c>
      <c r="O654" s="11">
        <f t="shared" si="351"/>
        <v>6326.5</v>
      </c>
      <c r="P654" s="11">
        <f t="shared" si="351"/>
        <v>0</v>
      </c>
      <c r="Q654" s="11">
        <f t="shared" si="351"/>
        <v>5949</v>
      </c>
      <c r="R654" s="11">
        <f t="shared" si="351"/>
        <v>377.5</v>
      </c>
    </row>
    <row r="655" spans="1:18" ht="18.75">
      <c r="A655" s="64" t="s">
        <v>0</v>
      </c>
      <c r="B655" s="33">
        <v>546</v>
      </c>
      <c r="C655" s="16" t="s">
        <v>144</v>
      </c>
      <c r="D655" s="16" t="s">
        <v>126</v>
      </c>
      <c r="E655" s="16" t="s">
        <v>1</v>
      </c>
      <c r="F655" s="16"/>
      <c r="G655" s="11">
        <f>G656+G658+G660+G662</f>
        <v>5839</v>
      </c>
      <c r="H655" s="11">
        <f aca="true" t="shared" si="352" ref="H655:R655">H656+H658+H660+H662</f>
        <v>0</v>
      </c>
      <c r="I655" s="11">
        <f t="shared" si="352"/>
        <v>5699</v>
      </c>
      <c r="J655" s="11">
        <f t="shared" si="352"/>
        <v>140</v>
      </c>
      <c r="K655" s="11">
        <f t="shared" si="352"/>
        <v>5839</v>
      </c>
      <c r="L655" s="11">
        <f t="shared" si="352"/>
        <v>0</v>
      </c>
      <c r="M655" s="11">
        <f t="shared" si="352"/>
        <v>5699</v>
      </c>
      <c r="N655" s="11">
        <f t="shared" si="352"/>
        <v>140</v>
      </c>
      <c r="O655" s="11">
        <f t="shared" si="352"/>
        <v>5839</v>
      </c>
      <c r="P655" s="11">
        <f t="shared" si="352"/>
        <v>0</v>
      </c>
      <c r="Q655" s="11">
        <f t="shared" si="352"/>
        <v>5699</v>
      </c>
      <c r="R655" s="11">
        <f t="shared" si="352"/>
        <v>140</v>
      </c>
    </row>
    <row r="656" spans="1:18" ht="37.5">
      <c r="A656" s="64" t="s">
        <v>368</v>
      </c>
      <c r="B656" s="33">
        <v>546</v>
      </c>
      <c r="C656" s="16" t="s">
        <v>144</v>
      </c>
      <c r="D656" s="16" t="s">
        <v>126</v>
      </c>
      <c r="E656" s="16" t="s">
        <v>3</v>
      </c>
      <c r="F656" s="16"/>
      <c r="G656" s="11">
        <f>G657</f>
        <v>4511.2</v>
      </c>
      <c r="H656" s="11">
        <f aca="true" t="shared" si="353" ref="H656:R656">H657</f>
        <v>0</v>
      </c>
      <c r="I656" s="11">
        <f>I657</f>
        <v>4511.2</v>
      </c>
      <c r="J656" s="11">
        <f t="shared" si="353"/>
        <v>0</v>
      </c>
      <c r="K656" s="11">
        <f t="shared" si="353"/>
        <v>4720.9</v>
      </c>
      <c r="L656" s="11">
        <f t="shared" si="353"/>
        <v>0</v>
      </c>
      <c r="M656" s="11">
        <f t="shared" si="353"/>
        <v>4720.9</v>
      </c>
      <c r="N656" s="11">
        <f t="shared" si="353"/>
        <v>0</v>
      </c>
      <c r="O656" s="11">
        <f t="shared" si="353"/>
        <v>4720.9</v>
      </c>
      <c r="P656" s="11">
        <f t="shared" si="353"/>
        <v>0</v>
      </c>
      <c r="Q656" s="11">
        <f t="shared" si="353"/>
        <v>4720.9</v>
      </c>
      <c r="R656" s="11">
        <f t="shared" si="353"/>
        <v>0</v>
      </c>
    </row>
    <row r="657" spans="1:18" ht="18.75">
      <c r="A657" s="64" t="s">
        <v>193</v>
      </c>
      <c r="B657" s="33">
        <v>546</v>
      </c>
      <c r="C657" s="16" t="s">
        <v>144</v>
      </c>
      <c r="D657" s="16" t="s">
        <v>126</v>
      </c>
      <c r="E657" s="16" t="s">
        <v>3</v>
      </c>
      <c r="F657" s="16" t="s">
        <v>192</v>
      </c>
      <c r="G657" s="11">
        <f>H657+I656+J657</f>
        <v>4511.2</v>
      </c>
      <c r="H657" s="11"/>
      <c r="I657" s="11">
        <v>4511.2</v>
      </c>
      <c r="J657" s="11"/>
      <c r="K657" s="11">
        <f>L657+M657+N657</f>
        <v>4720.9</v>
      </c>
      <c r="L657" s="11"/>
      <c r="M657" s="11">
        <v>4720.9</v>
      </c>
      <c r="N657" s="11"/>
      <c r="O657" s="11">
        <f>P657+Q657+R657</f>
        <v>4720.9</v>
      </c>
      <c r="P657" s="11"/>
      <c r="Q657" s="11">
        <v>4720.9</v>
      </c>
      <c r="R657" s="11"/>
    </row>
    <row r="658" spans="1:18" ht="18.75">
      <c r="A658" s="64" t="s">
        <v>496</v>
      </c>
      <c r="B658" s="33">
        <v>546</v>
      </c>
      <c r="C658" s="16" t="s">
        <v>144</v>
      </c>
      <c r="D658" s="16" t="s">
        <v>126</v>
      </c>
      <c r="E658" s="16" t="s">
        <v>2</v>
      </c>
      <c r="F658" s="16"/>
      <c r="G658" s="11">
        <f>G659</f>
        <v>60</v>
      </c>
      <c r="H658" s="11">
        <f aca="true" t="shared" si="354" ref="H658:R658">H659</f>
        <v>0</v>
      </c>
      <c r="I658" s="11">
        <v>60</v>
      </c>
      <c r="J658" s="11">
        <f t="shared" si="354"/>
        <v>0</v>
      </c>
      <c r="K658" s="11">
        <f t="shared" si="354"/>
        <v>60</v>
      </c>
      <c r="L658" s="11">
        <f t="shared" si="354"/>
        <v>0</v>
      </c>
      <c r="M658" s="11">
        <f t="shared" si="354"/>
        <v>60</v>
      </c>
      <c r="N658" s="11">
        <f t="shared" si="354"/>
        <v>0</v>
      </c>
      <c r="O658" s="11">
        <f t="shared" si="354"/>
        <v>60</v>
      </c>
      <c r="P658" s="11">
        <f t="shared" si="354"/>
        <v>0</v>
      </c>
      <c r="Q658" s="11">
        <f t="shared" si="354"/>
        <v>60</v>
      </c>
      <c r="R658" s="11">
        <f t="shared" si="354"/>
        <v>0</v>
      </c>
    </row>
    <row r="659" spans="1:18" ht="18.75">
      <c r="A659" s="64" t="s">
        <v>193</v>
      </c>
      <c r="B659" s="33">
        <v>546</v>
      </c>
      <c r="C659" s="16" t="s">
        <v>144</v>
      </c>
      <c r="D659" s="16" t="s">
        <v>126</v>
      </c>
      <c r="E659" s="16" t="s">
        <v>2</v>
      </c>
      <c r="F659" s="16" t="s">
        <v>192</v>
      </c>
      <c r="G659" s="11">
        <f>H659+I658+J659</f>
        <v>60</v>
      </c>
      <c r="H659" s="11"/>
      <c r="I659" s="11">
        <v>60</v>
      </c>
      <c r="J659" s="11"/>
      <c r="K659" s="11">
        <f>L659+M659+N659</f>
        <v>60</v>
      </c>
      <c r="L659" s="11"/>
      <c r="M659" s="11">
        <v>60</v>
      </c>
      <c r="N659" s="11"/>
      <c r="O659" s="11">
        <f>P659+Q659+R659</f>
        <v>60</v>
      </c>
      <c r="P659" s="11"/>
      <c r="Q659" s="11">
        <v>60</v>
      </c>
      <c r="R659" s="11"/>
    </row>
    <row r="660" spans="1:18" ht="75">
      <c r="A660" s="64" t="s">
        <v>348</v>
      </c>
      <c r="B660" s="33">
        <v>546</v>
      </c>
      <c r="C660" s="16" t="s">
        <v>144</v>
      </c>
      <c r="D660" s="16" t="s">
        <v>126</v>
      </c>
      <c r="E660" s="16" t="s">
        <v>83</v>
      </c>
      <c r="F660" s="16"/>
      <c r="G660" s="11">
        <f>G661</f>
        <v>140</v>
      </c>
      <c r="H660" s="11">
        <f aca="true" t="shared" si="355" ref="H660:R660">H661</f>
        <v>0</v>
      </c>
      <c r="I660" s="11">
        <f>I661</f>
        <v>0</v>
      </c>
      <c r="J660" s="11">
        <f t="shared" si="355"/>
        <v>140</v>
      </c>
      <c r="K660" s="11">
        <f t="shared" si="355"/>
        <v>140</v>
      </c>
      <c r="L660" s="11">
        <f t="shared" si="355"/>
        <v>0</v>
      </c>
      <c r="M660" s="11">
        <f t="shared" si="355"/>
        <v>0</v>
      </c>
      <c r="N660" s="11">
        <f t="shared" si="355"/>
        <v>140</v>
      </c>
      <c r="O660" s="11">
        <f t="shared" si="355"/>
        <v>140</v>
      </c>
      <c r="P660" s="11">
        <f t="shared" si="355"/>
        <v>0</v>
      </c>
      <c r="Q660" s="11">
        <f t="shared" si="355"/>
        <v>0</v>
      </c>
      <c r="R660" s="11">
        <f t="shared" si="355"/>
        <v>140</v>
      </c>
    </row>
    <row r="661" spans="1:18" ht="18.75">
      <c r="A661" s="64" t="s">
        <v>193</v>
      </c>
      <c r="B661" s="33">
        <v>546</v>
      </c>
      <c r="C661" s="16" t="s">
        <v>144</v>
      </c>
      <c r="D661" s="16" t="s">
        <v>126</v>
      </c>
      <c r="E661" s="16" t="s">
        <v>83</v>
      </c>
      <c r="F661" s="16" t="s">
        <v>192</v>
      </c>
      <c r="G661" s="11">
        <v>140</v>
      </c>
      <c r="H661" s="11"/>
      <c r="I661" s="11"/>
      <c r="J661" s="11">
        <v>140</v>
      </c>
      <c r="K661" s="11">
        <f>L661+M661+N661</f>
        <v>140</v>
      </c>
      <c r="L661" s="11"/>
      <c r="M661" s="11"/>
      <c r="N661" s="11">
        <v>140</v>
      </c>
      <c r="O661" s="11">
        <f>P661+Q661+R661</f>
        <v>140</v>
      </c>
      <c r="P661" s="11"/>
      <c r="Q661" s="11"/>
      <c r="R661" s="11">
        <v>140</v>
      </c>
    </row>
    <row r="662" spans="1:18" ht="56.25">
      <c r="A662" s="67" t="s">
        <v>476</v>
      </c>
      <c r="B662" s="33">
        <v>546</v>
      </c>
      <c r="C662" s="16" t="s">
        <v>144</v>
      </c>
      <c r="D662" s="16" t="s">
        <v>126</v>
      </c>
      <c r="E662" s="16" t="s">
        <v>486</v>
      </c>
      <c r="F662" s="16"/>
      <c r="G662" s="11">
        <f>G663</f>
        <v>1127.8</v>
      </c>
      <c r="H662" s="11">
        <f aca="true" t="shared" si="356" ref="H662:R662">H663</f>
        <v>0</v>
      </c>
      <c r="I662" s="11">
        <f>I663</f>
        <v>1127.8</v>
      </c>
      <c r="J662" s="11">
        <f t="shared" si="356"/>
        <v>0</v>
      </c>
      <c r="K662" s="11">
        <f t="shared" si="356"/>
        <v>918.1</v>
      </c>
      <c r="L662" s="11">
        <f t="shared" si="356"/>
        <v>0</v>
      </c>
      <c r="M662" s="11">
        <f t="shared" si="356"/>
        <v>918.1</v>
      </c>
      <c r="N662" s="11">
        <f t="shared" si="356"/>
        <v>0</v>
      </c>
      <c r="O662" s="11">
        <f t="shared" si="356"/>
        <v>918.1</v>
      </c>
      <c r="P662" s="11">
        <f t="shared" si="356"/>
        <v>0</v>
      </c>
      <c r="Q662" s="11">
        <f t="shared" si="356"/>
        <v>918.1</v>
      </c>
      <c r="R662" s="11">
        <f t="shared" si="356"/>
        <v>0</v>
      </c>
    </row>
    <row r="663" spans="1:18" ht="18.75">
      <c r="A663" s="64" t="s">
        <v>193</v>
      </c>
      <c r="B663" s="33">
        <v>546</v>
      </c>
      <c r="C663" s="16" t="s">
        <v>144</v>
      </c>
      <c r="D663" s="16" t="s">
        <v>126</v>
      </c>
      <c r="E663" s="16" t="s">
        <v>486</v>
      </c>
      <c r="F663" s="16" t="s">
        <v>192</v>
      </c>
      <c r="G663" s="11">
        <f>H663+I663+J663</f>
        <v>1127.8</v>
      </c>
      <c r="H663" s="11"/>
      <c r="I663" s="11">
        <v>1127.8</v>
      </c>
      <c r="J663" s="11"/>
      <c r="K663" s="11">
        <f>L663+M663+N663</f>
        <v>918.1</v>
      </c>
      <c r="L663" s="11"/>
      <c r="M663" s="11">
        <v>918.1</v>
      </c>
      <c r="N663" s="11"/>
      <c r="O663" s="11">
        <f>P663+Q663+R663</f>
        <v>918.1</v>
      </c>
      <c r="P663" s="11"/>
      <c r="Q663" s="11">
        <v>918.1</v>
      </c>
      <c r="R663" s="11"/>
    </row>
    <row r="664" spans="1:18" ht="37.5">
      <c r="A664" s="64" t="s">
        <v>497</v>
      </c>
      <c r="B664" s="33">
        <v>546</v>
      </c>
      <c r="C664" s="16" t="s">
        <v>144</v>
      </c>
      <c r="D664" s="16" t="s">
        <v>126</v>
      </c>
      <c r="E664" s="16" t="s">
        <v>5</v>
      </c>
      <c r="F664" s="16"/>
      <c r="G664" s="11">
        <f>G665+G667</f>
        <v>50</v>
      </c>
      <c r="H664" s="11">
        <f aca="true" t="shared" si="357" ref="H664:Q664">H665+H667</f>
        <v>0</v>
      </c>
      <c r="I664" s="11">
        <f aca="true" t="shared" si="358" ref="H664:R665">I665</f>
        <v>30</v>
      </c>
      <c r="J664" s="11">
        <f t="shared" si="357"/>
        <v>20</v>
      </c>
      <c r="K664" s="11">
        <f t="shared" si="357"/>
        <v>50</v>
      </c>
      <c r="L664" s="11">
        <f t="shared" si="357"/>
        <v>0</v>
      </c>
      <c r="M664" s="11">
        <f t="shared" si="357"/>
        <v>30</v>
      </c>
      <c r="N664" s="11">
        <f t="shared" si="357"/>
        <v>20</v>
      </c>
      <c r="O664" s="11">
        <f t="shared" si="357"/>
        <v>50</v>
      </c>
      <c r="P664" s="11">
        <f t="shared" si="357"/>
        <v>0</v>
      </c>
      <c r="Q664" s="11">
        <f t="shared" si="357"/>
        <v>30</v>
      </c>
      <c r="R664" s="11">
        <f>R665+R667</f>
        <v>20</v>
      </c>
    </row>
    <row r="665" spans="1:18" ht="18.75">
      <c r="A665" s="64" t="s">
        <v>496</v>
      </c>
      <c r="B665" s="33">
        <v>546</v>
      </c>
      <c r="C665" s="16" t="s">
        <v>144</v>
      </c>
      <c r="D665" s="16" t="s">
        <v>126</v>
      </c>
      <c r="E665" s="16" t="s">
        <v>6</v>
      </c>
      <c r="F665" s="16"/>
      <c r="G665" s="11">
        <f>G666</f>
        <v>30</v>
      </c>
      <c r="H665" s="11">
        <f t="shared" si="358"/>
        <v>0</v>
      </c>
      <c r="I665" s="11">
        <v>30</v>
      </c>
      <c r="J665" s="11">
        <f t="shared" si="358"/>
        <v>0</v>
      </c>
      <c r="K665" s="11">
        <f t="shared" si="358"/>
        <v>30</v>
      </c>
      <c r="L665" s="11">
        <f t="shared" si="358"/>
        <v>0</v>
      </c>
      <c r="M665" s="11">
        <f t="shared" si="358"/>
        <v>30</v>
      </c>
      <c r="N665" s="11">
        <f t="shared" si="358"/>
        <v>0</v>
      </c>
      <c r="O665" s="11">
        <f t="shared" si="358"/>
        <v>30</v>
      </c>
      <c r="P665" s="11">
        <f t="shared" si="358"/>
        <v>0</v>
      </c>
      <c r="Q665" s="11">
        <f t="shared" si="358"/>
        <v>30</v>
      </c>
      <c r="R665" s="11">
        <f t="shared" si="358"/>
        <v>0</v>
      </c>
    </row>
    <row r="666" spans="1:18" ht="18.75">
      <c r="A666" s="64" t="s">
        <v>193</v>
      </c>
      <c r="B666" s="33">
        <v>546</v>
      </c>
      <c r="C666" s="16" t="s">
        <v>144</v>
      </c>
      <c r="D666" s="16" t="s">
        <v>126</v>
      </c>
      <c r="E666" s="16" t="s">
        <v>6</v>
      </c>
      <c r="F666" s="16" t="s">
        <v>192</v>
      </c>
      <c r="G666" s="11">
        <f>H666+I665+J666</f>
        <v>30</v>
      </c>
      <c r="H666" s="11"/>
      <c r="I666" s="11">
        <v>30</v>
      </c>
      <c r="J666" s="11"/>
      <c r="K666" s="11">
        <f>L666+M666+N666</f>
        <v>30</v>
      </c>
      <c r="L666" s="11"/>
      <c r="M666" s="11">
        <v>30</v>
      </c>
      <c r="N666" s="11"/>
      <c r="O666" s="11">
        <f>P666+Q666+R666</f>
        <v>30</v>
      </c>
      <c r="P666" s="19"/>
      <c r="Q666" s="19">
        <v>30</v>
      </c>
      <c r="R666" s="19"/>
    </row>
    <row r="667" spans="1:18" ht="77.25" customHeight="1">
      <c r="A667" s="64" t="s">
        <v>348</v>
      </c>
      <c r="B667" s="33">
        <v>546</v>
      </c>
      <c r="C667" s="16" t="s">
        <v>144</v>
      </c>
      <c r="D667" s="16" t="s">
        <v>126</v>
      </c>
      <c r="E667" s="16" t="s">
        <v>82</v>
      </c>
      <c r="F667" s="16"/>
      <c r="G667" s="11">
        <f>G668</f>
        <v>20</v>
      </c>
      <c r="H667" s="11">
        <f aca="true" t="shared" si="359" ref="H667:R667">H668</f>
        <v>0</v>
      </c>
      <c r="I667" s="11"/>
      <c r="J667" s="11">
        <f t="shared" si="359"/>
        <v>20</v>
      </c>
      <c r="K667" s="11">
        <f t="shared" si="359"/>
        <v>20</v>
      </c>
      <c r="L667" s="11">
        <f t="shared" si="359"/>
        <v>0</v>
      </c>
      <c r="M667" s="11">
        <f t="shared" si="359"/>
        <v>0</v>
      </c>
      <c r="N667" s="11">
        <f t="shared" si="359"/>
        <v>20</v>
      </c>
      <c r="O667" s="11">
        <f t="shared" si="359"/>
        <v>20</v>
      </c>
      <c r="P667" s="11">
        <f t="shared" si="359"/>
        <v>0</v>
      </c>
      <c r="Q667" s="11">
        <f t="shared" si="359"/>
        <v>0</v>
      </c>
      <c r="R667" s="11">
        <f t="shared" si="359"/>
        <v>20</v>
      </c>
    </row>
    <row r="668" spans="1:18" ht="18.75">
      <c r="A668" s="64" t="s">
        <v>193</v>
      </c>
      <c r="B668" s="33">
        <v>546</v>
      </c>
      <c r="C668" s="16" t="s">
        <v>144</v>
      </c>
      <c r="D668" s="16" t="s">
        <v>126</v>
      </c>
      <c r="E668" s="16" t="s">
        <v>82</v>
      </c>
      <c r="F668" s="16" t="s">
        <v>192</v>
      </c>
      <c r="G668" s="11">
        <f>H668+I668+J668</f>
        <v>20</v>
      </c>
      <c r="H668" s="11"/>
      <c r="I668" s="11"/>
      <c r="J668" s="11">
        <v>20</v>
      </c>
      <c r="K668" s="11">
        <f>L668+M668+N668</f>
        <v>20</v>
      </c>
      <c r="L668" s="11"/>
      <c r="M668" s="11"/>
      <c r="N668" s="11">
        <v>20</v>
      </c>
      <c r="O668" s="11">
        <f>P668+Q668+R668</f>
        <v>20</v>
      </c>
      <c r="P668" s="19"/>
      <c r="Q668" s="19"/>
      <c r="R668" s="19">
        <v>20</v>
      </c>
    </row>
    <row r="669" spans="1:18" ht="18.75">
      <c r="A669" s="64" t="s">
        <v>4</v>
      </c>
      <c r="B669" s="33">
        <v>546</v>
      </c>
      <c r="C669" s="16" t="s">
        <v>144</v>
      </c>
      <c r="D669" s="16" t="s">
        <v>126</v>
      </c>
      <c r="E669" s="16" t="s">
        <v>7</v>
      </c>
      <c r="F669" s="16"/>
      <c r="G669" s="11">
        <f>G672+G670</f>
        <v>187.5</v>
      </c>
      <c r="H669" s="11">
        <f aca="true" t="shared" si="360" ref="H669:R669">H672+H670</f>
        <v>0</v>
      </c>
      <c r="I669" s="11">
        <f aca="true" t="shared" si="361" ref="H669:R670">I670</f>
        <v>90</v>
      </c>
      <c r="J669" s="11">
        <f t="shared" si="360"/>
        <v>97.5</v>
      </c>
      <c r="K669" s="11">
        <f t="shared" si="360"/>
        <v>187.5</v>
      </c>
      <c r="L669" s="11">
        <f t="shared" si="360"/>
        <v>0</v>
      </c>
      <c r="M669" s="11">
        <f t="shared" si="360"/>
        <v>90</v>
      </c>
      <c r="N669" s="11">
        <f t="shared" si="360"/>
        <v>97.5</v>
      </c>
      <c r="O669" s="11">
        <f t="shared" si="360"/>
        <v>187.5</v>
      </c>
      <c r="P669" s="11">
        <f t="shared" si="360"/>
        <v>0</v>
      </c>
      <c r="Q669" s="11">
        <f t="shared" si="360"/>
        <v>90</v>
      </c>
      <c r="R669" s="11">
        <f t="shared" si="360"/>
        <v>97.5</v>
      </c>
    </row>
    <row r="670" spans="1:18" ht="18.75">
      <c r="A670" s="64" t="s">
        <v>496</v>
      </c>
      <c r="B670" s="33">
        <v>546</v>
      </c>
      <c r="C670" s="16" t="s">
        <v>144</v>
      </c>
      <c r="D670" s="16" t="s">
        <v>126</v>
      </c>
      <c r="E670" s="16" t="s">
        <v>8</v>
      </c>
      <c r="F670" s="16"/>
      <c r="G670" s="11">
        <f>G671</f>
        <v>90</v>
      </c>
      <c r="H670" s="11">
        <f t="shared" si="361"/>
        <v>0</v>
      </c>
      <c r="I670" s="11">
        <v>90</v>
      </c>
      <c r="J670" s="11">
        <f t="shared" si="361"/>
        <v>0</v>
      </c>
      <c r="K670" s="11">
        <f t="shared" si="361"/>
        <v>90</v>
      </c>
      <c r="L670" s="11">
        <f t="shared" si="361"/>
        <v>0</v>
      </c>
      <c r="M670" s="11">
        <f t="shared" si="361"/>
        <v>90</v>
      </c>
      <c r="N670" s="11">
        <f t="shared" si="361"/>
        <v>0</v>
      </c>
      <c r="O670" s="11">
        <f t="shared" si="361"/>
        <v>90</v>
      </c>
      <c r="P670" s="11">
        <f t="shared" si="361"/>
        <v>0</v>
      </c>
      <c r="Q670" s="11">
        <f t="shared" si="361"/>
        <v>90</v>
      </c>
      <c r="R670" s="11">
        <f t="shared" si="361"/>
        <v>0</v>
      </c>
    </row>
    <row r="671" spans="1:18" ht="18.75">
      <c r="A671" s="64" t="s">
        <v>193</v>
      </c>
      <c r="B671" s="33">
        <v>546</v>
      </c>
      <c r="C671" s="16" t="s">
        <v>144</v>
      </c>
      <c r="D671" s="16" t="s">
        <v>126</v>
      </c>
      <c r="E671" s="16" t="s">
        <v>8</v>
      </c>
      <c r="F671" s="16" t="s">
        <v>192</v>
      </c>
      <c r="G671" s="11">
        <f>H671+I670+J671</f>
        <v>90</v>
      </c>
      <c r="H671" s="11"/>
      <c r="I671" s="11">
        <v>90</v>
      </c>
      <c r="J671" s="11"/>
      <c r="K671" s="11">
        <f>L671+M671+N671</f>
        <v>90</v>
      </c>
      <c r="L671" s="11"/>
      <c r="M671" s="11">
        <v>90</v>
      </c>
      <c r="N671" s="11"/>
      <c r="O671" s="11">
        <f>P671+Q671+R671</f>
        <v>90</v>
      </c>
      <c r="P671" s="11"/>
      <c r="Q671" s="11">
        <v>90</v>
      </c>
      <c r="R671" s="11"/>
    </row>
    <row r="672" spans="1:18" ht="75">
      <c r="A672" s="64" t="s">
        <v>348</v>
      </c>
      <c r="B672" s="33">
        <v>546</v>
      </c>
      <c r="C672" s="16" t="s">
        <v>144</v>
      </c>
      <c r="D672" s="16" t="s">
        <v>126</v>
      </c>
      <c r="E672" s="16" t="s">
        <v>498</v>
      </c>
      <c r="F672" s="16"/>
      <c r="G672" s="11">
        <f>G673</f>
        <v>97.5</v>
      </c>
      <c r="H672" s="11">
        <f aca="true" t="shared" si="362" ref="H672:R672">H673</f>
        <v>0</v>
      </c>
      <c r="I672" s="11"/>
      <c r="J672" s="11">
        <f t="shared" si="362"/>
        <v>97.5</v>
      </c>
      <c r="K672" s="11">
        <f t="shared" si="362"/>
        <v>97.5</v>
      </c>
      <c r="L672" s="11">
        <f t="shared" si="362"/>
        <v>0</v>
      </c>
      <c r="M672" s="11">
        <f t="shared" si="362"/>
        <v>0</v>
      </c>
      <c r="N672" s="11">
        <f t="shared" si="362"/>
        <v>97.5</v>
      </c>
      <c r="O672" s="11">
        <f t="shared" si="362"/>
        <v>97.5</v>
      </c>
      <c r="P672" s="11">
        <f t="shared" si="362"/>
        <v>0</v>
      </c>
      <c r="Q672" s="11">
        <f t="shared" si="362"/>
        <v>0</v>
      </c>
      <c r="R672" s="11">
        <f t="shared" si="362"/>
        <v>97.5</v>
      </c>
    </row>
    <row r="673" spans="1:18" ht="18.75">
      <c r="A673" s="64" t="s">
        <v>193</v>
      </c>
      <c r="B673" s="33">
        <v>546</v>
      </c>
      <c r="C673" s="16" t="s">
        <v>144</v>
      </c>
      <c r="D673" s="16" t="s">
        <v>126</v>
      </c>
      <c r="E673" s="16" t="s">
        <v>498</v>
      </c>
      <c r="F673" s="16" t="s">
        <v>192</v>
      </c>
      <c r="G673" s="11">
        <f>H673+I672+J673</f>
        <v>97.5</v>
      </c>
      <c r="H673" s="11"/>
      <c r="I673" s="11"/>
      <c r="J673" s="11">
        <v>97.5</v>
      </c>
      <c r="K673" s="11">
        <f>L673+M673+N673</f>
        <v>97.5</v>
      </c>
      <c r="L673" s="11"/>
      <c r="M673" s="11"/>
      <c r="N673" s="11">
        <v>97.5</v>
      </c>
      <c r="O673" s="11">
        <f>P673+Q673+R673</f>
        <v>97.5</v>
      </c>
      <c r="P673" s="11"/>
      <c r="Q673" s="11"/>
      <c r="R673" s="11">
        <v>97.5</v>
      </c>
    </row>
    <row r="674" spans="1:18" ht="37.5">
      <c r="A674" s="64" t="s">
        <v>500</v>
      </c>
      <c r="B674" s="33">
        <v>546</v>
      </c>
      <c r="C674" s="16" t="s">
        <v>144</v>
      </c>
      <c r="D674" s="16" t="s">
        <v>126</v>
      </c>
      <c r="E674" s="16" t="s">
        <v>81</v>
      </c>
      <c r="F674" s="16"/>
      <c r="G674" s="11">
        <f>G675</f>
        <v>130</v>
      </c>
      <c r="H674" s="11">
        <f aca="true" t="shared" si="363" ref="H674:R674">H675</f>
        <v>0</v>
      </c>
      <c r="I674" s="11">
        <f aca="true" t="shared" si="364" ref="H674:R675">I675</f>
        <v>130</v>
      </c>
      <c r="J674" s="11">
        <f t="shared" si="363"/>
        <v>0</v>
      </c>
      <c r="K674" s="11">
        <f t="shared" si="363"/>
        <v>130</v>
      </c>
      <c r="L674" s="11">
        <f t="shared" si="363"/>
        <v>0</v>
      </c>
      <c r="M674" s="11">
        <f t="shared" si="363"/>
        <v>130</v>
      </c>
      <c r="N674" s="11">
        <f t="shared" si="363"/>
        <v>0</v>
      </c>
      <c r="O674" s="11">
        <f t="shared" si="363"/>
        <v>130</v>
      </c>
      <c r="P674" s="11">
        <f t="shared" si="363"/>
        <v>0</v>
      </c>
      <c r="Q674" s="11">
        <f t="shared" si="363"/>
        <v>130</v>
      </c>
      <c r="R674" s="11">
        <f t="shared" si="363"/>
        <v>0</v>
      </c>
    </row>
    <row r="675" spans="1:18" ht="18.75">
      <c r="A675" s="64" t="s">
        <v>496</v>
      </c>
      <c r="B675" s="33">
        <v>546</v>
      </c>
      <c r="C675" s="16" t="s">
        <v>144</v>
      </c>
      <c r="D675" s="16" t="s">
        <v>126</v>
      </c>
      <c r="E675" s="16" t="s">
        <v>499</v>
      </c>
      <c r="F675" s="16"/>
      <c r="G675" s="11">
        <f>G676</f>
        <v>130</v>
      </c>
      <c r="H675" s="11">
        <f t="shared" si="364"/>
        <v>0</v>
      </c>
      <c r="I675" s="11">
        <v>130</v>
      </c>
      <c r="J675" s="11">
        <f t="shared" si="364"/>
        <v>0</v>
      </c>
      <c r="K675" s="11">
        <f t="shared" si="364"/>
        <v>130</v>
      </c>
      <c r="L675" s="11">
        <f t="shared" si="364"/>
        <v>0</v>
      </c>
      <c r="M675" s="11">
        <f t="shared" si="364"/>
        <v>130</v>
      </c>
      <c r="N675" s="11">
        <f t="shared" si="364"/>
        <v>0</v>
      </c>
      <c r="O675" s="11">
        <f t="shared" si="364"/>
        <v>130</v>
      </c>
      <c r="P675" s="11">
        <f t="shared" si="364"/>
        <v>0</v>
      </c>
      <c r="Q675" s="11">
        <f t="shared" si="364"/>
        <v>130</v>
      </c>
      <c r="R675" s="11">
        <f t="shared" si="364"/>
        <v>0</v>
      </c>
    </row>
    <row r="676" spans="1:18" ht="37.5">
      <c r="A676" s="64" t="s">
        <v>93</v>
      </c>
      <c r="B676" s="33">
        <v>546</v>
      </c>
      <c r="C676" s="16" t="s">
        <v>144</v>
      </c>
      <c r="D676" s="16" t="s">
        <v>126</v>
      </c>
      <c r="E676" s="16" t="s">
        <v>499</v>
      </c>
      <c r="F676" s="16" t="s">
        <v>179</v>
      </c>
      <c r="G676" s="11">
        <f>H676+I675+J676</f>
        <v>130</v>
      </c>
      <c r="H676" s="11"/>
      <c r="I676" s="11">
        <v>130</v>
      </c>
      <c r="J676" s="11"/>
      <c r="K676" s="11">
        <f>L676+M676+N676</f>
        <v>130</v>
      </c>
      <c r="L676" s="11"/>
      <c r="M676" s="11">
        <v>130</v>
      </c>
      <c r="N676" s="11"/>
      <c r="O676" s="11">
        <f>P676+Q676+R676</f>
        <v>130</v>
      </c>
      <c r="P676" s="11"/>
      <c r="Q676" s="11">
        <v>130</v>
      </c>
      <c r="R676" s="11"/>
    </row>
    <row r="677" spans="1:18" ht="37.5">
      <c r="A677" s="64" t="s">
        <v>80</v>
      </c>
      <c r="B677" s="33">
        <v>546</v>
      </c>
      <c r="C677" s="16" t="s">
        <v>144</v>
      </c>
      <c r="D677" s="16" t="s">
        <v>126</v>
      </c>
      <c r="E677" s="16" t="s">
        <v>501</v>
      </c>
      <c r="F677" s="16"/>
      <c r="G677" s="11">
        <f>G678+G680+G682</f>
        <v>695.9000000000001</v>
      </c>
      <c r="H677" s="11">
        <f>H678+H680+H682</f>
        <v>253.8</v>
      </c>
      <c r="I677" s="11">
        <f>I678+I680+I682</f>
        <v>22.1</v>
      </c>
      <c r="J677" s="11">
        <f>J678+J680+J682</f>
        <v>120</v>
      </c>
      <c r="K677" s="11">
        <f>K678+K680</f>
        <v>120</v>
      </c>
      <c r="L677" s="11">
        <f>L678+L680</f>
        <v>0</v>
      </c>
      <c r="M677" s="11">
        <f>M678+M680</f>
        <v>0</v>
      </c>
      <c r="N677" s="11">
        <f>N678+N680</f>
        <v>120</v>
      </c>
      <c r="O677" s="11">
        <f>O678+O680</f>
        <v>120</v>
      </c>
      <c r="P677" s="11">
        <f aca="true" t="shared" si="365" ref="P677:R678">P678</f>
        <v>0</v>
      </c>
      <c r="Q677" s="11">
        <f t="shared" si="365"/>
        <v>0</v>
      </c>
      <c r="R677" s="11">
        <f t="shared" si="365"/>
        <v>120</v>
      </c>
    </row>
    <row r="678" spans="1:18" ht="75">
      <c r="A678" s="64" t="s">
        <v>348</v>
      </c>
      <c r="B678" s="33">
        <v>546</v>
      </c>
      <c r="C678" s="16" t="s">
        <v>144</v>
      </c>
      <c r="D678" s="16" t="s">
        <v>126</v>
      </c>
      <c r="E678" s="16" t="s">
        <v>502</v>
      </c>
      <c r="F678" s="16"/>
      <c r="G678" s="11">
        <f>G679</f>
        <v>120</v>
      </c>
      <c r="H678" s="11">
        <f aca="true" t="shared" si="366" ref="H678:O678">H679</f>
        <v>0</v>
      </c>
      <c r="I678" s="11"/>
      <c r="J678" s="11">
        <f t="shared" si="366"/>
        <v>120</v>
      </c>
      <c r="K678" s="11">
        <f t="shared" si="366"/>
        <v>120</v>
      </c>
      <c r="L678" s="11">
        <f t="shared" si="366"/>
        <v>0</v>
      </c>
      <c r="M678" s="11">
        <f t="shared" si="366"/>
        <v>0</v>
      </c>
      <c r="N678" s="11">
        <f t="shared" si="366"/>
        <v>120</v>
      </c>
      <c r="O678" s="11">
        <f t="shared" si="366"/>
        <v>120</v>
      </c>
      <c r="P678" s="11">
        <f t="shared" si="365"/>
        <v>0</v>
      </c>
      <c r="Q678" s="11">
        <f t="shared" si="365"/>
        <v>0</v>
      </c>
      <c r="R678" s="11">
        <f t="shared" si="365"/>
        <v>120</v>
      </c>
    </row>
    <row r="679" spans="1:18" ht="18.75">
      <c r="A679" s="64" t="s">
        <v>193</v>
      </c>
      <c r="B679" s="33">
        <v>546</v>
      </c>
      <c r="C679" s="16" t="s">
        <v>144</v>
      </c>
      <c r="D679" s="16" t="s">
        <v>126</v>
      </c>
      <c r="E679" s="16" t="s">
        <v>502</v>
      </c>
      <c r="F679" s="16" t="s">
        <v>192</v>
      </c>
      <c r="G679" s="11">
        <f>H679+I678+J679</f>
        <v>120</v>
      </c>
      <c r="H679" s="11"/>
      <c r="I679" s="11">
        <f aca="true" t="shared" si="367" ref="H679:O680">I680</f>
        <v>0</v>
      </c>
      <c r="J679" s="11">
        <v>120</v>
      </c>
      <c r="K679" s="11">
        <f>L679+M679+N679</f>
        <v>120</v>
      </c>
      <c r="L679" s="11"/>
      <c r="M679" s="11"/>
      <c r="N679" s="11">
        <v>120</v>
      </c>
      <c r="O679" s="11">
        <f>P679+Q679+R679</f>
        <v>120</v>
      </c>
      <c r="P679" s="11"/>
      <c r="Q679" s="11"/>
      <c r="R679" s="63">
        <v>120</v>
      </c>
    </row>
    <row r="680" spans="1:18" ht="18.75">
      <c r="A680" s="64" t="s">
        <v>641</v>
      </c>
      <c r="B680" s="33">
        <v>546</v>
      </c>
      <c r="C680" s="16" t="s">
        <v>144</v>
      </c>
      <c r="D680" s="16" t="s">
        <v>126</v>
      </c>
      <c r="E680" s="16" t="s">
        <v>640</v>
      </c>
      <c r="F680" s="16"/>
      <c r="G680" s="11">
        <f>G681</f>
        <v>300</v>
      </c>
      <c r="H680" s="11">
        <f t="shared" si="367"/>
        <v>0</v>
      </c>
      <c r="I680" s="11"/>
      <c r="J680" s="11">
        <f t="shared" si="367"/>
        <v>0</v>
      </c>
      <c r="K680" s="11">
        <f t="shared" si="367"/>
        <v>0</v>
      </c>
      <c r="L680" s="11">
        <f t="shared" si="367"/>
        <v>0</v>
      </c>
      <c r="M680" s="11">
        <f t="shared" si="367"/>
        <v>0</v>
      </c>
      <c r="N680" s="11">
        <f t="shared" si="367"/>
        <v>0</v>
      </c>
      <c r="O680" s="11">
        <f t="shared" si="367"/>
        <v>0</v>
      </c>
      <c r="P680" s="11"/>
      <c r="Q680" s="11"/>
      <c r="R680" s="63"/>
    </row>
    <row r="681" spans="1:18" ht="18.75">
      <c r="A681" s="64" t="s">
        <v>193</v>
      </c>
      <c r="B681" s="33">
        <v>546</v>
      </c>
      <c r="C681" s="16" t="s">
        <v>144</v>
      </c>
      <c r="D681" s="16" t="s">
        <v>126</v>
      </c>
      <c r="E681" s="16" t="s">
        <v>640</v>
      </c>
      <c r="F681" s="16" t="s">
        <v>192</v>
      </c>
      <c r="G681" s="11">
        <v>300</v>
      </c>
      <c r="H681" s="11"/>
      <c r="I681" s="11">
        <v>300</v>
      </c>
      <c r="J681" s="11"/>
      <c r="K681" s="11">
        <v>0</v>
      </c>
      <c r="L681" s="11"/>
      <c r="M681" s="11"/>
      <c r="N681" s="11"/>
      <c r="O681" s="11">
        <v>0</v>
      </c>
      <c r="P681" s="11"/>
      <c r="Q681" s="11"/>
      <c r="R681" s="63"/>
    </row>
    <row r="682" spans="1:18" ht="75">
      <c r="A682" s="29" t="s">
        <v>677</v>
      </c>
      <c r="B682" s="33">
        <v>546</v>
      </c>
      <c r="C682" s="16" t="s">
        <v>144</v>
      </c>
      <c r="D682" s="16" t="s">
        <v>126</v>
      </c>
      <c r="E682" s="48" t="s">
        <v>678</v>
      </c>
      <c r="F682" s="16"/>
      <c r="G682" s="11">
        <f>G683</f>
        <v>275.90000000000003</v>
      </c>
      <c r="H682" s="11">
        <f>H683</f>
        <v>253.8</v>
      </c>
      <c r="I682" s="11">
        <f>I683</f>
        <v>22.1</v>
      </c>
      <c r="J682" s="11"/>
      <c r="K682" s="11"/>
      <c r="L682" s="11"/>
      <c r="M682" s="11"/>
      <c r="N682" s="11"/>
      <c r="O682" s="11"/>
      <c r="P682" s="11"/>
      <c r="Q682" s="11"/>
      <c r="R682" s="63"/>
    </row>
    <row r="683" spans="1:18" ht="37.5">
      <c r="A683" s="64" t="s">
        <v>93</v>
      </c>
      <c r="B683" s="33">
        <v>546</v>
      </c>
      <c r="C683" s="16" t="s">
        <v>144</v>
      </c>
      <c r="D683" s="16" t="s">
        <v>126</v>
      </c>
      <c r="E683" s="75" t="s">
        <v>678</v>
      </c>
      <c r="F683" s="16" t="s">
        <v>179</v>
      </c>
      <c r="G683" s="11">
        <f>H683+I683+J683</f>
        <v>275.90000000000003</v>
      </c>
      <c r="H683" s="11">
        <v>253.8</v>
      </c>
      <c r="I683" s="11">
        <v>22.1</v>
      </c>
      <c r="J683" s="11"/>
      <c r="K683" s="11"/>
      <c r="L683" s="11"/>
      <c r="M683" s="11"/>
      <c r="N683" s="11"/>
      <c r="O683" s="11"/>
      <c r="P683" s="11"/>
      <c r="Q683" s="11"/>
      <c r="R683" s="63"/>
    </row>
    <row r="684" spans="1:18" ht="27" customHeight="1">
      <c r="A684" s="65" t="s">
        <v>199</v>
      </c>
      <c r="B684" s="128">
        <v>547</v>
      </c>
      <c r="C684" s="128"/>
      <c r="D684" s="128"/>
      <c r="E684" s="128"/>
      <c r="F684" s="128"/>
      <c r="G684" s="14">
        <f>G685</f>
        <v>3593.3</v>
      </c>
      <c r="H684" s="14">
        <f aca="true" t="shared" si="368" ref="H684:R684">H685</f>
        <v>0</v>
      </c>
      <c r="I684" s="11">
        <f aca="true" t="shared" si="369" ref="H684:R685">I685+I692</f>
        <v>1937</v>
      </c>
      <c r="J684" s="14">
        <f t="shared" si="368"/>
        <v>287</v>
      </c>
      <c r="K684" s="14">
        <f t="shared" si="368"/>
        <v>3006.7</v>
      </c>
      <c r="L684" s="14">
        <f t="shared" si="368"/>
        <v>0</v>
      </c>
      <c r="M684" s="14">
        <f t="shared" si="368"/>
        <v>2719.7</v>
      </c>
      <c r="N684" s="14">
        <f t="shared" si="368"/>
        <v>287</v>
      </c>
      <c r="O684" s="14">
        <f t="shared" si="368"/>
        <v>3006.7</v>
      </c>
      <c r="P684" s="14">
        <f t="shared" si="368"/>
        <v>0</v>
      </c>
      <c r="Q684" s="14">
        <f t="shared" si="368"/>
        <v>2719.7</v>
      </c>
      <c r="R684" s="14">
        <f t="shared" si="368"/>
        <v>287</v>
      </c>
    </row>
    <row r="685" spans="1:18" ht="18.75">
      <c r="A685" s="64" t="s">
        <v>216</v>
      </c>
      <c r="B685" s="33">
        <v>547</v>
      </c>
      <c r="C685" s="16" t="s">
        <v>122</v>
      </c>
      <c r="D685" s="16" t="s">
        <v>416</v>
      </c>
      <c r="E685" s="33"/>
      <c r="F685" s="33"/>
      <c r="G685" s="11">
        <f>G686+G693</f>
        <v>3593.3</v>
      </c>
      <c r="H685" s="11">
        <f t="shared" si="369"/>
        <v>0</v>
      </c>
      <c r="I685" s="11">
        <f aca="true" t="shared" si="370" ref="H685:R689">I686</f>
        <v>1624.5</v>
      </c>
      <c r="J685" s="11">
        <f t="shared" si="369"/>
        <v>287</v>
      </c>
      <c r="K685" s="11">
        <f t="shared" si="369"/>
        <v>3006.7</v>
      </c>
      <c r="L685" s="11">
        <f t="shared" si="369"/>
        <v>0</v>
      </c>
      <c r="M685" s="11">
        <f t="shared" si="369"/>
        <v>2719.7</v>
      </c>
      <c r="N685" s="11">
        <f t="shared" si="369"/>
        <v>287</v>
      </c>
      <c r="O685" s="11">
        <f t="shared" si="369"/>
        <v>3006.7</v>
      </c>
      <c r="P685" s="11">
        <f t="shared" si="369"/>
        <v>0</v>
      </c>
      <c r="Q685" s="11">
        <f t="shared" si="369"/>
        <v>2719.7</v>
      </c>
      <c r="R685" s="11">
        <f t="shared" si="369"/>
        <v>287</v>
      </c>
    </row>
    <row r="686" spans="1:18" ht="37.5">
      <c r="A686" s="64" t="s">
        <v>101</v>
      </c>
      <c r="B686" s="16" t="s">
        <v>314</v>
      </c>
      <c r="C686" s="16" t="s">
        <v>122</v>
      </c>
      <c r="D686" s="16" t="s">
        <v>126</v>
      </c>
      <c r="E686" s="16"/>
      <c r="F686" s="33"/>
      <c r="G686" s="11">
        <f>G687</f>
        <v>1624.5</v>
      </c>
      <c r="H686" s="11">
        <f t="shared" si="370"/>
        <v>0</v>
      </c>
      <c r="I686" s="11">
        <f t="shared" si="370"/>
        <v>1624.5</v>
      </c>
      <c r="J686" s="11">
        <f t="shared" si="370"/>
        <v>0</v>
      </c>
      <c r="K686" s="11">
        <f t="shared" si="370"/>
        <v>1370.1</v>
      </c>
      <c r="L686" s="11">
        <f t="shared" si="370"/>
        <v>0</v>
      </c>
      <c r="M686" s="11">
        <f t="shared" si="370"/>
        <v>1370.1</v>
      </c>
      <c r="N686" s="11">
        <f t="shared" si="370"/>
        <v>0</v>
      </c>
      <c r="O686" s="11">
        <f t="shared" si="370"/>
        <v>1370.1</v>
      </c>
      <c r="P686" s="11">
        <f t="shared" si="370"/>
        <v>0</v>
      </c>
      <c r="Q686" s="11">
        <f t="shared" si="370"/>
        <v>1370.1</v>
      </c>
      <c r="R686" s="11">
        <f t="shared" si="370"/>
        <v>0</v>
      </c>
    </row>
    <row r="687" spans="1:18" ht="18.75">
      <c r="A687" s="64" t="s">
        <v>212</v>
      </c>
      <c r="B687" s="16">
        <v>547</v>
      </c>
      <c r="C687" s="16" t="s">
        <v>122</v>
      </c>
      <c r="D687" s="16" t="s">
        <v>126</v>
      </c>
      <c r="E687" s="16" t="s">
        <v>245</v>
      </c>
      <c r="F687" s="33"/>
      <c r="G687" s="11">
        <f>G688</f>
        <v>1624.5</v>
      </c>
      <c r="H687" s="11">
        <f t="shared" si="370"/>
        <v>0</v>
      </c>
      <c r="I687" s="11">
        <f>I688</f>
        <v>1624.5</v>
      </c>
      <c r="J687" s="11">
        <f t="shared" si="370"/>
        <v>0</v>
      </c>
      <c r="K687" s="11">
        <f t="shared" si="370"/>
        <v>1370.1</v>
      </c>
      <c r="L687" s="11">
        <f t="shared" si="370"/>
        <v>0</v>
      </c>
      <c r="M687" s="11">
        <f t="shared" si="370"/>
        <v>1370.1</v>
      </c>
      <c r="N687" s="11">
        <f t="shared" si="370"/>
        <v>0</v>
      </c>
      <c r="O687" s="11">
        <f t="shared" si="370"/>
        <v>1370.1</v>
      </c>
      <c r="P687" s="11">
        <f t="shared" si="370"/>
        <v>0</v>
      </c>
      <c r="Q687" s="11">
        <f t="shared" si="370"/>
        <v>1370.1</v>
      </c>
      <c r="R687" s="11">
        <f t="shared" si="370"/>
        <v>0</v>
      </c>
    </row>
    <row r="688" spans="1:18" ht="18.75">
      <c r="A688" s="64" t="s">
        <v>146</v>
      </c>
      <c r="B688" s="16">
        <v>547</v>
      </c>
      <c r="C688" s="16" t="s">
        <v>122</v>
      </c>
      <c r="D688" s="16" t="s">
        <v>313</v>
      </c>
      <c r="E688" s="16" t="s">
        <v>312</v>
      </c>
      <c r="F688" s="33"/>
      <c r="G688" s="11">
        <f>G689+G691</f>
        <v>1624.5</v>
      </c>
      <c r="H688" s="11">
        <f aca="true" t="shared" si="371" ref="H688:R688">H689+H691</f>
        <v>0</v>
      </c>
      <c r="I688" s="11">
        <f>I689+I691</f>
        <v>1624.5</v>
      </c>
      <c r="J688" s="11">
        <f t="shared" si="371"/>
        <v>0</v>
      </c>
      <c r="K688" s="11">
        <f t="shared" si="371"/>
        <v>1370.1</v>
      </c>
      <c r="L688" s="11">
        <f t="shared" si="371"/>
        <v>0</v>
      </c>
      <c r="M688" s="11">
        <f t="shared" si="371"/>
        <v>1370.1</v>
      </c>
      <c r="N688" s="11">
        <f t="shared" si="371"/>
        <v>0</v>
      </c>
      <c r="O688" s="11">
        <f t="shared" si="371"/>
        <v>1370.1</v>
      </c>
      <c r="P688" s="11">
        <f t="shared" si="371"/>
        <v>0</v>
      </c>
      <c r="Q688" s="11">
        <f t="shared" si="371"/>
        <v>1370.1</v>
      </c>
      <c r="R688" s="11">
        <f t="shared" si="371"/>
        <v>0</v>
      </c>
    </row>
    <row r="689" spans="1:18" ht="37.5">
      <c r="A689" s="64" t="s">
        <v>224</v>
      </c>
      <c r="B689" s="16">
        <v>547</v>
      </c>
      <c r="C689" s="16" t="s">
        <v>122</v>
      </c>
      <c r="D689" s="16" t="s">
        <v>313</v>
      </c>
      <c r="E689" s="16" t="s">
        <v>247</v>
      </c>
      <c r="F689" s="33"/>
      <c r="G689" s="11">
        <f>G690</f>
        <v>1312</v>
      </c>
      <c r="H689" s="11">
        <f t="shared" si="370"/>
        <v>0</v>
      </c>
      <c r="I689" s="11">
        <f>I690</f>
        <v>1312</v>
      </c>
      <c r="J689" s="11">
        <f t="shared" si="370"/>
        <v>0</v>
      </c>
      <c r="K689" s="11">
        <f t="shared" si="370"/>
        <v>1370.1</v>
      </c>
      <c r="L689" s="11">
        <f t="shared" si="370"/>
        <v>0</v>
      </c>
      <c r="M689" s="11">
        <f t="shared" si="370"/>
        <v>1370.1</v>
      </c>
      <c r="N689" s="11">
        <f t="shared" si="370"/>
        <v>0</v>
      </c>
      <c r="O689" s="11">
        <f t="shared" si="370"/>
        <v>1370.1</v>
      </c>
      <c r="P689" s="11">
        <f t="shared" si="370"/>
        <v>0</v>
      </c>
      <c r="Q689" s="11">
        <f t="shared" si="370"/>
        <v>1370.1</v>
      </c>
      <c r="R689" s="11">
        <f t="shared" si="370"/>
        <v>0</v>
      </c>
    </row>
    <row r="690" spans="1:18" ht="37.5">
      <c r="A690" s="64" t="s">
        <v>175</v>
      </c>
      <c r="B690" s="16">
        <v>547</v>
      </c>
      <c r="C690" s="16" t="s">
        <v>122</v>
      </c>
      <c r="D690" s="16" t="s">
        <v>126</v>
      </c>
      <c r="E690" s="16" t="s">
        <v>247</v>
      </c>
      <c r="F690" s="33">
        <v>120</v>
      </c>
      <c r="G690" s="11">
        <f>H690+I690+J690</f>
        <v>1312</v>
      </c>
      <c r="H690" s="11"/>
      <c r="I690" s="11">
        <v>1312</v>
      </c>
      <c r="J690" s="11"/>
      <c r="K690" s="11">
        <f>L690+M690+N690</f>
        <v>1370.1</v>
      </c>
      <c r="L690" s="11"/>
      <c r="M690" s="11">
        <v>1370.1</v>
      </c>
      <c r="N690" s="11"/>
      <c r="O690" s="11">
        <f>P690+Q690+R690</f>
        <v>1370.1</v>
      </c>
      <c r="P690" s="11">
        <v>0</v>
      </c>
      <c r="Q690" s="11">
        <v>1370.1</v>
      </c>
      <c r="R690" s="11"/>
    </row>
    <row r="691" spans="1:18" ht="56.25">
      <c r="A691" s="64" t="s">
        <v>476</v>
      </c>
      <c r="B691" s="16">
        <v>547</v>
      </c>
      <c r="C691" s="16" t="s">
        <v>122</v>
      </c>
      <c r="D691" s="16" t="s">
        <v>126</v>
      </c>
      <c r="E691" s="16" t="s">
        <v>623</v>
      </c>
      <c r="F691" s="33"/>
      <c r="G691" s="11">
        <f>G692</f>
        <v>312.5</v>
      </c>
      <c r="H691" s="11">
        <f aca="true" t="shared" si="372" ref="H691:R691">H692</f>
        <v>0</v>
      </c>
      <c r="I691" s="11">
        <f>I692</f>
        <v>312.5</v>
      </c>
      <c r="J691" s="11">
        <f t="shared" si="372"/>
        <v>0</v>
      </c>
      <c r="K691" s="11">
        <f t="shared" si="372"/>
        <v>0</v>
      </c>
      <c r="L691" s="11">
        <f t="shared" si="372"/>
        <v>0</v>
      </c>
      <c r="M691" s="11">
        <f t="shared" si="372"/>
        <v>0</v>
      </c>
      <c r="N691" s="11">
        <f t="shared" si="372"/>
        <v>0</v>
      </c>
      <c r="O691" s="11">
        <f t="shared" si="372"/>
        <v>0</v>
      </c>
      <c r="P691" s="11">
        <f t="shared" si="372"/>
        <v>0</v>
      </c>
      <c r="Q691" s="11">
        <f t="shared" si="372"/>
        <v>0</v>
      </c>
      <c r="R691" s="11">
        <f t="shared" si="372"/>
        <v>0</v>
      </c>
    </row>
    <row r="692" spans="1:18" ht="37.5">
      <c r="A692" s="64" t="s">
        <v>175</v>
      </c>
      <c r="B692" s="16">
        <v>547</v>
      </c>
      <c r="C692" s="16" t="s">
        <v>122</v>
      </c>
      <c r="D692" s="16" t="s">
        <v>126</v>
      </c>
      <c r="E692" s="16" t="s">
        <v>624</v>
      </c>
      <c r="F692" s="33">
        <v>120</v>
      </c>
      <c r="G692" s="11">
        <f>H692+I691+J692</f>
        <v>312.5</v>
      </c>
      <c r="H692" s="11"/>
      <c r="I692" s="11">
        <v>312.5</v>
      </c>
      <c r="J692" s="11"/>
      <c r="K692" s="11">
        <f>L692+M692+N692</f>
        <v>0</v>
      </c>
      <c r="L692" s="11"/>
      <c r="M692" s="11"/>
      <c r="N692" s="11"/>
      <c r="O692" s="11">
        <f>P692+Q692+R692</f>
        <v>0</v>
      </c>
      <c r="P692" s="49"/>
      <c r="Q692" s="49"/>
      <c r="R692" s="49"/>
    </row>
    <row r="693" spans="1:18" ht="56.25">
      <c r="A693" s="64" t="s">
        <v>200</v>
      </c>
      <c r="B693" s="33">
        <v>547</v>
      </c>
      <c r="C693" s="16" t="s">
        <v>122</v>
      </c>
      <c r="D693" s="16" t="s">
        <v>125</v>
      </c>
      <c r="E693" s="33"/>
      <c r="F693" s="33"/>
      <c r="G693" s="11">
        <f>G694+G699</f>
        <v>1968.8</v>
      </c>
      <c r="H693" s="11">
        <f aca="true" t="shared" si="373" ref="H693:R693">H694+H699</f>
        <v>0</v>
      </c>
      <c r="I693" s="11">
        <f t="shared" si="373"/>
        <v>1681.8</v>
      </c>
      <c r="J693" s="11">
        <f t="shared" si="373"/>
        <v>287</v>
      </c>
      <c r="K693" s="11">
        <f t="shared" si="373"/>
        <v>1636.6</v>
      </c>
      <c r="L693" s="11">
        <f t="shared" si="373"/>
        <v>0</v>
      </c>
      <c r="M693" s="11">
        <f t="shared" si="373"/>
        <v>1349.6</v>
      </c>
      <c r="N693" s="11">
        <f t="shared" si="373"/>
        <v>287</v>
      </c>
      <c r="O693" s="11">
        <f t="shared" si="373"/>
        <v>1636.6</v>
      </c>
      <c r="P693" s="11">
        <f t="shared" si="373"/>
        <v>0</v>
      </c>
      <c r="Q693" s="11">
        <f t="shared" si="373"/>
        <v>1349.6</v>
      </c>
      <c r="R693" s="11">
        <f t="shared" si="373"/>
        <v>287</v>
      </c>
    </row>
    <row r="694" spans="1:18" ht="18.75">
      <c r="A694" s="64" t="s">
        <v>347</v>
      </c>
      <c r="B694" s="33">
        <v>547</v>
      </c>
      <c r="C694" s="16" t="s">
        <v>122</v>
      </c>
      <c r="D694" s="16" t="s">
        <v>125</v>
      </c>
      <c r="E694" s="33" t="s">
        <v>240</v>
      </c>
      <c r="F694" s="16"/>
      <c r="G694" s="11">
        <f aca="true" t="shared" si="374" ref="G694:R695">G695</f>
        <v>287</v>
      </c>
      <c r="H694" s="11">
        <f t="shared" si="374"/>
        <v>0</v>
      </c>
      <c r="I694" s="11">
        <f t="shared" si="374"/>
        <v>0</v>
      </c>
      <c r="J694" s="11">
        <f t="shared" si="374"/>
        <v>287</v>
      </c>
      <c r="K694" s="11">
        <f t="shared" si="374"/>
        <v>287</v>
      </c>
      <c r="L694" s="11">
        <f t="shared" si="374"/>
        <v>0</v>
      </c>
      <c r="M694" s="11">
        <f t="shared" si="374"/>
        <v>0</v>
      </c>
      <c r="N694" s="11">
        <f t="shared" si="374"/>
        <v>287</v>
      </c>
      <c r="O694" s="11">
        <f t="shared" si="374"/>
        <v>287</v>
      </c>
      <c r="P694" s="11">
        <f t="shared" si="374"/>
        <v>0</v>
      </c>
      <c r="Q694" s="11">
        <f t="shared" si="374"/>
        <v>0</v>
      </c>
      <c r="R694" s="11">
        <f t="shared" si="374"/>
        <v>287</v>
      </c>
    </row>
    <row r="695" spans="1:18" ht="37.5">
      <c r="A695" s="64" t="s">
        <v>233</v>
      </c>
      <c r="B695" s="33">
        <v>547</v>
      </c>
      <c r="C695" s="16" t="s">
        <v>122</v>
      </c>
      <c r="D695" s="16" t="s">
        <v>125</v>
      </c>
      <c r="E695" s="33" t="s">
        <v>241</v>
      </c>
      <c r="F695" s="16"/>
      <c r="G695" s="11">
        <f t="shared" si="374"/>
        <v>287</v>
      </c>
      <c r="H695" s="11">
        <f t="shared" si="374"/>
        <v>0</v>
      </c>
      <c r="I695" s="11">
        <f>I696+I697</f>
        <v>0</v>
      </c>
      <c r="J695" s="11">
        <f t="shared" si="374"/>
        <v>287</v>
      </c>
      <c r="K695" s="11">
        <f t="shared" si="374"/>
        <v>287</v>
      </c>
      <c r="L695" s="11">
        <f t="shared" si="374"/>
        <v>0</v>
      </c>
      <c r="M695" s="11">
        <f t="shared" si="374"/>
        <v>0</v>
      </c>
      <c r="N695" s="11">
        <f t="shared" si="374"/>
        <v>287</v>
      </c>
      <c r="O695" s="11">
        <f t="shared" si="374"/>
        <v>287</v>
      </c>
      <c r="P695" s="11">
        <f>P696</f>
        <v>0</v>
      </c>
      <c r="Q695" s="11">
        <f t="shared" si="374"/>
        <v>0</v>
      </c>
      <c r="R695" s="11">
        <f t="shared" si="374"/>
        <v>287</v>
      </c>
    </row>
    <row r="696" spans="1:18" ht="37.5">
      <c r="A696" s="64" t="s">
        <v>599</v>
      </c>
      <c r="B696" s="33">
        <v>547</v>
      </c>
      <c r="C696" s="16" t="s">
        <v>122</v>
      </c>
      <c r="D696" s="16" t="s">
        <v>125</v>
      </c>
      <c r="E696" s="33" t="s">
        <v>120</v>
      </c>
      <c r="F696" s="16"/>
      <c r="G696" s="11">
        <f>G697+G698</f>
        <v>287</v>
      </c>
      <c r="H696" s="11">
        <f>H697+H698</f>
        <v>0</v>
      </c>
      <c r="I696" s="11"/>
      <c r="J696" s="11">
        <f aca="true" t="shared" si="375" ref="J696:R696">J697+J698</f>
        <v>287</v>
      </c>
      <c r="K696" s="11">
        <f t="shared" si="375"/>
        <v>287</v>
      </c>
      <c r="L696" s="11">
        <f t="shared" si="375"/>
        <v>0</v>
      </c>
      <c r="M696" s="11">
        <f t="shared" si="375"/>
        <v>0</v>
      </c>
      <c r="N696" s="11">
        <f t="shared" si="375"/>
        <v>287</v>
      </c>
      <c r="O696" s="11">
        <f t="shared" si="375"/>
        <v>287</v>
      </c>
      <c r="P696" s="11">
        <f t="shared" si="375"/>
        <v>0</v>
      </c>
      <c r="Q696" s="11">
        <f t="shared" si="375"/>
        <v>0</v>
      </c>
      <c r="R696" s="11">
        <f t="shared" si="375"/>
        <v>287</v>
      </c>
    </row>
    <row r="697" spans="1:18" ht="37.5">
      <c r="A697" s="64" t="s">
        <v>175</v>
      </c>
      <c r="B697" s="33">
        <v>547</v>
      </c>
      <c r="C697" s="16" t="s">
        <v>122</v>
      </c>
      <c r="D697" s="16" t="s">
        <v>125</v>
      </c>
      <c r="E697" s="33" t="s">
        <v>120</v>
      </c>
      <c r="F697" s="16" t="s">
        <v>176</v>
      </c>
      <c r="G697" s="11">
        <f>H697+I696+J697</f>
        <v>285.2</v>
      </c>
      <c r="H697" s="11"/>
      <c r="I697" s="11"/>
      <c r="J697" s="11">
        <v>285.2</v>
      </c>
      <c r="K697" s="11">
        <f>L697+M697+N697</f>
        <v>285.2</v>
      </c>
      <c r="L697" s="11"/>
      <c r="M697" s="11"/>
      <c r="N697" s="11">
        <v>285.2</v>
      </c>
      <c r="O697" s="11">
        <f>P697+Q697+R697</f>
        <v>285.2</v>
      </c>
      <c r="P697" s="11"/>
      <c r="Q697" s="11"/>
      <c r="R697" s="11">
        <v>285.2</v>
      </c>
    </row>
    <row r="698" spans="1:18" ht="37.5">
      <c r="A698" s="64" t="s">
        <v>93</v>
      </c>
      <c r="B698" s="33">
        <v>547</v>
      </c>
      <c r="C698" s="16" t="s">
        <v>122</v>
      </c>
      <c r="D698" s="16" t="s">
        <v>125</v>
      </c>
      <c r="E698" s="33" t="s">
        <v>120</v>
      </c>
      <c r="F698" s="16" t="s">
        <v>179</v>
      </c>
      <c r="G698" s="11">
        <f>H698+I697+J698</f>
        <v>1.8</v>
      </c>
      <c r="H698" s="11"/>
      <c r="I698" s="11"/>
      <c r="J698" s="11">
        <v>1.8</v>
      </c>
      <c r="K698" s="11">
        <f>L698+M698+N698</f>
        <v>1.8</v>
      </c>
      <c r="L698" s="11"/>
      <c r="M698" s="11"/>
      <c r="N698" s="11">
        <v>1.8</v>
      </c>
      <c r="O698" s="11">
        <f>P698+Q698+R698</f>
        <v>1.8</v>
      </c>
      <c r="P698" s="11"/>
      <c r="Q698" s="11"/>
      <c r="R698" s="11">
        <v>1.8</v>
      </c>
    </row>
    <row r="699" spans="1:18" ht="18.75">
      <c r="A699" s="64" t="s">
        <v>213</v>
      </c>
      <c r="B699" s="33">
        <v>547</v>
      </c>
      <c r="C699" s="16" t="s">
        <v>122</v>
      </c>
      <c r="D699" s="16" t="s">
        <v>125</v>
      </c>
      <c r="E699" s="33" t="s">
        <v>236</v>
      </c>
      <c r="F699" s="16"/>
      <c r="G699" s="11">
        <f>G700+G704</f>
        <v>1681.8</v>
      </c>
      <c r="H699" s="11">
        <f aca="true" t="shared" si="376" ref="H699:R699">H700+H704</f>
        <v>0</v>
      </c>
      <c r="I699" s="11">
        <f>I700+I704</f>
        <v>1681.8</v>
      </c>
      <c r="J699" s="11">
        <f t="shared" si="376"/>
        <v>0</v>
      </c>
      <c r="K699" s="11">
        <f t="shared" si="376"/>
        <v>1349.6</v>
      </c>
      <c r="L699" s="11">
        <f t="shared" si="376"/>
        <v>0</v>
      </c>
      <c r="M699" s="11">
        <f t="shared" si="376"/>
        <v>1349.6</v>
      </c>
      <c r="N699" s="11">
        <f t="shared" si="376"/>
        <v>0</v>
      </c>
      <c r="O699" s="11">
        <f t="shared" si="376"/>
        <v>1349.6</v>
      </c>
      <c r="P699" s="11">
        <f t="shared" si="376"/>
        <v>0</v>
      </c>
      <c r="Q699" s="11">
        <f t="shared" si="376"/>
        <v>1349.6</v>
      </c>
      <c r="R699" s="11">
        <f t="shared" si="376"/>
        <v>0</v>
      </c>
    </row>
    <row r="700" spans="1:18" ht="24" customHeight="1">
      <c r="A700" s="64" t="s">
        <v>191</v>
      </c>
      <c r="B700" s="33">
        <v>547</v>
      </c>
      <c r="C700" s="16" t="s">
        <v>122</v>
      </c>
      <c r="D700" s="16" t="s">
        <v>125</v>
      </c>
      <c r="E700" s="33" t="s">
        <v>237</v>
      </c>
      <c r="F700" s="16"/>
      <c r="G700" s="11">
        <f>G701+G702+G703</f>
        <v>1391.6</v>
      </c>
      <c r="H700" s="11">
        <f aca="true" t="shared" si="377" ref="H700:R700">H701+H702+H703</f>
        <v>0</v>
      </c>
      <c r="I700" s="11">
        <f t="shared" si="377"/>
        <v>1391.6</v>
      </c>
      <c r="J700" s="11">
        <f t="shared" si="377"/>
        <v>0</v>
      </c>
      <c r="K700" s="11">
        <f t="shared" si="377"/>
        <v>1349.6</v>
      </c>
      <c r="L700" s="11">
        <f t="shared" si="377"/>
        <v>0</v>
      </c>
      <c r="M700" s="11">
        <f t="shared" si="377"/>
        <v>1349.6</v>
      </c>
      <c r="N700" s="11">
        <f t="shared" si="377"/>
        <v>0</v>
      </c>
      <c r="O700" s="11">
        <f t="shared" si="377"/>
        <v>1349.6</v>
      </c>
      <c r="P700" s="11">
        <f t="shared" si="377"/>
        <v>0</v>
      </c>
      <c r="Q700" s="11">
        <f t="shared" si="377"/>
        <v>1349.6</v>
      </c>
      <c r="R700" s="11">
        <f t="shared" si="377"/>
        <v>0</v>
      </c>
    </row>
    <row r="701" spans="1:18" ht="37.5">
      <c r="A701" s="64" t="s">
        <v>175</v>
      </c>
      <c r="B701" s="33">
        <v>547</v>
      </c>
      <c r="C701" s="16" t="s">
        <v>122</v>
      </c>
      <c r="D701" s="16" t="s">
        <v>125</v>
      </c>
      <c r="E701" s="33" t="s">
        <v>237</v>
      </c>
      <c r="F701" s="16" t="s">
        <v>176</v>
      </c>
      <c r="G701" s="11">
        <f>H701+I701+J701</f>
        <v>895.1</v>
      </c>
      <c r="H701" s="11"/>
      <c r="I701" s="11">
        <v>895.1</v>
      </c>
      <c r="J701" s="11"/>
      <c r="K701" s="11">
        <f>L701+M701+N701</f>
        <v>949.1</v>
      </c>
      <c r="L701" s="11"/>
      <c r="M701" s="11">
        <v>949.1</v>
      </c>
      <c r="N701" s="11"/>
      <c r="O701" s="11">
        <f>P701+Q701+R701</f>
        <v>949.1</v>
      </c>
      <c r="P701" s="11"/>
      <c r="Q701" s="11">
        <v>949.1</v>
      </c>
      <c r="R701" s="11"/>
    </row>
    <row r="702" spans="1:18" ht="37.5">
      <c r="A702" s="64" t="s">
        <v>93</v>
      </c>
      <c r="B702" s="33">
        <v>547</v>
      </c>
      <c r="C702" s="16" t="s">
        <v>122</v>
      </c>
      <c r="D702" s="16" t="s">
        <v>125</v>
      </c>
      <c r="E702" s="33" t="s">
        <v>237</v>
      </c>
      <c r="F702" s="16" t="s">
        <v>179</v>
      </c>
      <c r="G702" s="11">
        <v>496</v>
      </c>
      <c r="H702" s="11"/>
      <c r="I702" s="11">
        <v>496</v>
      </c>
      <c r="J702" s="11"/>
      <c r="K702" s="11">
        <f>L702+M702+N702</f>
        <v>400</v>
      </c>
      <c r="L702" s="11"/>
      <c r="M702" s="11">
        <v>400</v>
      </c>
      <c r="N702" s="11"/>
      <c r="O702" s="11">
        <f>P702+Q702+R702</f>
        <v>400</v>
      </c>
      <c r="P702" s="11"/>
      <c r="Q702" s="11">
        <v>400</v>
      </c>
      <c r="R702" s="11"/>
    </row>
    <row r="703" spans="1:18" ht="18.75">
      <c r="A703" s="64" t="s">
        <v>177</v>
      </c>
      <c r="B703" s="33">
        <v>547</v>
      </c>
      <c r="C703" s="16" t="s">
        <v>122</v>
      </c>
      <c r="D703" s="16" t="s">
        <v>125</v>
      </c>
      <c r="E703" s="33" t="s">
        <v>237</v>
      </c>
      <c r="F703" s="16" t="s">
        <v>178</v>
      </c>
      <c r="G703" s="11">
        <f>H703+I703+J703</f>
        <v>0.5</v>
      </c>
      <c r="H703" s="11"/>
      <c r="I703" s="11">
        <v>0.5</v>
      </c>
      <c r="J703" s="11"/>
      <c r="K703" s="11">
        <f>L703+M703+N703</f>
        <v>0.5</v>
      </c>
      <c r="L703" s="11"/>
      <c r="M703" s="11">
        <v>0.5</v>
      </c>
      <c r="N703" s="11"/>
      <c r="O703" s="11">
        <f>P703+Q703+R703</f>
        <v>0.5</v>
      </c>
      <c r="P703" s="11"/>
      <c r="Q703" s="11">
        <v>0.5</v>
      </c>
      <c r="R703" s="11"/>
    </row>
    <row r="704" spans="1:18" ht="56.25">
      <c r="A704" s="64" t="s">
        <v>476</v>
      </c>
      <c r="B704" s="33">
        <v>547</v>
      </c>
      <c r="C704" s="16" t="s">
        <v>122</v>
      </c>
      <c r="D704" s="16" t="s">
        <v>125</v>
      </c>
      <c r="E704" s="33" t="s">
        <v>625</v>
      </c>
      <c r="F704" s="16"/>
      <c r="G704" s="11">
        <f>G705</f>
        <v>290.2</v>
      </c>
      <c r="H704" s="11">
        <f aca="true" t="shared" si="378" ref="H704:R704">H705</f>
        <v>0</v>
      </c>
      <c r="I704" s="11">
        <f>I705</f>
        <v>290.2</v>
      </c>
      <c r="J704" s="11">
        <f t="shared" si="378"/>
        <v>0</v>
      </c>
      <c r="K704" s="11">
        <f t="shared" si="378"/>
        <v>0</v>
      </c>
      <c r="L704" s="11">
        <f t="shared" si="378"/>
        <v>0</v>
      </c>
      <c r="M704" s="11">
        <f t="shared" si="378"/>
        <v>0</v>
      </c>
      <c r="N704" s="11">
        <f t="shared" si="378"/>
        <v>0</v>
      </c>
      <c r="O704" s="11">
        <f t="shared" si="378"/>
        <v>0</v>
      </c>
      <c r="P704" s="11">
        <f t="shared" si="378"/>
        <v>0</v>
      </c>
      <c r="Q704" s="11">
        <f t="shared" si="378"/>
        <v>0</v>
      </c>
      <c r="R704" s="11">
        <f t="shared" si="378"/>
        <v>0</v>
      </c>
    </row>
    <row r="705" spans="1:18" ht="37.5">
      <c r="A705" s="64" t="s">
        <v>175</v>
      </c>
      <c r="B705" s="33">
        <v>547</v>
      </c>
      <c r="C705" s="16" t="s">
        <v>122</v>
      </c>
      <c r="D705" s="16" t="s">
        <v>125</v>
      </c>
      <c r="E705" s="33" t="s">
        <v>625</v>
      </c>
      <c r="F705" s="16" t="s">
        <v>176</v>
      </c>
      <c r="G705" s="11">
        <f>H705+I705+J705</f>
        <v>290.2</v>
      </c>
      <c r="H705" s="11"/>
      <c r="I705" s="117">
        <v>290.2</v>
      </c>
      <c r="J705" s="11"/>
      <c r="K705" s="11">
        <f>L705+M705+N705</f>
        <v>0</v>
      </c>
      <c r="L705" s="11"/>
      <c r="M705" s="11"/>
      <c r="N705" s="11"/>
      <c r="O705" s="11">
        <f>P705+Q705+R705</f>
        <v>0</v>
      </c>
      <c r="P705" s="11"/>
      <c r="Q705" s="11"/>
      <c r="R705" s="11"/>
    </row>
    <row r="706" spans="1:18" ht="18.75">
      <c r="A706" s="142" t="s">
        <v>335</v>
      </c>
      <c r="B706" s="143"/>
      <c r="C706" s="143"/>
      <c r="D706" s="143"/>
      <c r="E706" s="143"/>
      <c r="F706" s="144"/>
      <c r="G706" s="91">
        <f aca="true" t="shared" si="379" ref="G706:R706">G19+G48+G144+G328+G684</f>
        <v>844816.1000000001</v>
      </c>
      <c r="H706" s="91">
        <f t="shared" si="379"/>
        <v>483248.60000000003</v>
      </c>
      <c r="I706" s="91">
        <f t="shared" si="379"/>
        <v>235856.2</v>
      </c>
      <c r="J706" s="91">
        <f t="shared" si="379"/>
        <v>3861.5</v>
      </c>
      <c r="K706" s="91">
        <f t="shared" si="379"/>
        <v>752834.94</v>
      </c>
      <c r="L706" s="91">
        <f t="shared" si="379"/>
        <v>426880.19999999995</v>
      </c>
      <c r="M706" s="91">
        <f t="shared" si="379"/>
        <v>304927.24</v>
      </c>
      <c r="N706" s="91">
        <f t="shared" si="379"/>
        <v>4225.499999999999</v>
      </c>
      <c r="O706" s="91">
        <f t="shared" si="379"/>
        <v>750775.8399999999</v>
      </c>
      <c r="P706" s="91" t="e">
        <f t="shared" si="379"/>
        <v>#REF!</v>
      </c>
      <c r="Q706" s="91" t="e">
        <f t="shared" si="379"/>
        <v>#REF!</v>
      </c>
      <c r="R706" s="91" t="e">
        <f t="shared" si="379"/>
        <v>#REF!</v>
      </c>
    </row>
    <row r="707" spans="1:18" ht="19.5" thickBot="1">
      <c r="A707" s="118" t="s">
        <v>414</v>
      </c>
      <c r="B707" s="18"/>
      <c r="C707" s="18"/>
      <c r="D707" s="18"/>
      <c r="E707" s="18"/>
      <c r="F707" s="18"/>
      <c r="G707" s="58"/>
      <c r="H707" s="58"/>
      <c r="I707" s="119"/>
      <c r="J707" s="58"/>
      <c r="K707" s="58">
        <f>L707+M707+N707</f>
        <v>8300</v>
      </c>
      <c r="L707" s="14"/>
      <c r="M707" s="14">
        <v>8300</v>
      </c>
      <c r="N707" s="14"/>
      <c r="O707" s="58">
        <f>P707+Q707+R707</f>
        <v>17000</v>
      </c>
      <c r="P707" s="14"/>
      <c r="Q707" s="14">
        <v>17000</v>
      </c>
      <c r="R707" s="120"/>
    </row>
    <row r="708" spans="1:18" ht="19.5" thickBot="1">
      <c r="A708" s="121" t="s">
        <v>141</v>
      </c>
      <c r="B708" s="122"/>
      <c r="C708" s="122"/>
      <c r="D708" s="122"/>
      <c r="E708" s="122"/>
      <c r="F708" s="122" t="s">
        <v>169</v>
      </c>
      <c r="G708" s="119">
        <f>G706+G707</f>
        <v>844816.1000000001</v>
      </c>
      <c r="H708" s="119">
        <f aca="true" t="shared" si="380" ref="H708:R708">H706+H707</f>
        <v>483248.60000000003</v>
      </c>
      <c r="I708" s="123">
        <f t="shared" si="380"/>
        <v>235856.2</v>
      </c>
      <c r="J708" s="119">
        <f t="shared" si="380"/>
        <v>3861.5</v>
      </c>
      <c r="K708" s="119">
        <f t="shared" si="380"/>
        <v>761134.94</v>
      </c>
      <c r="L708" s="119">
        <f t="shared" si="380"/>
        <v>426880.19999999995</v>
      </c>
      <c r="M708" s="119">
        <f t="shared" si="380"/>
        <v>313227.24</v>
      </c>
      <c r="N708" s="119">
        <f t="shared" si="380"/>
        <v>4225.499999999999</v>
      </c>
      <c r="O708" s="119">
        <f>O706+O707</f>
        <v>767775.8399999999</v>
      </c>
      <c r="P708" s="119" t="e">
        <f t="shared" si="380"/>
        <v>#REF!</v>
      </c>
      <c r="Q708" s="119" t="e">
        <f t="shared" si="380"/>
        <v>#REF!</v>
      </c>
      <c r="R708" s="124" t="e">
        <f t="shared" si="380"/>
        <v>#REF!</v>
      </c>
    </row>
    <row r="709" spans="7:18" ht="18">
      <c r="G709" s="44"/>
      <c r="H709" s="45"/>
      <c r="I709" s="79"/>
      <c r="J709" s="45"/>
      <c r="K709" s="46"/>
      <c r="L709" s="46"/>
      <c r="M709" s="46"/>
      <c r="N709" s="46"/>
      <c r="O709" s="47"/>
      <c r="P709" s="47"/>
      <c r="Q709" s="47"/>
      <c r="R709" s="47"/>
    </row>
    <row r="710" spans="7:18" ht="18">
      <c r="G710" s="79"/>
      <c r="H710" s="79"/>
      <c r="J710" s="79"/>
      <c r="K710" s="79"/>
      <c r="L710" s="79"/>
      <c r="M710" s="79"/>
      <c r="N710" s="79"/>
      <c r="O710" s="79"/>
      <c r="P710" s="79"/>
      <c r="Q710" s="79"/>
      <c r="R710" s="79"/>
    </row>
    <row r="728" ht="3" customHeight="1"/>
  </sheetData>
  <sheetProtection/>
  <mergeCells count="15">
    <mergeCell ref="F7:O7"/>
    <mergeCell ref="F8:O8"/>
    <mergeCell ref="F9:O9"/>
    <mergeCell ref="F5:O5"/>
    <mergeCell ref="F6:O6"/>
    <mergeCell ref="A12:O12"/>
    <mergeCell ref="A11:O11"/>
    <mergeCell ref="E16:E17"/>
    <mergeCell ref="F16:F17"/>
    <mergeCell ref="A706:F706"/>
    <mergeCell ref="G16:R16"/>
    <mergeCell ref="A16:A17"/>
    <mergeCell ref="B16:B17"/>
    <mergeCell ref="C16:C17"/>
    <mergeCell ref="D16:D17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47" r:id="rId1"/>
  <rowBreaks count="2" manualBreakCount="2">
    <brk id="443" max="17" man="1"/>
    <brk id="5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66"/>
  <sheetViews>
    <sheetView tabSelected="1" view="pageBreakPreview" zoomScale="70" zoomScaleNormal="85" zoomScaleSheetLayoutView="70" zoomScalePageLayoutView="0" workbookViewId="0" topLeftCell="A1">
      <selection activeCell="F4" sqref="F4"/>
    </sheetView>
  </sheetViews>
  <sheetFormatPr defaultColWidth="9.00390625" defaultRowHeight="12.75"/>
  <cols>
    <col min="1" max="1" width="75.625" style="29" customWidth="1"/>
    <col min="2" max="2" width="18.00390625" style="29" customWidth="1"/>
    <col min="3" max="3" width="9.75390625" style="29" customWidth="1"/>
    <col min="4" max="4" width="9.75390625" style="22" customWidth="1"/>
    <col min="5" max="5" width="8.75390625" style="22" customWidth="1"/>
    <col min="6" max="6" width="10.00390625" style="22" customWidth="1"/>
    <col min="7" max="7" width="14.625" style="22" customWidth="1"/>
    <col min="8" max="8" width="15.75390625" style="22" customWidth="1"/>
    <col min="9" max="9" width="16.00390625" style="22" customWidth="1"/>
    <col min="10" max="10" width="9.25390625" style="22" bestFit="1" customWidth="1"/>
    <col min="11" max="16384" width="9.125" style="22" customWidth="1"/>
  </cols>
  <sheetData>
    <row r="1" ht="18.75">
      <c r="F1" s="105" t="s">
        <v>652</v>
      </c>
    </row>
    <row r="2" ht="18.75">
      <c r="F2" s="98" t="s">
        <v>173</v>
      </c>
    </row>
    <row r="3" ht="18.75">
      <c r="F3" s="98" t="s">
        <v>152</v>
      </c>
    </row>
    <row r="4" ht="18.75">
      <c r="F4" s="105" t="s">
        <v>700</v>
      </c>
    </row>
    <row r="5" spans="4:9" ht="18.75">
      <c r="D5" s="88"/>
      <c r="E5" s="88"/>
      <c r="F5" s="141" t="s">
        <v>656</v>
      </c>
      <c r="G5" s="141"/>
      <c r="H5" s="141"/>
      <c r="I5" s="141"/>
    </row>
    <row r="6" spans="4:9" ht="18.75">
      <c r="D6" s="88"/>
      <c r="E6" s="88"/>
      <c r="F6" s="141" t="s">
        <v>173</v>
      </c>
      <c r="G6" s="141"/>
      <c r="H6" s="141"/>
      <c r="I6" s="141"/>
    </row>
    <row r="7" spans="4:9" ht="18.75">
      <c r="D7" s="88"/>
      <c r="E7" s="88"/>
      <c r="F7" s="141" t="s">
        <v>152</v>
      </c>
      <c r="G7" s="141"/>
      <c r="H7" s="141"/>
      <c r="I7" s="141"/>
    </row>
    <row r="8" spans="1:9" ht="18.75">
      <c r="A8" s="29" t="s">
        <v>169</v>
      </c>
      <c r="D8" s="88"/>
      <c r="E8" s="88"/>
      <c r="F8" s="141" t="s">
        <v>465</v>
      </c>
      <c r="G8" s="141"/>
      <c r="H8" s="141"/>
      <c r="I8" s="141"/>
    </row>
    <row r="9" spans="4:9" ht="18.75">
      <c r="D9" s="88"/>
      <c r="F9" s="141" t="s">
        <v>651</v>
      </c>
      <c r="G9" s="141"/>
      <c r="H9" s="141"/>
      <c r="I9" s="141"/>
    </row>
    <row r="10" spans="4:6" ht="18.75">
      <c r="D10" s="88"/>
      <c r="F10" s="88"/>
    </row>
    <row r="11" spans="1:7" ht="18.75">
      <c r="A11" s="148"/>
      <c r="B11" s="148"/>
      <c r="C11" s="148"/>
      <c r="D11" s="148"/>
      <c r="E11" s="148"/>
      <c r="F11" s="148"/>
      <c r="G11" s="89"/>
    </row>
    <row r="12" spans="1:9" ht="12" customHeight="1">
      <c r="A12" s="136" t="s">
        <v>337</v>
      </c>
      <c r="B12" s="136"/>
      <c r="C12" s="136"/>
      <c r="D12" s="136"/>
      <c r="E12" s="136"/>
      <c r="F12" s="136"/>
      <c r="G12" s="136"/>
      <c r="H12" s="136"/>
      <c r="I12" s="136"/>
    </row>
    <row r="13" spans="1:9" ht="11.25" customHeight="1">
      <c r="A13" s="136"/>
      <c r="B13" s="136"/>
      <c r="C13" s="136"/>
      <c r="D13" s="136"/>
      <c r="E13" s="136"/>
      <c r="F13" s="136"/>
      <c r="G13" s="136"/>
      <c r="H13" s="136"/>
      <c r="I13" s="136"/>
    </row>
    <row r="14" spans="1:9" ht="18.75">
      <c r="A14" s="135" t="s">
        <v>470</v>
      </c>
      <c r="B14" s="135"/>
      <c r="C14" s="135"/>
      <c r="D14" s="135"/>
      <c r="E14" s="135"/>
      <c r="F14" s="135"/>
      <c r="G14" s="135"/>
      <c r="H14" s="135"/>
      <c r="I14" s="135"/>
    </row>
    <row r="15" spans="1:9" ht="18.75">
      <c r="A15" s="82"/>
      <c r="B15" s="82"/>
      <c r="C15" s="82"/>
      <c r="D15" s="82"/>
      <c r="E15" s="82"/>
      <c r="F15" s="82"/>
      <c r="G15" s="82"/>
      <c r="H15" s="82"/>
      <c r="I15" s="82"/>
    </row>
    <row r="16" spans="1:9" ht="18.75">
      <c r="A16" s="34"/>
      <c r="B16" s="34"/>
      <c r="C16" s="34"/>
      <c r="D16" s="34"/>
      <c r="E16" s="34"/>
      <c r="F16" s="34"/>
      <c r="G16" s="34"/>
      <c r="H16" s="34"/>
      <c r="I16" s="34"/>
    </row>
    <row r="17" spans="6:9" ht="18.75">
      <c r="F17" s="2"/>
      <c r="H17" s="26"/>
      <c r="I17" s="8" t="s">
        <v>230</v>
      </c>
    </row>
    <row r="18" spans="1:9" ht="18.75">
      <c r="A18" s="137" t="s">
        <v>121</v>
      </c>
      <c r="B18" s="137" t="s">
        <v>418</v>
      </c>
      <c r="C18" s="137" t="s">
        <v>188</v>
      </c>
      <c r="D18" s="137" t="s">
        <v>607</v>
      </c>
      <c r="E18" s="137" t="s">
        <v>606</v>
      </c>
      <c r="F18" s="137" t="s">
        <v>419</v>
      </c>
      <c r="G18" s="137" t="s">
        <v>170</v>
      </c>
      <c r="H18" s="137"/>
      <c r="I18" s="137"/>
    </row>
    <row r="19" spans="1:9" ht="25.5" customHeight="1">
      <c r="A19" s="137"/>
      <c r="B19" s="137"/>
      <c r="C19" s="137"/>
      <c r="D19" s="137"/>
      <c r="E19" s="137"/>
      <c r="F19" s="137"/>
      <c r="G19" s="6" t="s">
        <v>369</v>
      </c>
      <c r="H19" s="6" t="s">
        <v>370</v>
      </c>
      <c r="I19" s="6" t="s">
        <v>467</v>
      </c>
    </row>
    <row r="20" spans="1:9" ht="18.75">
      <c r="A20" s="97">
        <v>1</v>
      </c>
      <c r="B20" s="97">
        <v>2</v>
      </c>
      <c r="C20" s="97">
        <v>3</v>
      </c>
      <c r="D20" s="6">
        <v>4</v>
      </c>
      <c r="E20" s="6">
        <v>5</v>
      </c>
      <c r="F20" s="6">
        <v>6</v>
      </c>
      <c r="G20" s="6">
        <v>7</v>
      </c>
      <c r="H20" s="97">
        <v>8</v>
      </c>
      <c r="I20" s="6">
        <v>9</v>
      </c>
    </row>
    <row r="21" spans="1:9" ht="62.25" customHeight="1">
      <c r="A21" s="65" t="s">
        <v>490</v>
      </c>
      <c r="B21" s="13" t="s">
        <v>257</v>
      </c>
      <c r="C21" s="13"/>
      <c r="D21" s="13"/>
      <c r="E21" s="13"/>
      <c r="F21" s="13"/>
      <c r="G21" s="14">
        <f>G22+G37</f>
        <v>4163.3</v>
      </c>
      <c r="H21" s="14">
        <f>H22+H37</f>
        <v>1187.8</v>
      </c>
      <c r="I21" s="14">
        <f>I22+I37</f>
        <v>1590.6</v>
      </c>
    </row>
    <row r="22" spans="1:9" ht="37.5">
      <c r="A22" s="64" t="s">
        <v>491</v>
      </c>
      <c r="B22" s="33" t="s">
        <v>258</v>
      </c>
      <c r="C22" s="33"/>
      <c r="D22" s="16"/>
      <c r="E22" s="16"/>
      <c r="F22" s="16"/>
      <c r="G22" s="11">
        <f>G34+G23+G27+G31</f>
        <v>3091</v>
      </c>
      <c r="H22" s="11">
        <f>H34+H23+H27+H31</f>
        <v>436</v>
      </c>
      <c r="I22" s="11">
        <f>I34+I23+I27+I31</f>
        <v>449</v>
      </c>
    </row>
    <row r="23" spans="1:9" ht="37.5">
      <c r="A23" s="64" t="s">
        <v>390</v>
      </c>
      <c r="B23" s="16" t="s">
        <v>391</v>
      </c>
      <c r="C23" s="33"/>
      <c r="D23" s="16"/>
      <c r="E23" s="16"/>
      <c r="F23" s="16"/>
      <c r="G23" s="11">
        <f>G24</f>
        <v>3</v>
      </c>
      <c r="H23" s="11">
        <f>H24</f>
        <v>68</v>
      </c>
      <c r="I23" s="11">
        <f>I24</f>
        <v>103</v>
      </c>
    </row>
    <row r="24" spans="1:9" ht="18.75">
      <c r="A24" s="64" t="s">
        <v>226</v>
      </c>
      <c r="B24" s="16" t="s">
        <v>392</v>
      </c>
      <c r="C24" s="33"/>
      <c r="D24" s="16"/>
      <c r="E24" s="16"/>
      <c r="F24" s="16"/>
      <c r="G24" s="11">
        <f>G26+G25</f>
        <v>3</v>
      </c>
      <c r="H24" s="11">
        <f>H26+H25</f>
        <v>68</v>
      </c>
      <c r="I24" s="11">
        <f>I26+I25</f>
        <v>103</v>
      </c>
    </row>
    <row r="25" spans="1:9" ht="18.75">
      <c r="A25" s="64" t="s">
        <v>193</v>
      </c>
      <c r="B25" s="16" t="s">
        <v>392</v>
      </c>
      <c r="C25" s="33">
        <v>115</v>
      </c>
      <c r="D25" s="16" t="s">
        <v>131</v>
      </c>
      <c r="E25" s="16" t="s">
        <v>126</v>
      </c>
      <c r="F25" s="16" t="s">
        <v>192</v>
      </c>
      <c r="G25" s="11"/>
      <c r="H25" s="11">
        <v>40</v>
      </c>
      <c r="I25" s="11">
        <v>80</v>
      </c>
    </row>
    <row r="26" spans="1:9" ht="37.5">
      <c r="A26" s="64" t="s">
        <v>93</v>
      </c>
      <c r="B26" s="16" t="s">
        <v>392</v>
      </c>
      <c r="C26" s="33">
        <v>546</v>
      </c>
      <c r="D26" s="16" t="s">
        <v>122</v>
      </c>
      <c r="E26" s="16" t="s">
        <v>123</v>
      </c>
      <c r="F26" s="16" t="s">
        <v>179</v>
      </c>
      <c r="G26" s="11">
        <v>3</v>
      </c>
      <c r="H26" s="11">
        <v>28</v>
      </c>
      <c r="I26" s="11">
        <v>23</v>
      </c>
    </row>
    <row r="27" spans="1:9" ht="64.5" customHeight="1">
      <c r="A27" s="64" t="s">
        <v>428</v>
      </c>
      <c r="B27" s="16" t="s">
        <v>388</v>
      </c>
      <c r="C27" s="33"/>
      <c r="D27" s="16"/>
      <c r="E27" s="16"/>
      <c r="F27" s="16"/>
      <c r="G27" s="11">
        <f>G28</f>
        <v>0</v>
      </c>
      <c r="H27" s="11">
        <f>H28</f>
        <v>200</v>
      </c>
      <c r="I27" s="11">
        <f>I28</f>
        <v>346</v>
      </c>
    </row>
    <row r="28" spans="1:9" ht="18.75">
      <c r="A28" s="64" t="s">
        <v>226</v>
      </c>
      <c r="B28" s="16" t="s">
        <v>400</v>
      </c>
      <c r="C28" s="33"/>
      <c r="D28" s="16"/>
      <c r="E28" s="16"/>
      <c r="F28" s="16"/>
      <c r="G28" s="11">
        <f>G30+G29</f>
        <v>0</v>
      </c>
      <c r="H28" s="11">
        <f>H30+H29</f>
        <v>200</v>
      </c>
      <c r="I28" s="11">
        <f>I30+I29</f>
        <v>346</v>
      </c>
    </row>
    <row r="29" spans="1:9" ht="18.75">
      <c r="A29" s="64" t="s">
        <v>193</v>
      </c>
      <c r="B29" s="16" t="s">
        <v>389</v>
      </c>
      <c r="C29" s="33">
        <v>115</v>
      </c>
      <c r="D29" s="16" t="s">
        <v>131</v>
      </c>
      <c r="E29" s="16" t="s">
        <v>126</v>
      </c>
      <c r="F29" s="16" t="s">
        <v>192</v>
      </c>
      <c r="G29" s="11"/>
      <c r="H29" s="11">
        <v>200</v>
      </c>
      <c r="I29" s="11">
        <v>200</v>
      </c>
    </row>
    <row r="30" spans="1:9" ht="37.5">
      <c r="A30" s="64" t="s">
        <v>93</v>
      </c>
      <c r="B30" s="16" t="s">
        <v>400</v>
      </c>
      <c r="C30" s="33">
        <v>546</v>
      </c>
      <c r="D30" s="16" t="s">
        <v>122</v>
      </c>
      <c r="E30" s="16" t="s">
        <v>123</v>
      </c>
      <c r="F30" s="16" t="s">
        <v>179</v>
      </c>
      <c r="G30" s="11">
        <v>0</v>
      </c>
      <c r="H30" s="11">
        <v>0</v>
      </c>
      <c r="I30" s="11">
        <v>146</v>
      </c>
    </row>
    <row r="31" spans="1:9" ht="56.25">
      <c r="A31" s="64" t="s">
        <v>492</v>
      </c>
      <c r="B31" s="16" t="s">
        <v>56</v>
      </c>
      <c r="C31" s="33"/>
      <c r="D31" s="16"/>
      <c r="E31" s="16"/>
      <c r="F31" s="16"/>
      <c r="G31" s="11">
        <f aca="true" t="shared" si="0" ref="G31:I32">G32</f>
        <v>3088</v>
      </c>
      <c r="H31" s="11">
        <f t="shared" si="0"/>
        <v>168</v>
      </c>
      <c r="I31" s="11">
        <f t="shared" si="0"/>
        <v>0</v>
      </c>
    </row>
    <row r="32" spans="1:9" ht="18.75">
      <c r="A32" s="64" t="s">
        <v>226</v>
      </c>
      <c r="B32" s="16" t="s">
        <v>398</v>
      </c>
      <c r="C32" s="33"/>
      <c r="D32" s="16"/>
      <c r="E32" s="16"/>
      <c r="F32" s="16"/>
      <c r="G32" s="11">
        <f t="shared" si="0"/>
        <v>3088</v>
      </c>
      <c r="H32" s="11">
        <f t="shared" si="0"/>
        <v>168</v>
      </c>
      <c r="I32" s="11">
        <f t="shared" si="0"/>
        <v>0</v>
      </c>
    </row>
    <row r="33" spans="1:9" ht="36.75" customHeight="1">
      <c r="A33" s="64" t="s">
        <v>93</v>
      </c>
      <c r="B33" s="16" t="s">
        <v>398</v>
      </c>
      <c r="C33" s="33">
        <v>546</v>
      </c>
      <c r="D33" s="16" t="s">
        <v>130</v>
      </c>
      <c r="E33" s="16" t="s">
        <v>126</v>
      </c>
      <c r="F33" s="16" t="s">
        <v>179</v>
      </c>
      <c r="G33" s="11">
        <v>3088</v>
      </c>
      <c r="H33" s="11">
        <v>168</v>
      </c>
      <c r="I33" s="11">
        <v>0</v>
      </c>
    </row>
    <row r="34" spans="1:9" ht="56.25" hidden="1">
      <c r="A34" s="64" t="s">
        <v>333</v>
      </c>
      <c r="B34" s="16" t="s">
        <v>84</v>
      </c>
      <c r="C34" s="33"/>
      <c r="D34" s="16"/>
      <c r="E34" s="16"/>
      <c r="F34" s="16"/>
      <c r="G34" s="11">
        <f aca="true" t="shared" si="1" ref="G34:I35">G35</f>
        <v>0</v>
      </c>
      <c r="H34" s="11">
        <f t="shared" si="1"/>
        <v>0</v>
      </c>
      <c r="I34" s="11">
        <f t="shared" si="1"/>
        <v>0</v>
      </c>
    </row>
    <row r="35" spans="1:9" ht="78.75" customHeight="1" hidden="1">
      <c r="A35" s="64" t="s">
        <v>405</v>
      </c>
      <c r="B35" s="16" t="s">
        <v>350</v>
      </c>
      <c r="C35" s="33"/>
      <c r="D35" s="16"/>
      <c r="E35" s="16"/>
      <c r="F35" s="16"/>
      <c r="G35" s="11">
        <f t="shared" si="1"/>
        <v>0</v>
      </c>
      <c r="H35" s="11">
        <f t="shared" si="1"/>
        <v>0</v>
      </c>
      <c r="I35" s="11">
        <f t="shared" si="1"/>
        <v>0</v>
      </c>
    </row>
    <row r="36" spans="1:9" ht="37.5" hidden="1">
      <c r="A36" s="64" t="s">
        <v>93</v>
      </c>
      <c r="B36" s="16" t="s">
        <v>350</v>
      </c>
      <c r="C36" s="33">
        <v>546</v>
      </c>
      <c r="D36" s="16" t="s">
        <v>130</v>
      </c>
      <c r="E36" s="16" t="s">
        <v>126</v>
      </c>
      <c r="F36" s="16" t="s">
        <v>179</v>
      </c>
      <c r="G36" s="11">
        <v>0</v>
      </c>
      <c r="H36" s="11">
        <v>0</v>
      </c>
      <c r="I36" s="11">
        <v>0</v>
      </c>
    </row>
    <row r="37" spans="1:9" ht="56.25">
      <c r="A37" s="64" t="s">
        <v>493</v>
      </c>
      <c r="B37" s="16" t="s">
        <v>12</v>
      </c>
      <c r="C37" s="16"/>
      <c r="D37" s="16"/>
      <c r="E37" s="16"/>
      <c r="F37" s="16"/>
      <c r="G37" s="11">
        <f>G45+G48+G38+G52</f>
        <v>1072.3</v>
      </c>
      <c r="H37" s="11">
        <f>H45+H48+H38+H52</f>
        <v>751.8</v>
      </c>
      <c r="I37" s="11">
        <f>I45+I48+I38+I52</f>
        <v>1141.6</v>
      </c>
    </row>
    <row r="38" spans="1:9" ht="37.5">
      <c r="A38" s="64" t="s">
        <v>86</v>
      </c>
      <c r="B38" s="16" t="s">
        <v>85</v>
      </c>
      <c r="C38" s="16"/>
      <c r="D38" s="16"/>
      <c r="E38" s="16"/>
      <c r="F38" s="16"/>
      <c r="G38" s="11">
        <f>G39+G41+G43</f>
        <v>300</v>
      </c>
      <c r="H38" s="11">
        <f>H39+H41+H43</f>
        <v>100</v>
      </c>
      <c r="I38" s="11">
        <f>I39+I41+I43</f>
        <v>250</v>
      </c>
    </row>
    <row r="39" spans="1:9" ht="27.75" customHeight="1">
      <c r="A39" s="64" t="s">
        <v>397</v>
      </c>
      <c r="B39" s="16" t="s">
        <v>406</v>
      </c>
      <c r="C39" s="16"/>
      <c r="D39" s="16"/>
      <c r="E39" s="16"/>
      <c r="F39" s="16"/>
      <c r="G39" s="11">
        <f>G40</f>
        <v>100</v>
      </c>
      <c r="H39" s="11">
        <f>H40</f>
        <v>100</v>
      </c>
      <c r="I39" s="11">
        <f>I40</f>
        <v>150</v>
      </c>
    </row>
    <row r="40" spans="1:9" ht="18.75">
      <c r="A40" s="64" t="s">
        <v>157</v>
      </c>
      <c r="B40" s="16" t="s">
        <v>399</v>
      </c>
      <c r="C40" s="16" t="s">
        <v>326</v>
      </c>
      <c r="D40" s="16" t="s">
        <v>138</v>
      </c>
      <c r="E40" s="16" t="s">
        <v>130</v>
      </c>
      <c r="F40" s="16" t="s">
        <v>186</v>
      </c>
      <c r="G40" s="11">
        <v>100</v>
      </c>
      <c r="H40" s="11">
        <v>100</v>
      </c>
      <c r="I40" s="11">
        <v>150</v>
      </c>
    </row>
    <row r="41" spans="1:9" ht="30" customHeight="1">
      <c r="A41" s="64" t="s">
        <v>592</v>
      </c>
      <c r="B41" s="16" t="s">
        <v>591</v>
      </c>
      <c r="C41" s="16"/>
      <c r="D41" s="16"/>
      <c r="E41" s="16"/>
      <c r="F41" s="16"/>
      <c r="G41" s="11">
        <f>G42</f>
        <v>0</v>
      </c>
      <c r="H41" s="11">
        <f>H42</f>
        <v>0</v>
      </c>
      <c r="I41" s="11">
        <f>I42</f>
        <v>100</v>
      </c>
    </row>
    <row r="42" spans="1:9" ht="37.5">
      <c r="A42" s="64" t="s">
        <v>93</v>
      </c>
      <c r="B42" s="16" t="s">
        <v>591</v>
      </c>
      <c r="C42" s="16" t="s">
        <v>326</v>
      </c>
      <c r="D42" s="16" t="s">
        <v>130</v>
      </c>
      <c r="E42" s="16" t="s">
        <v>126</v>
      </c>
      <c r="F42" s="16" t="s">
        <v>179</v>
      </c>
      <c r="G42" s="11">
        <v>0</v>
      </c>
      <c r="H42" s="11">
        <v>0</v>
      </c>
      <c r="I42" s="11">
        <v>100</v>
      </c>
    </row>
    <row r="43" spans="1:9" ht="18.75">
      <c r="A43" s="64" t="s">
        <v>688</v>
      </c>
      <c r="B43" s="16" t="s">
        <v>689</v>
      </c>
      <c r="C43" s="16"/>
      <c r="D43" s="16"/>
      <c r="E43" s="16"/>
      <c r="F43" s="16"/>
      <c r="G43" s="11">
        <f>G44</f>
        <v>200</v>
      </c>
      <c r="H43" s="11">
        <f>H44</f>
        <v>0</v>
      </c>
      <c r="I43" s="11">
        <f>I44</f>
        <v>0</v>
      </c>
    </row>
    <row r="44" spans="1:9" ht="37.5">
      <c r="A44" s="64" t="s">
        <v>93</v>
      </c>
      <c r="B44" s="16" t="s">
        <v>689</v>
      </c>
      <c r="C44" s="16" t="s">
        <v>326</v>
      </c>
      <c r="D44" s="16" t="s">
        <v>130</v>
      </c>
      <c r="E44" s="16" t="s">
        <v>126</v>
      </c>
      <c r="F44" s="16" t="s">
        <v>179</v>
      </c>
      <c r="G44" s="11">
        <v>200</v>
      </c>
      <c r="H44" s="11"/>
      <c r="I44" s="11"/>
    </row>
    <row r="45" spans="1:9" ht="46.5" customHeight="1">
      <c r="A45" s="64" t="s">
        <v>14</v>
      </c>
      <c r="B45" s="16" t="s">
        <v>13</v>
      </c>
      <c r="C45" s="16"/>
      <c r="D45" s="16"/>
      <c r="E45" s="16"/>
      <c r="F45" s="16"/>
      <c r="G45" s="11">
        <f aca="true" t="shared" si="2" ref="G45:I46">G46</f>
        <v>240</v>
      </c>
      <c r="H45" s="11">
        <f t="shared" si="2"/>
        <v>160</v>
      </c>
      <c r="I45" s="11">
        <f t="shared" si="2"/>
        <v>400</v>
      </c>
    </row>
    <row r="46" spans="1:9" ht="37.5">
      <c r="A46" s="64" t="s">
        <v>219</v>
      </c>
      <c r="B46" s="16" t="s">
        <v>30</v>
      </c>
      <c r="C46" s="16"/>
      <c r="D46" s="16"/>
      <c r="E46" s="16"/>
      <c r="F46" s="16"/>
      <c r="G46" s="11">
        <f t="shared" si="2"/>
        <v>240</v>
      </c>
      <c r="H46" s="11">
        <f t="shared" si="2"/>
        <v>160</v>
      </c>
      <c r="I46" s="11">
        <f t="shared" si="2"/>
        <v>400</v>
      </c>
    </row>
    <row r="47" spans="1:9" ht="37.5">
      <c r="A47" s="64" t="s">
        <v>93</v>
      </c>
      <c r="B47" s="16" t="s">
        <v>30</v>
      </c>
      <c r="C47" s="16" t="s">
        <v>326</v>
      </c>
      <c r="D47" s="16" t="s">
        <v>138</v>
      </c>
      <c r="E47" s="16" t="s">
        <v>130</v>
      </c>
      <c r="F47" s="16" t="s">
        <v>179</v>
      </c>
      <c r="G47" s="11">
        <v>240</v>
      </c>
      <c r="H47" s="11">
        <v>160</v>
      </c>
      <c r="I47" s="11">
        <v>400</v>
      </c>
    </row>
    <row r="48" spans="1:9" ht="56.25">
      <c r="A48" s="64" t="s">
        <v>494</v>
      </c>
      <c r="B48" s="16" t="s">
        <v>15</v>
      </c>
      <c r="C48" s="16"/>
      <c r="D48" s="16"/>
      <c r="E48" s="16"/>
      <c r="F48" s="16"/>
      <c r="G48" s="11">
        <f>G49</f>
        <v>238.29999999999998</v>
      </c>
      <c r="H48" s="11">
        <f>H49</f>
        <v>197.8</v>
      </c>
      <c r="I48" s="11">
        <f>I49</f>
        <v>197.60000000000002</v>
      </c>
    </row>
    <row r="49" spans="1:9" ht="96" customHeight="1">
      <c r="A49" s="64" t="s">
        <v>458</v>
      </c>
      <c r="B49" s="16" t="s">
        <v>459</v>
      </c>
      <c r="C49" s="16"/>
      <c r="D49" s="16"/>
      <c r="E49" s="16"/>
      <c r="F49" s="16"/>
      <c r="G49" s="11">
        <f>G50+G51</f>
        <v>238.29999999999998</v>
      </c>
      <c r="H49" s="11">
        <f>H50+H51</f>
        <v>197.8</v>
      </c>
      <c r="I49" s="11">
        <f>I50+I51</f>
        <v>197.60000000000002</v>
      </c>
    </row>
    <row r="50" spans="1:9" ht="37.5">
      <c r="A50" s="64" t="s">
        <v>175</v>
      </c>
      <c r="B50" s="16" t="s">
        <v>460</v>
      </c>
      <c r="C50" s="16" t="s">
        <v>326</v>
      </c>
      <c r="D50" s="16" t="s">
        <v>138</v>
      </c>
      <c r="E50" s="16" t="s">
        <v>130</v>
      </c>
      <c r="F50" s="16" t="s">
        <v>176</v>
      </c>
      <c r="G50" s="11">
        <v>179.2</v>
      </c>
      <c r="H50" s="11">
        <v>149.3</v>
      </c>
      <c r="I50" s="11">
        <v>149.3</v>
      </c>
    </row>
    <row r="51" spans="1:9" ht="37.5">
      <c r="A51" s="64" t="s">
        <v>93</v>
      </c>
      <c r="B51" s="16" t="s">
        <v>460</v>
      </c>
      <c r="C51" s="16" t="s">
        <v>326</v>
      </c>
      <c r="D51" s="16" t="s">
        <v>138</v>
      </c>
      <c r="E51" s="16" t="s">
        <v>130</v>
      </c>
      <c r="F51" s="16" t="s">
        <v>179</v>
      </c>
      <c r="G51" s="11">
        <v>59.1</v>
      </c>
      <c r="H51" s="11">
        <v>48.5</v>
      </c>
      <c r="I51" s="11">
        <v>48.3</v>
      </c>
    </row>
    <row r="52" spans="1:9" ht="44.25" customHeight="1">
      <c r="A52" s="64" t="s">
        <v>393</v>
      </c>
      <c r="B52" s="16" t="s">
        <v>407</v>
      </c>
      <c r="C52" s="16"/>
      <c r="D52" s="16"/>
      <c r="E52" s="16"/>
      <c r="F52" s="16"/>
      <c r="G52" s="11">
        <f aca="true" t="shared" si="3" ref="G52:I53">G53</f>
        <v>294</v>
      </c>
      <c r="H52" s="11">
        <f t="shared" si="3"/>
        <v>294</v>
      </c>
      <c r="I52" s="11">
        <f t="shared" si="3"/>
        <v>294</v>
      </c>
    </row>
    <row r="53" spans="1:9" ht="117" customHeight="1">
      <c r="A53" s="71" t="s">
        <v>437</v>
      </c>
      <c r="B53" s="16" t="s">
        <v>395</v>
      </c>
      <c r="C53" s="16"/>
      <c r="D53" s="16"/>
      <c r="E53" s="16"/>
      <c r="F53" s="16"/>
      <c r="G53" s="11">
        <f t="shared" si="3"/>
        <v>294</v>
      </c>
      <c r="H53" s="11">
        <f t="shared" si="3"/>
        <v>294</v>
      </c>
      <c r="I53" s="11">
        <f t="shared" si="3"/>
        <v>294</v>
      </c>
    </row>
    <row r="54" spans="1:9" ht="37.5">
      <c r="A54" s="64" t="s">
        <v>93</v>
      </c>
      <c r="B54" s="16" t="s">
        <v>395</v>
      </c>
      <c r="C54" s="16" t="s">
        <v>326</v>
      </c>
      <c r="D54" s="16" t="s">
        <v>127</v>
      </c>
      <c r="E54" s="16" t="s">
        <v>131</v>
      </c>
      <c r="F54" s="16" t="s">
        <v>179</v>
      </c>
      <c r="G54" s="11">
        <v>294</v>
      </c>
      <c r="H54" s="11">
        <v>294</v>
      </c>
      <c r="I54" s="11">
        <v>294</v>
      </c>
    </row>
    <row r="55" spans="1:9" ht="57.75" customHeight="1">
      <c r="A55" s="65" t="s">
        <v>495</v>
      </c>
      <c r="B55" s="13" t="s">
        <v>298</v>
      </c>
      <c r="C55" s="13"/>
      <c r="D55" s="13"/>
      <c r="E55" s="13"/>
      <c r="F55" s="13"/>
      <c r="G55" s="14">
        <f>G56+G71+G78+G81+G66</f>
        <v>7272.4</v>
      </c>
      <c r="H55" s="14">
        <f>H56+H71+H78+H81+H66</f>
        <v>6696.5</v>
      </c>
      <c r="I55" s="14">
        <f>I56+I71+I78+I81+I66</f>
        <v>6696.5</v>
      </c>
    </row>
    <row r="56" spans="1:9" ht="39.75" customHeight="1">
      <c r="A56" s="64" t="s">
        <v>0</v>
      </c>
      <c r="B56" s="16" t="s">
        <v>1</v>
      </c>
      <c r="C56" s="16"/>
      <c r="D56" s="16"/>
      <c r="E56" s="16"/>
      <c r="F56" s="16"/>
      <c r="G56" s="11">
        <f>G57+G59+G62+G64</f>
        <v>5949</v>
      </c>
      <c r="H56" s="11">
        <f>H57+H59+H62+H64</f>
        <v>5949</v>
      </c>
      <c r="I56" s="11">
        <f>I57+I59+I62+I64</f>
        <v>5949</v>
      </c>
    </row>
    <row r="57" spans="1:9" ht="37.5">
      <c r="A57" s="64" t="s">
        <v>368</v>
      </c>
      <c r="B57" s="16" t="s">
        <v>3</v>
      </c>
      <c r="C57" s="16"/>
      <c r="D57" s="16"/>
      <c r="E57" s="16"/>
      <c r="F57" s="16"/>
      <c r="G57" s="11">
        <f>G58</f>
        <v>4511.2</v>
      </c>
      <c r="H57" s="11">
        <f>H58</f>
        <v>4720.9</v>
      </c>
      <c r="I57" s="11">
        <f>I58</f>
        <v>4720.9</v>
      </c>
    </row>
    <row r="58" spans="1:9" ht="18.75">
      <c r="A58" s="64" t="s">
        <v>193</v>
      </c>
      <c r="B58" s="16" t="s">
        <v>3</v>
      </c>
      <c r="C58" s="16" t="s">
        <v>326</v>
      </c>
      <c r="D58" s="16" t="s">
        <v>144</v>
      </c>
      <c r="E58" s="16" t="s">
        <v>126</v>
      </c>
      <c r="F58" s="16" t="s">
        <v>192</v>
      </c>
      <c r="G58" s="11">
        <v>4511.2</v>
      </c>
      <c r="H58" s="11">
        <v>4720.9</v>
      </c>
      <c r="I58" s="11">
        <v>4720.9</v>
      </c>
    </row>
    <row r="59" spans="1:9" ht="18.75">
      <c r="A59" s="64" t="s">
        <v>496</v>
      </c>
      <c r="B59" s="16" t="s">
        <v>2</v>
      </c>
      <c r="C59" s="16"/>
      <c r="D59" s="16"/>
      <c r="E59" s="16"/>
      <c r="F59" s="16"/>
      <c r="G59" s="11">
        <f>G60+G61</f>
        <v>170</v>
      </c>
      <c r="H59" s="11">
        <f>H60+H61</f>
        <v>170</v>
      </c>
      <c r="I59" s="11">
        <f>I60+I61</f>
        <v>170</v>
      </c>
    </row>
    <row r="60" spans="1:9" ht="18.75">
      <c r="A60" s="64" t="s">
        <v>193</v>
      </c>
      <c r="B60" s="16" t="s">
        <v>2</v>
      </c>
      <c r="C60" s="16" t="s">
        <v>345</v>
      </c>
      <c r="D60" s="16" t="s">
        <v>144</v>
      </c>
      <c r="E60" s="16" t="s">
        <v>126</v>
      </c>
      <c r="F60" s="16" t="s">
        <v>192</v>
      </c>
      <c r="G60" s="11">
        <v>110</v>
      </c>
      <c r="H60" s="11">
        <v>110</v>
      </c>
      <c r="I60" s="11">
        <v>110</v>
      </c>
    </row>
    <row r="61" spans="1:9" ht="18.75">
      <c r="A61" s="64" t="s">
        <v>193</v>
      </c>
      <c r="B61" s="16" t="s">
        <v>2</v>
      </c>
      <c r="C61" s="16" t="s">
        <v>326</v>
      </c>
      <c r="D61" s="16" t="s">
        <v>144</v>
      </c>
      <c r="E61" s="16" t="s">
        <v>126</v>
      </c>
      <c r="F61" s="16" t="s">
        <v>192</v>
      </c>
      <c r="G61" s="11">
        <v>60</v>
      </c>
      <c r="H61" s="11">
        <v>60</v>
      </c>
      <c r="I61" s="11">
        <v>60</v>
      </c>
    </row>
    <row r="62" spans="1:9" ht="99.75" customHeight="1">
      <c r="A62" s="64" t="s">
        <v>348</v>
      </c>
      <c r="B62" s="16" t="s">
        <v>83</v>
      </c>
      <c r="C62" s="16"/>
      <c r="D62" s="16"/>
      <c r="E62" s="16"/>
      <c r="F62" s="16"/>
      <c r="G62" s="11">
        <f>G63</f>
        <v>140</v>
      </c>
      <c r="H62" s="11">
        <f>H63</f>
        <v>140</v>
      </c>
      <c r="I62" s="11">
        <f>I63</f>
        <v>140</v>
      </c>
    </row>
    <row r="63" spans="1:9" ht="18.75">
      <c r="A63" s="64" t="s">
        <v>193</v>
      </c>
      <c r="B63" s="16" t="s">
        <v>83</v>
      </c>
      <c r="C63" s="16" t="s">
        <v>326</v>
      </c>
      <c r="D63" s="16" t="s">
        <v>144</v>
      </c>
      <c r="E63" s="16" t="s">
        <v>126</v>
      </c>
      <c r="F63" s="16" t="s">
        <v>192</v>
      </c>
      <c r="G63" s="11">
        <v>140</v>
      </c>
      <c r="H63" s="11">
        <v>140</v>
      </c>
      <c r="I63" s="11">
        <v>140</v>
      </c>
    </row>
    <row r="64" spans="1:9" ht="56.25">
      <c r="A64" s="64" t="s">
        <v>476</v>
      </c>
      <c r="B64" s="16" t="s">
        <v>486</v>
      </c>
      <c r="C64" s="16"/>
      <c r="D64" s="16"/>
      <c r="E64" s="16"/>
      <c r="F64" s="16"/>
      <c r="G64" s="11">
        <f>G65</f>
        <v>1127.8</v>
      </c>
      <c r="H64" s="11">
        <f>H65</f>
        <v>918.1</v>
      </c>
      <c r="I64" s="11">
        <f>I65</f>
        <v>918.1</v>
      </c>
    </row>
    <row r="65" spans="1:9" ht="18.75">
      <c r="A65" s="64" t="s">
        <v>193</v>
      </c>
      <c r="B65" s="16" t="s">
        <v>486</v>
      </c>
      <c r="C65" s="16" t="s">
        <v>326</v>
      </c>
      <c r="D65" s="16" t="s">
        <v>144</v>
      </c>
      <c r="E65" s="16" t="s">
        <v>126</v>
      </c>
      <c r="F65" s="16" t="s">
        <v>192</v>
      </c>
      <c r="G65" s="11">
        <v>1127.8</v>
      </c>
      <c r="H65" s="11">
        <v>918.1</v>
      </c>
      <c r="I65" s="11">
        <v>918.1</v>
      </c>
    </row>
    <row r="66" spans="1:9" ht="37.5">
      <c r="A66" s="64" t="s">
        <v>497</v>
      </c>
      <c r="B66" s="16" t="s">
        <v>5</v>
      </c>
      <c r="C66" s="16"/>
      <c r="D66" s="16"/>
      <c r="E66" s="16"/>
      <c r="F66" s="16"/>
      <c r="G66" s="11">
        <f>G67+G69</f>
        <v>50</v>
      </c>
      <c r="H66" s="11">
        <f>H67+H69</f>
        <v>50</v>
      </c>
      <c r="I66" s="11">
        <f>I67+I69</f>
        <v>50</v>
      </c>
    </row>
    <row r="67" spans="1:9" ht="18.75">
      <c r="A67" s="64" t="s">
        <v>496</v>
      </c>
      <c r="B67" s="16" t="s">
        <v>6</v>
      </c>
      <c r="C67" s="16"/>
      <c r="D67" s="16"/>
      <c r="E67" s="16"/>
      <c r="F67" s="16"/>
      <c r="G67" s="11">
        <f>G68</f>
        <v>30</v>
      </c>
      <c r="H67" s="11">
        <f>H68</f>
        <v>30</v>
      </c>
      <c r="I67" s="11">
        <f>I68</f>
        <v>30</v>
      </c>
    </row>
    <row r="68" spans="1:9" ht="18.75">
      <c r="A68" s="64" t="s">
        <v>193</v>
      </c>
      <c r="B68" s="16" t="s">
        <v>6</v>
      </c>
      <c r="C68" s="16" t="s">
        <v>326</v>
      </c>
      <c r="D68" s="16" t="s">
        <v>144</v>
      </c>
      <c r="E68" s="16" t="s">
        <v>126</v>
      </c>
      <c r="F68" s="16" t="s">
        <v>192</v>
      </c>
      <c r="G68" s="11">
        <v>30</v>
      </c>
      <c r="H68" s="11">
        <v>30</v>
      </c>
      <c r="I68" s="11">
        <v>30</v>
      </c>
    </row>
    <row r="69" spans="1:9" ht="76.5" customHeight="1">
      <c r="A69" s="64" t="s">
        <v>600</v>
      </c>
      <c r="B69" s="16" t="s">
        <v>82</v>
      </c>
      <c r="C69" s="16"/>
      <c r="D69" s="16"/>
      <c r="E69" s="16"/>
      <c r="F69" s="16"/>
      <c r="G69" s="11">
        <f>G70</f>
        <v>20</v>
      </c>
      <c r="H69" s="11">
        <f>H70</f>
        <v>20</v>
      </c>
      <c r="I69" s="11">
        <f>I70</f>
        <v>20</v>
      </c>
    </row>
    <row r="70" spans="1:9" ht="18.75">
      <c r="A70" s="64" t="s">
        <v>193</v>
      </c>
      <c r="B70" s="16" t="s">
        <v>82</v>
      </c>
      <c r="C70" s="16" t="s">
        <v>326</v>
      </c>
      <c r="D70" s="16" t="s">
        <v>144</v>
      </c>
      <c r="E70" s="16" t="s">
        <v>126</v>
      </c>
      <c r="F70" s="16" t="s">
        <v>192</v>
      </c>
      <c r="G70" s="11">
        <v>20</v>
      </c>
      <c r="H70" s="11">
        <v>20</v>
      </c>
      <c r="I70" s="11">
        <v>20</v>
      </c>
    </row>
    <row r="71" spans="1:9" ht="18.75">
      <c r="A71" s="64" t="s">
        <v>4</v>
      </c>
      <c r="B71" s="16" t="s">
        <v>7</v>
      </c>
      <c r="C71" s="16"/>
      <c r="D71" s="16"/>
      <c r="E71" s="16"/>
      <c r="F71" s="16"/>
      <c r="G71" s="11">
        <f>G72+G75</f>
        <v>397.5</v>
      </c>
      <c r="H71" s="11">
        <f>H72+H75</f>
        <v>397.5</v>
      </c>
      <c r="I71" s="11">
        <f>I72+I75</f>
        <v>397.5</v>
      </c>
    </row>
    <row r="72" spans="1:9" ht="18.75">
      <c r="A72" s="64" t="s">
        <v>496</v>
      </c>
      <c r="B72" s="16" t="s">
        <v>8</v>
      </c>
      <c r="C72" s="16"/>
      <c r="D72" s="16"/>
      <c r="E72" s="16"/>
      <c r="F72" s="16"/>
      <c r="G72" s="11">
        <f>G73+G74</f>
        <v>190</v>
      </c>
      <c r="H72" s="11">
        <f>H73+H74</f>
        <v>190</v>
      </c>
      <c r="I72" s="11">
        <f>I73+I74</f>
        <v>190</v>
      </c>
    </row>
    <row r="73" spans="1:10" ht="18.75">
      <c r="A73" s="64" t="s">
        <v>193</v>
      </c>
      <c r="B73" s="16" t="s">
        <v>8</v>
      </c>
      <c r="C73" s="16" t="s">
        <v>345</v>
      </c>
      <c r="D73" s="16" t="s">
        <v>144</v>
      </c>
      <c r="E73" s="16" t="s">
        <v>126</v>
      </c>
      <c r="F73" s="16" t="s">
        <v>192</v>
      </c>
      <c r="G73" s="11">
        <v>100</v>
      </c>
      <c r="H73" s="11">
        <v>100</v>
      </c>
      <c r="I73" s="11">
        <v>100</v>
      </c>
      <c r="J73" s="30"/>
    </row>
    <row r="74" spans="1:9" ht="18.75">
      <c r="A74" s="64" t="s">
        <v>193</v>
      </c>
      <c r="B74" s="16" t="s">
        <v>8</v>
      </c>
      <c r="C74" s="16" t="s">
        <v>326</v>
      </c>
      <c r="D74" s="16" t="s">
        <v>144</v>
      </c>
      <c r="E74" s="16" t="s">
        <v>126</v>
      </c>
      <c r="F74" s="16" t="s">
        <v>192</v>
      </c>
      <c r="G74" s="11">
        <v>90</v>
      </c>
      <c r="H74" s="11">
        <v>90</v>
      </c>
      <c r="I74" s="11">
        <v>90</v>
      </c>
    </row>
    <row r="75" spans="1:9" ht="99" customHeight="1">
      <c r="A75" s="64" t="s">
        <v>600</v>
      </c>
      <c r="B75" s="16" t="s">
        <v>498</v>
      </c>
      <c r="C75" s="16"/>
      <c r="D75" s="16"/>
      <c r="E75" s="16"/>
      <c r="F75" s="16"/>
      <c r="G75" s="11">
        <f>G77+G76</f>
        <v>207.5</v>
      </c>
      <c r="H75" s="11">
        <f>H77+H76</f>
        <v>207.5</v>
      </c>
      <c r="I75" s="11">
        <f>I77+I76</f>
        <v>207.5</v>
      </c>
    </row>
    <row r="76" spans="1:9" ht="18.75">
      <c r="A76" s="64" t="s">
        <v>193</v>
      </c>
      <c r="B76" s="16" t="s">
        <v>498</v>
      </c>
      <c r="C76" s="16" t="s">
        <v>345</v>
      </c>
      <c r="D76" s="16" t="s">
        <v>144</v>
      </c>
      <c r="E76" s="16" t="s">
        <v>126</v>
      </c>
      <c r="F76" s="16" t="s">
        <v>192</v>
      </c>
      <c r="G76" s="11">
        <v>110</v>
      </c>
      <c r="H76" s="11">
        <v>110</v>
      </c>
      <c r="I76" s="11">
        <v>110</v>
      </c>
    </row>
    <row r="77" spans="1:9" ht="18.75">
      <c r="A77" s="64" t="s">
        <v>193</v>
      </c>
      <c r="B77" s="16" t="s">
        <v>498</v>
      </c>
      <c r="C77" s="16" t="s">
        <v>326</v>
      </c>
      <c r="D77" s="16" t="s">
        <v>144</v>
      </c>
      <c r="E77" s="16" t="s">
        <v>126</v>
      </c>
      <c r="F77" s="16" t="s">
        <v>192</v>
      </c>
      <c r="G77" s="11">
        <v>97.5</v>
      </c>
      <c r="H77" s="11">
        <v>97.5</v>
      </c>
      <c r="I77" s="11">
        <v>97.5</v>
      </c>
    </row>
    <row r="78" spans="1:9" ht="37.5">
      <c r="A78" s="64" t="s">
        <v>500</v>
      </c>
      <c r="B78" s="16" t="s">
        <v>81</v>
      </c>
      <c r="C78" s="16"/>
      <c r="D78" s="16"/>
      <c r="E78" s="16"/>
      <c r="F78" s="16"/>
      <c r="G78" s="11">
        <f aca="true" t="shared" si="4" ref="G78:I79">G79</f>
        <v>130</v>
      </c>
      <c r="H78" s="11">
        <f t="shared" si="4"/>
        <v>130</v>
      </c>
      <c r="I78" s="11">
        <f t="shared" si="4"/>
        <v>130</v>
      </c>
    </row>
    <row r="79" spans="1:9" ht="18.75">
      <c r="A79" s="64" t="s">
        <v>496</v>
      </c>
      <c r="B79" s="16" t="s">
        <v>499</v>
      </c>
      <c r="C79" s="16"/>
      <c r="D79" s="16"/>
      <c r="E79" s="16"/>
      <c r="F79" s="16"/>
      <c r="G79" s="11">
        <f t="shared" si="4"/>
        <v>130</v>
      </c>
      <c r="H79" s="11">
        <f t="shared" si="4"/>
        <v>130</v>
      </c>
      <c r="I79" s="11">
        <f t="shared" si="4"/>
        <v>130</v>
      </c>
    </row>
    <row r="80" spans="1:9" ht="37.5">
      <c r="A80" s="64" t="s">
        <v>93</v>
      </c>
      <c r="B80" s="16" t="s">
        <v>499</v>
      </c>
      <c r="C80" s="16" t="s">
        <v>326</v>
      </c>
      <c r="D80" s="16" t="s">
        <v>144</v>
      </c>
      <c r="E80" s="16" t="s">
        <v>126</v>
      </c>
      <c r="F80" s="16" t="s">
        <v>179</v>
      </c>
      <c r="G80" s="11">
        <v>130</v>
      </c>
      <c r="H80" s="11">
        <v>130</v>
      </c>
      <c r="I80" s="11">
        <v>130</v>
      </c>
    </row>
    <row r="81" spans="1:9" ht="37.5">
      <c r="A81" s="64" t="s">
        <v>80</v>
      </c>
      <c r="B81" s="16" t="s">
        <v>501</v>
      </c>
      <c r="C81" s="16"/>
      <c r="D81" s="16"/>
      <c r="E81" s="16"/>
      <c r="F81" s="16"/>
      <c r="G81" s="11">
        <f>G82+G85+G87</f>
        <v>745.9</v>
      </c>
      <c r="H81" s="11">
        <f>H82+H85+H87</f>
        <v>170</v>
      </c>
      <c r="I81" s="11">
        <f>I82+I85+I87</f>
        <v>170</v>
      </c>
    </row>
    <row r="82" spans="1:9" ht="98.25" customHeight="1">
      <c r="A82" s="64" t="s">
        <v>600</v>
      </c>
      <c r="B82" s="16" t="s">
        <v>502</v>
      </c>
      <c r="C82" s="16"/>
      <c r="D82" s="16"/>
      <c r="E82" s="16"/>
      <c r="F82" s="16"/>
      <c r="G82" s="11">
        <f>G83+G84</f>
        <v>170</v>
      </c>
      <c r="H82" s="11">
        <f>H83+H84</f>
        <v>170</v>
      </c>
      <c r="I82" s="11">
        <f>I83+I84</f>
        <v>170</v>
      </c>
    </row>
    <row r="83" spans="1:9" ht="18.75">
      <c r="A83" s="64" t="s">
        <v>193</v>
      </c>
      <c r="B83" s="16" t="s">
        <v>502</v>
      </c>
      <c r="C83" s="16" t="s">
        <v>345</v>
      </c>
      <c r="D83" s="16" t="s">
        <v>144</v>
      </c>
      <c r="E83" s="16" t="s">
        <v>126</v>
      </c>
      <c r="F83" s="16" t="s">
        <v>192</v>
      </c>
      <c r="G83" s="11">
        <v>50</v>
      </c>
      <c r="H83" s="11">
        <v>50</v>
      </c>
      <c r="I83" s="11">
        <v>50</v>
      </c>
    </row>
    <row r="84" spans="1:9" ht="18.75">
      <c r="A84" s="64" t="s">
        <v>193</v>
      </c>
      <c r="B84" s="16" t="s">
        <v>502</v>
      </c>
      <c r="C84" s="16" t="s">
        <v>326</v>
      </c>
      <c r="D84" s="16" t="s">
        <v>144</v>
      </c>
      <c r="E84" s="16" t="s">
        <v>126</v>
      </c>
      <c r="F84" s="16" t="s">
        <v>192</v>
      </c>
      <c r="G84" s="11">
        <v>120</v>
      </c>
      <c r="H84" s="11">
        <v>120</v>
      </c>
      <c r="I84" s="11">
        <v>120</v>
      </c>
    </row>
    <row r="85" spans="1:9" ht="18.75">
      <c r="A85" s="64" t="s">
        <v>641</v>
      </c>
      <c r="B85" s="16" t="s">
        <v>640</v>
      </c>
      <c r="C85" s="16"/>
      <c r="D85" s="16"/>
      <c r="E85" s="16"/>
      <c r="F85" s="16"/>
      <c r="G85" s="11">
        <f>G86</f>
        <v>300</v>
      </c>
      <c r="H85" s="11">
        <f>H86</f>
        <v>0</v>
      </c>
      <c r="I85" s="11">
        <f>I86</f>
        <v>0</v>
      </c>
    </row>
    <row r="86" spans="1:9" ht="18.75">
      <c r="A86" s="64" t="s">
        <v>193</v>
      </c>
      <c r="B86" s="16" t="s">
        <v>640</v>
      </c>
      <c r="C86" s="16" t="s">
        <v>326</v>
      </c>
      <c r="D86" s="16" t="s">
        <v>144</v>
      </c>
      <c r="E86" s="16" t="s">
        <v>126</v>
      </c>
      <c r="F86" s="16" t="s">
        <v>192</v>
      </c>
      <c r="G86" s="11">
        <v>300</v>
      </c>
      <c r="H86" s="11">
        <v>0</v>
      </c>
      <c r="I86" s="11">
        <v>0</v>
      </c>
    </row>
    <row r="87" spans="1:9" ht="75">
      <c r="A87" s="29" t="s">
        <v>677</v>
      </c>
      <c r="B87" s="48" t="s">
        <v>678</v>
      </c>
      <c r="C87" s="16"/>
      <c r="D87" s="16"/>
      <c r="E87" s="16"/>
      <c r="F87" s="16"/>
      <c r="G87" s="11">
        <f>G88</f>
        <v>275.9</v>
      </c>
      <c r="H87" s="11">
        <f>H88</f>
        <v>0</v>
      </c>
      <c r="I87" s="11">
        <f>I88</f>
        <v>0</v>
      </c>
    </row>
    <row r="88" spans="1:9" ht="37.5">
      <c r="A88" s="64" t="s">
        <v>93</v>
      </c>
      <c r="B88" s="80" t="s">
        <v>678</v>
      </c>
      <c r="C88" s="16" t="s">
        <v>326</v>
      </c>
      <c r="D88" s="16" t="s">
        <v>144</v>
      </c>
      <c r="E88" s="16" t="s">
        <v>126</v>
      </c>
      <c r="F88" s="16" t="s">
        <v>179</v>
      </c>
      <c r="G88" s="11">
        <v>275.9</v>
      </c>
      <c r="H88" s="11">
        <v>0</v>
      </c>
      <c r="I88" s="11">
        <v>0</v>
      </c>
    </row>
    <row r="89" spans="1:9" ht="44.25" customHeight="1">
      <c r="A89" s="65" t="s">
        <v>552</v>
      </c>
      <c r="B89" s="13" t="s">
        <v>9</v>
      </c>
      <c r="C89" s="13"/>
      <c r="D89" s="13"/>
      <c r="E89" s="13"/>
      <c r="F89" s="13"/>
      <c r="G89" s="14">
        <f>G90+G109+G114</f>
        <v>25413.600000000002</v>
      </c>
      <c r="H89" s="14">
        <f>H90+H109+H114</f>
        <v>25311.299999999996</v>
      </c>
      <c r="I89" s="14">
        <f>I90+I109+I114</f>
        <v>25311.4</v>
      </c>
    </row>
    <row r="90" spans="1:9" ht="37.5">
      <c r="A90" s="64" t="s">
        <v>41</v>
      </c>
      <c r="B90" s="16" t="s">
        <v>42</v>
      </c>
      <c r="C90" s="16"/>
      <c r="D90" s="16"/>
      <c r="E90" s="16"/>
      <c r="F90" s="16"/>
      <c r="G90" s="11">
        <f>G91+G97+G105</f>
        <v>18485.9</v>
      </c>
      <c r="H90" s="11">
        <f>H91+H97+H105</f>
        <v>18831.1</v>
      </c>
      <c r="I90" s="11">
        <f>I91+I97+I105</f>
        <v>18831.2</v>
      </c>
    </row>
    <row r="91" spans="1:9" ht="56.25">
      <c r="A91" s="64" t="s">
        <v>24</v>
      </c>
      <c r="B91" s="16" t="s">
        <v>44</v>
      </c>
      <c r="C91" s="16"/>
      <c r="D91" s="16"/>
      <c r="E91" s="16"/>
      <c r="F91" s="16"/>
      <c r="G91" s="11">
        <f>G92</f>
        <v>594.8</v>
      </c>
      <c r="H91" s="11">
        <f>H92</f>
        <v>471.1</v>
      </c>
      <c r="I91" s="11">
        <f>I92</f>
        <v>471.1</v>
      </c>
    </row>
    <row r="92" spans="1:9" ht="79.5" customHeight="1">
      <c r="A92" s="64" t="s">
        <v>349</v>
      </c>
      <c r="B92" s="16" t="s">
        <v>43</v>
      </c>
      <c r="C92" s="16"/>
      <c r="D92" s="16"/>
      <c r="E92" s="16"/>
      <c r="F92" s="16"/>
      <c r="G92" s="11">
        <f>G93+G94+G95+G96</f>
        <v>594.8</v>
      </c>
      <c r="H92" s="11">
        <f>H93+H94+H95+H96</f>
        <v>471.1</v>
      </c>
      <c r="I92" s="11">
        <f>I93+I94+I95+I96</f>
        <v>471.1</v>
      </c>
    </row>
    <row r="93" spans="1:9" ht="37.5">
      <c r="A93" s="64" t="s">
        <v>93</v>
      </c>
      <c r="B93" s="16" t="s">
        <v>43</v>
      </c>
      <c r="C93" s="16" t="s">
        <v>344</v>
      </c>
      <c r="D93" s="33">
        <v>10</v>
      </c>
      <c r="E93" s="16" t="s">
        <v>125</v>
      </c>
      <c r="F93" s="16" t="s">
        <v>179</v>
      </c>
      <c r="G93" s="11">
        <v>5.7</v>
      </c>
      <c r="H93" s="11">
        <v>2.7</v>
      </c>
      <c r="I93" s="11">
        <v>2.7</v>
      </c>
    </row>
    <row r="94" spans="1:9" ht="37.5">
      <c r="A94" s="64" t="s">
        <v>223</v>
      </c>
      <c r="B94" s="16" t="s">
        <v>43</v>
      </c>
      <c r="C94" s="16" t="s">
        <v>344</v>
      </c>
      <c r="D94" s="33">
        <v>10</v>
      </c>
      <c r="E94" s="16" t="s">
        <v>125</v>
      </c>
      <c r="F94" s="16" t="s">
        <v>222</v>
      </c>
      <c r="G94" s="11">
        <v>239.3</v>
      </c>
      <c r="H94" s="11">
        <v>212.3</v>
      </c>
      <c r="I94" s="11">
        <v>212.3</v>
      </c>
    </row>
    <row r="95" spans="1:9" ht="37.5">
      <c r="A95" s="64" t="s">
        <v>93</v>
      </c>
      <c r="B95" s="16" t="s">
        <v>43</v>
      </c>
      <c r="C95" s="16" t="s">
        <v>326</v>
      </c>
      <c r="D95" s="33">
        <v>10</v>
      </c>
      <c r="E95" s="16" t="s">
        <v>125</v>
      </c>
      <c r="F95" s="16" t="s">
        <v>179</v>
      </c>
      <c r="G95" s="11">
        <v>10</v>
      </c>
      <c r="H95" s="11">
        <v>10</v>
      </c>
      <c r="I95" s="11">
        <v>10</v>
      </c>
    </row>
    <row r="96" spans="1:9" ht="37.5">
      <c r="A96" s="64" t="s">
        <v>223</v>
      </c>
      <c r="B96" s="16" t="s">
        <v>43</v>
      </c>
      <c r="C96" s="16" t="s">
        <v>326</v>
      </c>
      <c r="D96" s="33">
        <v>10</v>
      </c>
      <c r="E96" s="16" t="s">
        <v>125</v>
      </c>
      <c r="F96" s="16" t="s">
        <v>222</v>
      </c>
      <c r="G96" s="11">
        <v>339.8</v>
      </c>
      <c r="H96" s="11">
        <v>246.1</v>
      </c>
      <c r="I96" s="11">
        <v>246.1</v>
      </c>
    </row>
    <row r="97" spans="1:9" ht="24.75" customHeight="1">
      <c r="A97" s="64" t="s">
        <v>94</v>
      </c>
      <c r="B97" s="16" t="s">
        <v>553</v>
      </c>
      <c r="C97" s="16"/>
      <c r="D97" s="33"/>
      <c r="E97" s="16"/>
      <c r="F97" s="16"/>
      <c r="G97" s="11">
        <f>G98+G101+G103</f>
        <v>2698.8</v>
      </c>
      <c r="H97" s="11">
        <f>H98+H101+H103</f>
        <v>3167.7</v>
      </c>
      <c r="I97" s="11">
        <f>I98+I101+I103</f>
        <v>3167.8</v>
      </c>
    </row>
    <row r="98" spans="1:9" ht="60.75" customHeight="1">
      <c r="A98" s="64" t="s">
        <v>303</v>
      </c>
      <c r="B98" s="16" t="s">
        <v>554</v>
      </c>
      <c r="C98" s="16"/>
      <c r="D98" s="16"/>
      <c r="E98" s="16"/>
      <c r="F98" s="16"/>
      <c r="G98" s="11">
        <f>G99+G100</f>
        <v>1665</v>
      </c>
      <c r="H98" s="11">
        <f>H99+H100</f>
        <v>1665</v>
      </c>
      <c r="I98" s="11">
        <f>I99+I100</f>
        <v>1665</v>
      </c>
    </row>
    <row r="99" spans="1:9" ht="37.5">
      <c r="A99" s="64" t="s">
        <v>93</v>
      </c>
      <c r="B99" s="16" t="s">
        <v>554</v>
      </c>
      <c r="C99" s="16" t="s">
        <v>326</v>
      </c>
      <c r="D99" s="16" t="s">
        <v>128</v>
      </c>
      <c r="E99" s="16" t="s">
        <v>122</v>
      </c>
      <c r="F99" s="16" t="s">
        <v>179</v>
      </c>
      <c r="G99" s="11">
        <v>8.4</v>
      </c>
      <c r="H99" s="11">
        <v>8.4</v>
      </c>
      <c r="I99" s="11">
        <v>8.4</v>
      </c>
    </row>
    <row r="100" spans="1:9" ht="18.75">
      <c r="A100" s="64" t="s">
        <v>91</v>
      </c>
      <c r="B100" s="16" t="s">
        <v>554</v>
      </c>
      <c r="C100" s="16" t="s">
        <v>326</v>
      </c>
      <c r="D100" s="16" t="s">
        <v>128</v>
      </c>
      <c r="E100" s="16" t="s">
        <v>122</v>
      </c>
      <c r="F100" s="16" t="s">
        <v>210</v>
      </c>
      <c r="G100" s="11">
        <v>1656.6</v>
      </c>
      <c r="H100" s="11">
        <v>1656.6</v>
      </c>
      <c r="I100" s="11">
        <v>1656.6</v>
      </c>
    </row>
    <row r="101" spans="1:9" ht="37.5">
      <c r="A101" s="64" t="s">
        <v>304</v>
      </c>
      <c r="B101" s="16" t="s">
        <v>555</v>
      </c>
      <c r="C101" s="16"/>
      <c r="D101" s="33"/>
      <c r="E101" s="16"/>
      <c r="F101" s="16"/>
      <c r="G101" s="11">
        <f>G102</f>
        <v>165.6</v>
      </c>
      <c r="H101" s="11">
        <f>H102</f>
        <v>165.6</v>
      </c>
      <c r="I101" s="11">
        <f>I102</f>
        <v>165.6</v>
      </c>
    </row>
    <row r="102" spans="1:9" ht="18.75">
      <c r="A102" s="64" t="s">
        <v>91</v>
      </c>
      <c r="B102" s="16" t="s">
        <v>556</v>
      </c>
      <c r="C102" s="16" t="s">
        <v>326</v>
      </c>
      <c r="D102" s="33">
        <v>10</v>
      </c>
      <c r="E102" s="16" t="s">
        <v>125</v>
      </c>
      <c r="F102" s="16" t="s">
        <v>210</v>
      </c>
      <c r="G102" s="11">
        <v>165.6</v>
      </c>
      <c r="H102" s="11">
        <v>165.6</v>
      </c>
      <c r="I102" s="11">
        <v>165.6</v>
      </c>
    </row>
    <row r="103" spans="1:9" ht="39" customHeight="1">
      <c r="A103" s="64" t="s">
        <v>426</v>
      </c>
      <c r="B103" s="31" t="s">
        <v>557</v>
      </c>
      <c r="C103" s="16"/>
      <c r="D103" s="33"/>
      <c r="E103" s="16"/>
      <c r="F103" s="16"/>
      <c r="G103" s="11">
        <f>G104</f>
        <v>868.2</v>
      </c>
      <c r="H103" s="11">
        <f>H104</f>
        <v>1337.1</v>
      </c>
      <c r="I103" s="11">
        <f>I104</f>
        <v>1337.2</v>
      </c>
    </row>
    <row r="104" spans="1:9" ht="37.5">
      <c r="A104" s="64" t="s">
        <v>223</v>
      </c>
      <c r="B104" s="31" t="s">
        <v>557</v>
      </c>
      <c r="C104" s="16" t="s">
        <v>326</v>
      </c>
      <c r="D104" s="33">
        <v>10</v>
      </c>
      <c r="E104" s="16" t="s">
        <v>125</v>
      </c>
      <c r="F104" s="16" t="s">
        <v>222</v>
      </c>
      <c r="G104" s="11">
        <v>868.2</v>
      </c>
      <c r="H104" s="11">
        <v>1337.1</v>
      </c>
      <c r="I104" s="11">
        <v>1337.2</v>
      </c>
    </row>
    <row r="105" spans="1:9" ht="93.75">
      <c r="A105" s="64" t="s">
        <v>451</v>
      </c>
      <c r="B105" s="31" t="s">
        <v>450</v>
      </c>
      <c r="C105" s="16"/>
      <c r="D105" s="33"/>
      <c r="E105" s="16"/>
      <c r="F105" s="16"/>
      <c r="G105" s="11">
        <f>G106</f>
        <v>15192.3</v>
      </c>
      <c r="H105" s="11">
        <f>H106</f>
        <v>15192.3</v>
      </c>
      <c r="I105" s="11">
        <f>I106</f>
        <v>15192.3</v>
      </c>
    </row>
    <row r="106" spans="1:9" ht="115.5" customHeight="1">
      <c r="A106" s="71" t="s">
        <v>452</v>
      </c>
      <c r="B106" s="16" t="s">
        <v>448</v>
      </c>
      <c r="C106" s="16"/>
      <c r="D106" s="33"/>
      <c r="E106" s="16"/>
      <c r="F106" s="16"/>
      <c r="G106" s="11">
        <f>G107+G108</f>
        <v>15192.3</v>
      </c>
      <c r="H106" s="11">
        <f>H107+H108</f>
        <v>15192.3</v>
      </c>
      <c r="I106" s="11">
        <f>I107+I108</f>
        <v>15192.3</v>
      </c>
    </row>
    <row r="107" spans="1:9" ht="37.5">
      <c r="A107" s="64" t="s">
        <v>93</v>
      </c>
      <c r="B107" s="16" t="s">
        <v>448</v>
      </c>
      <c r="C107" s="16" t="s">
        <v>326</v>
      </c>
      <c r="D107" s="16" t="s">
        <v>122</v>
      </c>
      <c r="E107" s="16" t="s">
        <v>123</v>
      </c>
      <c r="F107" s="16" t="s">
        <v>179</v>
      </c>
      <c r="G107" s="11">
        <v>224.5</v>
      </c>
      <c r="H107" s="11">
        <v>224.5</v>
      </c>
      <c r="I107" s="11">
        <v>224.5</v>
      </c>
    </row>
    <row r="108" spans="1:9" ht="18.75">
      <c r="A108" s="64" t="s">
        <v>91</v>
      </c>
      <c r="B108" s="16" t="s">
        <v>448</v>
      </c>
      <c r="C108" s="16" t="s">
        <v>326</v>
      </c>
      <c r="D108" s="33">
        <v>10</v>
      </c>
      <c r="E108" s="16" t="s">
        <v>125</v>
      </c>
      <c r="F108" s="16" t="s">
        <v>210</v>
      </c>
      <c r="G108" s="11">
        <v>14967.8</v>
      </c>
      <c r="H108" s="11">
        <v>14967.8</v>
      </c>
      <c r="I108" s="11">
        <v>14967.8</v>
      </c>
    </row>
    <row r="109" spans="1:9" ht="41.25" customHeight="1">
      <c r="A109" s="64" t="s">
        <v>47</v>
      </c>
      <c r="B109" s="16" t="s">
        <v>46</v>
      </c>
      <c r="C109" s="16"/>
      <c r="D109" s="16"/>
      <c r="E109" s="16"/>
      <c r="F109" s="16"/>
      <c r="G109" s="11">
        <f aca="true" t="shared" si="5" ref="G109:I110">G110</f>
        <v>1304.5</v>
      </c>
      <c r="H109" s="11">
        <f t="shared" si="5"/>
        <v>1087.1000000000001</v>
      </c>
      <c r="I109" s="11">
        <f t="shared" si="5"/>
        <v>1087.1000000000001</v>
      </c>
    </row>
    <row r="110" spans="1:9" ht="76.5" customHeight="1">
      <c r="A110" s="64" t="s">
        <v>327</v>
      </c>
      <c r="B110" s="16" t="s">
        <v>559</v>
      </c>
      <c r="C110" s="16"/>
      <c r="D110" s="16"/>
      <c r="E110" s="16"/>
      <c r="F110" s="16"/>
      <c r="G110" s="11">
        <f t="shared" si="5"/>
        <v>1304.5</v>
      </c>
      <c r="H110" s="11">
        <f t="shared" si="5"/>
        <v>1087.1000000000001</v>
      </c>
      <c r="I110" s="11">
        <f t="shared" si="5"/>
        <v>1087.1000000000001</v>
      </c>
    </row>
    <row r="111" spans="1:9" ht="176.25" customHeight="1">
      <c r="A111" s="64" t="s">
        <v>453</v>
      </c>
      <c r="B111" s="16" t="s">
        <v>560</v>
      </c>
      <c r="C111" s="16"/>
      <c r="D111" s="16"/>
      <c r="E111" s="16"/>
      <c r="F111" s="16"/>
      <c r="G111" s="11">
        <f>G112+G113</f>
        <v>1304.5</v>
      </c>
      <c r="H111" s="11">
        <f>H112+H113</f>
        <v>1087.1000000000001</v>
      </c>
      <c r="I111" s="11">
        <f>I112+I113</f>
        <v>1087.1000000000001</v>
      </c>
    </row>
    <row r="112" spans="1:9" ht="37.5">
      <c r="A112" s="64" t="s">
        <v>175</v>
      </c>
      <c r="B112" s="16" t="s">
        <v>560</v>
      </c>
      <c r="C112" s="16" t="s">
        <v>326</v>
      </c>
      <c r="D112" s="16" t="s">
        <v>122</v>
      </c>
      <c r="E112" s="16" t="s">
        <v>123</v>
      </c>
      <c r="F112" s="16" t="s">
        <v>176</v>
      </c>
      <c r="G112" s="11">
        <v>1143.9</v>
      </c>
      <c r="H112" s="11">
        <v>947.7</v>
      </c>
      <c r="I112" s="11">
        <v>947.7</v>
      </c>
    </row>
    <row r="113" spans="1:9" ht="37.5">
      <c r="A113" s="64" t="s">
        <v>93</v>
      </c>
      <c r="B113" s="16" t="s">
        <v>560</v>
      </c>
      <c r="C113" s="16" t="s">
        <v>326</v>
      </c>
      <c r="D113" s="16" t="s">
        <v>122</v>
      </c>
      <c r="E113" s="16" t="s">
        <v>123</v>
      </c>
      <c r="F113" s="16" t="s">
        <v>179</v>
      </c>
      <c r="G113" s="11">
        <v>160.6</v>
      </c>
      <c r="H113" s="11">
        <v>139.4</v>
      </c>
      <c r="I113" s="11">
        <v>139.4</v>
      </c>
    </row>
    <row r="114" spans="1:9" ht="44.25" customHeight="1">
      <c r="A114" s="64" t="s">
        <v>558</v>
      </c>
      <c r="B114" s="16" t="s">
        <v>10</v>
      </c>
      <c r="C114" s="16"/>
      <c r="D114" s="16"/>
      <c r="E114" s="16"/>
      <c r="F114" s="16"/>
      <c r="G114" s="11">
        <f>G115+G124+G127</f>
        <v>5623.2</v>
      </c>
      <c r="H114" s="11">
        <f>H115+H124+H127</f>
        <v>5393.1</v>
      </c>
      <c r="I114" s="11">
        <f>I115+I124+I127</f>
        <v>5393.1</v>
      </c>
    </row>
    <row r="115" spans="1:9" ht="37.5">
      <c r="A115" s="64" t="s">
        <v>371</v>
      </c>
      <c r="B115" s="16" t="s">
        <v>11</v>
      </c>
      <c r="C115" s="16"/>
      <c r="D115" s="16"/>
      <c r="E115" s="16"/>
      <c r="F115" s="16"/>
      <c r="G115" s="11">
        <f>G116+G118+G122+G120</f>
        <v>5313.2</v>
      </c>
      <c r="H115" s="11">
        <f>H116+H118+H122+H120</f>
        <v>5083.1</v>
      </c>
      <c r="I115" s="11">
        <f>I116+I118+I122+I120</f>
        <v>5083.1</v>
      </c>
    </row>
    <row r="116" spans="1:9" ht="37.5">
      <c r="A116" s="64" t="s">
        <v>368</v>
      </c>
      <c r="B116" s="16" t="s">
        <v>90</v>
      </c>
      <c r="C116" s="16"/>
      <c r="D116" s="16"/>
      <c r="E116" s="16"/>
      <c r="F116" s="16"/>
      <c r="G116" s="11">
        <f>G117</f>
        <v>1637.4</v>
      </c>
      <c r="H116" s="11">
        <f>H117</f>
        <v>1781.3</v>
      </c>
      <c r="I116" s="11">
        <f>I117</f>
        <v>1781.3</v>
      </c>
    </row>
    <row r="117" spans="1:9" ht="18.75">
      <c r="A117" s="64" t="s">
        <v>193</v>
      </c>
      <c r="B117" s="16" t="s">
        <v>90</v>
      </c>
      <c r="C117" s="16" t="s">
        <v>326</v>
      </c>
      <c r="D117" s="16" t="s">
        <v>131</v>
      </c>
      <c r="E117" s="16" t="s">
        <v>131</v>
      </c>
      <c r="F117" s="16" t="s">
        <v>192</v>
      </c>
      <c r="G117" s="11">
        <v>1637.4</v>
      </c>
      <c r="H117" s="11">
        <v>1781.3</v>
      </c>
      <c r="I117" s="11">
        <v>1781.3</v>
      </c>
    </row>
    <row r="118" spans="1:9" ht="37.5">
      <c r="A118" s="64" t="s">
        <v>40</v>
      </c>
      <c r="B118" s="16" t="s">
        <v>39</v>
      </c>
      <c r="C118" s="16"/>
      <c r="D118" s="16"/>
      <c r="E118" s="16"/>
      <c r="F118" s="16"/>
      <c r="G118" s="11">
        <f>G119</f>
        <v>610</v>
      </c>
      <c r="H118" s="11">
        <f>H119</f>
        <v>610</v>
      </c>
      <c r="I118" s="11">
        <f>I119</f>
        <v>610</v>
      </c>
    </row>
    <row r="119" spans="1:9" ht="18.75">
      <c r="A119" s="64" t="s">
        <v>193</v>
      </c>
      <c r="B119" s="16" t="s">
        <v>39</v>
      </c>
      <c r="C119" s="16" t="s">
        <v>345</v>
      </c>
      <c r="D119" s="16" t="s">
        <v>131</v>
      </c>
      <c r="E119" s="16" t="s">
        <v>131</v>
      </c>
      <c r="F119" s="16" t="s">
        <v>192</v>
      </c>
      <c r="G119" s="11">
        <v>610</v>
      </c>
      <c r="H119" s="11">
        <v>610</v>
      </c>
      <c r="I119" s="11">
        <v>610</v>
      </c>
    </row>
    <row r="120" spans="1:9" ht="56.25">
      <c r="A120" s="64" t="s">
        <v>476</v>
      </c>
      <c r="B120" s="16" t="s">
        <v>478</v>
      </c>
      <c r="C120" s="16"/>
      <c r="D120" s="16"/>
      <c r="E120" s="16"/>
      <c r="F120" s="16"/>
      <c r="G120" s="11">
        <f>G121</f>
        <v>1003.9</v>
      </c>
      <c r="H120" s="11">
        <f>H121</f>
        <v>629.9</v>
      </c>
      <c r="I120" s="11">
        <f>I121</f>
        <v>629.9</v>
      </c>
    </row>
    <row r="121" spans="1:9" ht="18.75">
      <c r="A121" s="64" t="s">
        <v>193</v>
      </c>
      <c r="B121" s="16" t="s">
        <v>478</v>
      </c>
      <c r="C121" s="16" t="s">
        <v>326</v>
      </c>
      <c r="D121" s="16" t="s">
        <v>131</v>
      </c>
      <c r="E121" s="16" t="s">
        <v>131</v>
      </c>
      <c r="F121" s="16" t="s">
        <v>192</v>
      </c>
      <c r="G121" s="11">
        <v>1003.9</v>
      </c>
      <c r="H121" s="11">
        <v>629.9</v>
      </c>
      <c r="I121" s="11">
        <v>629.9</v>
      </c>
    </row>
    <row r="122" spans="1:9" ht="117.75" customHeight="1">
      <c r="A122" s="64" t="s">
        <v>528</v>
      </c>
      <c r="B122" s="16" t="s">
        <v>69</v>
      </c>
      <c r="C122" s="16"/>
      <c r="D122" s="16"/>
      <c r="E122" s="16"/>
      <c r="F122" s="16"/>
      <c r="G122" s="11">
        <f>G123</f>
        <v>2061.9</v>
      </c>
      <c r="H122" s="11">
        <f>H123</f>
        <v>2061.9</v>
      </c>
      <c r="I122" s="11">
        <f>I123</f>
        <v>2061.9</v>
      </c>
    </row>
    <row r="123" spans="1:9" ht="18.75">
      <c r="A123" s="64" t="s">
        <v>193</v>
      </c>
      <c r="B123" s="16" t="s">
        <v>69</v>
      </c>
      <c r="C123" s="16" t="s">
        <v>328</v>
      </c>
      <c r="D123" s="16" t="s">
        <v>131</v>
      </c>
      <c r="E123" s="16" t="s">
        <v>131</v>
      </c>
      <c r="F123" s="16" t="s">
        <v>192</v>
      </c>
      <c r="G123" s="11">
        <v>2061.9</v>
      </c>
      <c r="H123" s="11">
        <v>2061.9</v>
      </c>
      <c r="I123" s="11">
        <v>2061.9</v>
      </c>
    </row>
    <row r="124" spans="1:9" ht="56.25">
      <c r="A124" s="64" t="s">
        <v>20</v>
      </c>
      <c r="B124" s="16" t="s">
        <v>561</v>
      </c>
      <c r="C124" s="16"/>
      <c r="D124" s="16"/>
      <c r="E124" s="16"/>
      <c r="F124" s="16"/>
      <c r="G124" s="11">
        <f aca="true" t="shared" si="6" ref="G124:I125">G125</f>
        <v>285</v>
      </c>
      <c r="H124" s="11">
        <f t="shared" si="6"/>
        <v>285</v>
      </c>
      <c r="I124" s="11">
        <f t="shared" si="6"/>
        <v>285</v>
      </c>
    </row>
    <row r="125" spans="1:9" ht="37.5">
      <c r="A125" s="64" t="s">
        <v>40</v>
      </c>
      <c r="B125" s="16" t="s">
        <v>562</v>
      </c>
      <c r="C125" s="16"/>
      <c r="D125" s="16"/>
      <c r="E125" s="16"/>
      <c r="F125" s="16"/>
      <c r="G125" s="11">
        <f t="shared" si="6"/>
        <v>285</v>
      </c>
      <c r="H125" s="11">
        <f t="shared" si="6"/>
        <v>285</v>
      </c>
      <c r="I125" s="11">
        <f t="shared" si="6"/>
        <v>285</v>
      </c>
    </row>
    <row r="126" spans="1:9" ht="18.75">
      <c r="A126" s="64" t="s">
        <v>193</v>
      </c>
      <c r="B126" s="16" t="s">
        <v>562</v>
      </c>
      <c r="C126" s="16" t="s">
        <v>345</v>
      </c>
      <c r="D126" s="16" t="s">
        <v>131</v>
      </c>
      <c r="E126" s="16" t="s">
        <v>131</v>
      </c>
      <c r="F126" s="16" t="s">
        <v>192</v>
      </c>
      <c r="G126" s="11">
        <v>285</v>
      </c>
      <c r="H126" s="11">
        <v>285</v>
      </c>
      <c r="I126" s="11">
        <v>285</v>
      </c>
    </row>
    <row r="127" spans="1:9" ht="81" customHeight="1">
      <c r="A127" s="64" t="s">
        <v>375</v>
      </c>
      <c r="B127" s="33" t="s">
        <v>36</v>
      </c>
      <c r="C127" s="33"/>
      <c r="D127" s="16"/>
      <c r="E127" s="16"/>
      <c r="F127" s="16"/>
      <c r="G127" s="11">
        <f>G128</f>
        <v>25</v>
      </c>
      <c r="H127" s="11">
        <f aca="true" t="shared" si="7" ref="G127:I128">H128</f>
        <v>25</v>
      </c>
      <c r="I127" s="11">
        <f t="shared" si="7"/>
        <v>25</v>
      </c>
    </row>
    <row r="128" spans="1:9" ht="37.5">
      <c r="A128" s="64" t="s">
        <v>40</v>
      </c>
      <c r="B128" s="33" t="s">
        <v>37</v>
      </c>
      <c r="C128" s="33"/>
      <c r="D128" s="16"/>
      <c r="E128" s="16"/>
      <c r="F128" s="16"/>
      <c r="G128" s="11">
        <f t="shared" si="7"/>
        <v>25</v>
      </c>
      <c r="H128" s="11">
        <f t="shared" si="7"/>
        <v>25</v>
      </c>
      <c r="I128" s="11">
        <f t="shared" si="7"/>
        <v>25</v>
      </c>
    </row>
    <row r="129" spans="1:9" ht="18.75">
      <c r="A129" s="64" t="s">
        <v>193</v>
      </c>
      <c r="B129" s="33" t="s">
        <v>37</v>
      </c>
      <c r="C129" s="33">
        <v>115</v>
      </c>
      <c r="D129" s="16" t="s">
        <v>332</v>
      </c>
      <c r="E129" s="16" t="s">
        <v>131</v>
      </c>
      <c r="F129" s="16" t="s">
        <v>192</v>
      </c>
      <c r="G129" s="11">
        <v>25</v>
      </c>
      <c r="H129" s="11">
        <v>25</v>
      </c>
      <c r="I129" s="11">
        <v>25</v>
      </c>
    </row>
    <row r="130" spans="1:9" ht="38.25" customHeight="1">
      <c r="A130" s="65" t="s">
        <v>520</v>
      </c>
      <c r="B130" s="13" t="s">
        <v>268</v>
      </c>
      <c r="C130" s="13"/>
      <c r="D130" s="13"/>
      <c r="E130" s="13"/>
      <c r="F130" s="13"/>
      <c r="G130" s="14">
        <f>G131+G144+G155+G177+G171+G183</f>
        <v>52427.799999999996</v>
      </c>
      <c r="H130" s="14">
        <f>H131+H144+H155+H177+H171+H183</f>
        <v>45254.2</v>
      </c>
      <c r="I130" s="14">
        <f>I131+I144+I155+I177+I171+I183</f>
        <v>49236.2</v>
      </c>
    </row>
    <row r="131" spans="1:9" ht="78.75" customHeight="1">
      <c r="A131" s="64" t="s">
        <v>422</v>
      </c>
      <c r="B131" s="16" t="s">
        <v>269</v>
      </c>
      <c r="C131" s="16"/>
      <c r="D131" s="16"/>
      <c r="E131" s="16"/>
      <c r="F131" s="16"/>
      <c r="G131" s="11">
        <f>G132+G139</f>
        <v>6298</v>
      </c>
      <c r="H131" s="11">
        <f>H132+H139</f>
        <v>7465</v>
      </c>
      <c r="I131" s="11">
        <f>I132+I139</f>
        <v>7500.5</v>
      </c>
    </row>
    <row r="132" spans="1:9" ht="41.25" customHeight="1">
      <c r="A132" s="64" t="s">
        <v>376</v>
      </c>
      <c r="B132" s="16" t="s">
        <v>270</v>
      </c>
      <c r="C132" s="16"/>
      <c r="D132" s="16"/>
      <c r="E132" s="16"/>
      <c r="F132" s="16"/>
      <c r="G132" s="11">
        <f>G133+G137+G135</f>
        <v>1885.5</v>
      </c>
      <c r="H132" s="11">
        <f>H133+H137+H135</f>
        <v>1936.1</v>
      </c>
      <c r="I132" s="11">
        <f>I133+I137+I135</f>
        <v>1946.6</v>
      </c>
    </row>
    <row r="133" spans="1:9" ht="18.75">
      <c r="A133" s="64" t="s">
        <v>194</v>
      </c>
      <c r="B133" s="16" t="s">
        <v>271</v>
      </c>
      <c r="C133" s="16"/>
      <c r="D133" s="16"/>
      <c r="E133" s="16"/>
      <c r="F133" s="16"/>
      <c r="G133" s="11">
        <f>G134</f>
        <v>1268.5</v>
      </c>
      <c r="H133" s="11">
        <f>H134</f>
        <v>1482.8</v>
      </c>
      <c r="I133" s="11">
        <f>I134</f>
        <v>1379</v>
      </c>
    </row>
    <row r="134" spans="1:9" ht="18.75">
      <c r="A134" s="64" t="s">
        <v>193</v>
      </c>
      <c r="B134" s="16" t="s">
        <v>271</v>
      </c>
      <c r="C134" s="16" t="s">
        <v>344</v>
      </c>
      <c r="D134" s="16" t="s">
        <v>135</v>
      </c>
      <c r="E134" s="16" t="s">
        <v>122</v>
      </c>
      <c r="F134" s="16" t="s">
        <v>192</v>
      </c>
      <c r="G134" s="11">
        <v>1268.5</v>
      </c>
      <c r="H134" s="11">
        <v>1482.8</v>
      </c>
      <c r="I134" s="11">
        <v>1379</v>
      </c>
    </row>
    <row r="135" spans="1:9" ht="56.25">
      <c r="A135" s="64" t="s">
        <v>629</v>
      </c>
      <c r="B135" s="16" t="s">
        <v>644</v>
      </c>
      <c r="C135" s="16"/>
      <c r="D135" s="16"/>
      <c r="E135" s="16"/>
      <c r="F135" s="16"/>
      <c r="G135" s="11">
        <f>G136</f>
        <v>100</v>
      </c>
      <c r="H135" s="11">
        <f>H136</f>
        <v>0</v>
      </c>
      <c r="I135" s="11">
        <f>I136</f>
        <v>0</v>
      </c>
    </row>
    <row r="136" spans="1:9" ht="18.75">
      <c r="A136" s="64" t="s">
        <v>193</v>
      </c>
      <c r="B136" s="16" t="s">
        <v>644</v>
      </c>
      <c r="C136" s="16" t="s">
        <v>344</v>
      </c>
      <c r="D136" s="16" t="s">
        <v>135</v>
      </c>
      <c r="E136" s="16" t="s">
        <v>122</v>
      </c>
      <c r="F136" s="16" t="s">
        <v>192</v>
      </c>
      <c r="G136" s="11">
        <v>100</v>
      </c>
      <c r="H136" s="11">
        <v>0</v>
      </c>
      <c r="I136" s="11">
        <v>0</v>
      </c>
    </row>
    <row r="137" spans="1:9" ht="56.25">
      <c r="A137" s="64" t="s">
        <v>476</v>
      </c>
      <c r="B137" s="16" t="s">
        <v>480</v>
      </c>
      <c r="C137" s="16"/>
      <c r="D137" s="16"/>
      <c r="E137" s="16"/>
      <c r="F137" s="16"/>
      <c r="G137" s="11">
        <f>G138</f>
        <v>517</v>
      </c>
      <c r="H137" s="11">
        <f>H138</f>
        <v>453.3</v>
      </c>
      <c r="I137" s="11">
        <f>I138</f>
        <v>567.6</v>
      </c>
    </row>
    <row r="138" spans="1:9" ht="18.75">
      <c r="A138" s="64" t="s">
        <v>193</v>
      </c>
      <c r="B138" s="16" t="s">
        <v>480</v>
      </c>
      <c r="C138" s="16" t="s">
        <v>344</v>
      </c>
      <c r="D138" s="16" t="s">
        <v>135</v>
      </c>
      <c r="E138" s="16" t="s">
        <v>122</v>
      </c>
      <c r="F138" s="16" t="s">
        <v>192</v>
      </c>
      <c r="G138" s="11">
        <v>517</v>
      </c>
      <c r="H138" s="11">
        <v>453.3</v>
      </c>
      <c r="I138" s="11">
        <v>567.6</v>
      </c>
    </row>
    <row r="139" spans="1:9" ht="43.5" customHeight="1">
      <c r="A139" s="64" t="s">
        <v>377</v>
      </c>
      <c r="B139" s="16" t="s">
        <v>59</v>
      </c>
      <c r="C139" s="16"/>
      <c r="D139" s="16"/>
      <c r="E139" s="16"/>
      <c r="F139" s="16"/>
      <c r="G139" s="11">
        <f>G140+G142</f>
        <v>4412.5</v>
      </c>
      <c r="H139" s="11">
        <f>H140+H142</f>
        <v>5528.900000000001</v>
      </c>
      <c r="I139" s="11">
        <f>I140+I142</f>
        <v>5553.900000000001</v>
      </c>
    </row>
    <row r="140" spans="1:9" ht="18.75">
      <c r="A140" s="64" t="s">
        <v>194</v>
      </c>
      <c r="B140" s="16" t="s">
        <v>60</v>
      </c>
      <c r="C140" s="16"/>
      <c r="D140" s="16"/>
      <c r="E140" s="16"/>
      <c r="F140" s="16"/>
      <c r="G140" s="11">
        <f>G141</f>
        <v>3497.9</v>
      </c>
      <c r="H140" s="11">
        <f>H141</f>
        <v>4471.1</v>
      </c>
      <c r="I140" s="11">
        <f>I141</f>
        <v>4229.6</v>
      </c>
    </row>
    <row r="141" spans="1:9" ht="18.75">
      <c r="A141" s="64" t="s">
        <v>193</v>
      </c>
      <c r="B141" s="16" t="s">
        <v>60</v>
      </c>
      <c r="C141" s="16" t="s">
        <v>344</v>
      </c>
      <c r="D141" s="16" t="s">
        <v>135</v>
      </c>
      <c r="E141" s="16" t="s">
        <v>122</v>
      </c>
      <c r="F141" s="16" t="s">
        <v>192</v>
      </c>
      <c r="G141" s="11">
        <v>3497.9</v>
      </c>
      <c r="H141" s="11">
        <v>4471.1</v>
      </c>
      <c r="I141" s="11">
        <v>4229.6</v>
      </c>
    </row>
    <row r="142" spans="1:9" ht="56.25">
      <c r="A142" s="64" t="s">
        <v>476</v>
      </c>
      <c r="B142" s="16" t="s">
        <v>481</v>
      </c>
      <c r="C142" s="16"/>
      <c r="D142" s="16"/>
      <c r="E142" s="16"/>
      <c r="F142" s="16"/>
      <c r="G142" s="11">
        <f>G143</f>
        <v>914.6</v>
      </c>
      <c r="H142" s="11">
        <f>H143</f>
        <v>1057.8</v>
      </c>
      <c r="I142" s="11">
        <f>I143</f>
        <v>1324.3</v>
      </c>
    </row>
    <row r="143" spans="1:9" ht="18.75">
      <c r="A143" s="64" t="s">
        <v>193</v>
      </c>
      <c r="B143" s="16" t="s">
        <v>481</v>
      </c>
      <c r="C143" s="16" t="s">
        <v>344</v>
      </c>
      <c r="D143" s="16" t="s">
        <v>135</v>
      </c>
      <c r="E143" s="16" t="s">
        <v>122</v>
      </c>
      <c r="F143" s="16" t="s">
        <v>192</v>
      </c>
      <c r="G143" s="11">
        <v>914.6</v>
      </c>
      <c r="H143" s="11">
        <v>1057.8</v>
      </c>
      <c r="I143" s="11">
        <v>1324.3</v>
      </c>
    </row>
    <row r="144" spans="1:9" ht="56.25">
      <c r="A144" s="64" t="s">
        <v>206</v>
      </c>
      <c r="B144" s="16" t="s">
        <v>272</v>
      </c>
      <c r="C144" s="16"/>
      <c r="D144" s="16"/>
      <c r="E144" s="16"/>
      <c r="F144" s="16"/>
      <c r="G144" s="11">
        <f>G145+G152</f>
        <v>13868.6</v>
      </c>
      <c r="H144" s="11">
        <f>H145+H152</f>
        <v>8120</v>
      </c>
      <c r="I144" s="11">
        <f>I145+I152</f>
        <v>8148.6</v>
      </c>
    </row>
    <row r="145" spans="1:9" ht="18.75">
      <c r="A145" s="64" t="s">
        <v>61</v>
      </c>
      <c r="B145" s="16" t="s">
        <v>273</v>
      </c>
      <c r="C145" s="16"/>
      <c r="D145" s="16"/>
      <c r="E145" s="16"/>
      <c r="F145" s="16"/>
      <c r="G145" s="11">
        <f>G146+G150+G148</f>
        <v>7814.5</v>
      </c>
      <c r="H145" s="11">
        <f>H146+H150+H148</f>
        <v>8120</v>
      </c>
      <c r="I145" s="11">
        <f>I146+I150+I148</f>
        <v>8148.6</v>
      </c>
    </row>
    <row r="146" spans="1:9" ht="18.75">
      <c r="A146" s="64" t="s">
        <v>194</v>
      </c>
      <c r="B146" s="16" t="s">
        <v>274</v>
      </c>
      <c r="C146" s="16"/>
      <c r="D146" s="16"/>
      <c r="E146" s="16"/>
      <c r="F146" s="16"/>
      <c r="G146" s="11">
        <f>G147</f>
        <v>6244.1</v>
      </c>
      <c r="H146" s="11">
        <f>H147</f>
        <v>6054.6</v>
      </c>
      <c r="I146" s="11">
        <f>I147</f>
        <v>5776.7</v>
      </c>
    </row>
    <row r="147" spans="1:9" ht="18.75">
      <c r="A147" s="64" t="s">
        <v>193</v>
      </c>
      <c r="B147" s="16" t="s">
        <v>274</v>
      </c>
      <c r="C147" s="16" t="s">
        <v>344</v>
      </c>
      <c r="D147" s="16" t="s">
        <v>135</v>
      </c>
      <c r="E147" s="16" t="s">
        <v>122</v>
      </c>
      <c r="F147" s="16" t="s">
        <v>192</v>
      </c>
      <c r="G147" s="11">
        <v>6244.1</v>
      </c>
      <c r="H147" s="11">
        <v>6054.6</v>
      </c>
      <c r="I147" s="11">
        <v>5776.7</v>
      </c>
    </row>
    <row r="148" spans="1:9" ht="56.25">
      <c r="A148" s="64" t="s">
        <v>629</v>
      </c>
      <c r="B148" s="16" t="s">
        <v>401</v>
      </c>
      <c r="C148" s="16"/>
      <c r="D148" s="16"/>
      <c r="E148" s="16"/>
      <c r="F148" s="16"/>
      <c r="G148" s="11">
        <f>G149</f>
        <v>0</v>
      </c>
      <c r="H148" s="11">
        <f>H149</f>
        <v>500</v>
      </c>
      <c r="I148" s="11">
        <f>I149</f>
        <v>500</v>
      </c>
    </row>
    <row r="149" spans="1:9" ht="18.75">
      <c r="A149" s="64" t="s">
        <v>193</v>
      </c>
      <c r="B149" s="16" t="s">
        <v>401</v>
      </c>
      <c r="C149" s="16" t="s">
        <v>344</v>
      </c>
      <c r="D149" s="16" t="s">
        <v>135</v>
      </c>
      <c r="E149" s="16" t="s">
        <v>122</v>
      </c>
      <c r="F149" s="16" t="s">
        <v>192</v>
      </c>
      <c r="G149" s="11">
        <v>0</v>
      </c>
      <c r="H149" s="11">
        <v>500</v>
      </c>
      <c r="I149" s="11">
        <v>500</v>
      </c>
    </row>
    <row r="150" spans="1:9" ht="56.25">
      <c r="A150" s="64" t="s">
        <v>476</v>
      </c>
      <c r="B150" s="16" t="s">
        <v>482</v>
      </c>
      <c r="C150" s="16"/>
      <c r="D150" s="16"/>
      <c r="E150" s="16"/>
      <c r="F150" s="16"/>
      <c r="G150" s="11">
        <f>G151</f>
        <v>1570.4</v>
      </c>
      <c r="H150" s="11">
        <f>H151</f>
        <v>1565.4</v>
      </c>
      <c r="I150" s="11">
        <f>I151</f>
        <v>1871.9</v>
      </c>
    </row>
    <row r="151" spans="1:9" ht="18.75">
      <c r="A151" s="64" t="s">
        <v>193</v>
      </c>
      <c r="B151" s="16" t="s">
        <v>482</v>
      </c>
      <c r="C151" s="16" t="s">
        <v>344</v>
      </c>
      <c r="D151" s="16" t="s">
        <v>135</v>
      </c>
      <c r="E151" s="16" t="s">
        <v>122</v>
      </c>
      <c r="F151" s="16" t="s">
        <v>192</v>
      </c>
      <c r="G151" s="11">
        <v>1570.4</v>
      </c>
      <c r="H151" s="11">
        <v>1565.4</v>
      </c>
      <c r="I151" s="11">
        <v>1871.9</v>
      </c>
    </row>
    <row r="152" spans="1:9" ht="37.5">
      <c r="A152" s="9" t="s">
        <v>673</v>
      </c>
      <c r="B152" s="80" t="s">
        <v>674</v>
      </c>
      <c r="C152" s="16"/>
      <c r="D152" s="16"/>
      <c r="E152" s="16"/>
      <c r="F152" s="16"/>
      <c r="G152" s="11">
        <f aca="true" t="shared" si="8" ref="G152:I153">G153</f>
        <v>6054.1</v>
      </c>
      <c r="H152" s="11">
        <f t="shared" si="8"/>
        <v>0</v>
      </c>
      <c r="I152" s="11">
        <f t="shared" si="8"/>
        <v>0</v>
      </c>
    </row>
    <row r="153" spans="1:9" ht="56.25">
      <c r="A153" s="109" t="s">
        <v>676</v>
      </c>
      <c r="B153" s="48" t="s">
        <v>675</v>
      </c>
      <c r="C153" s="16"/>
      <c r="D153" s="16"/>
      <c r="E153" s="16"/>
      <c r="F153" s="16"/>
      <c r="G153" s="11">
        <f t="shared" si="8"/>
        <v>6054.1</v>
      </c>
      <c r="H153" s="11">
        <f t="shared" si="8"/>
        <v>0</v>
      </c>
      <c r="I153" s="11">
        <f t="shared" si="8"/>
        <v>0</v>
      </c>
    </row>
    <row r="154" spans="1:9" ht="18.75">
      <c r="A154" s="64" t="s">
        <v>193</v>
      </c>
      <c r="B154" s="75" t="s">
        <v>675</v>
      </c>
      <c r="C154" s="16" t="s">
        <v>344</v>
      </c>
      <c r="D154" s="16" t="s">
        <v>135</v>
      </c>
      <c r="E154" s="16" t="s">
        <v>122</v>
      </c>
      <c r="F154" s="16" t="s">
        <v>192</v>
      </c>
      <c r="G154" s="11">
        <v>6054.1</v>
      </c>
      <c r="H154" s="11">
        <v>0</v>
      </c>
      <c r="I154" s="11">
        <v>0</v>
      </c>
    </row>
    <row r="155" spans="1:9" ht="37.5">
      <c r="A155" s="64" t="s">
        <v>195</v>
      </c>
      <c r="B155" s="16" t="s">
        <v>275</v>
      </c>
      <c r="C155" s="16"/>
      <c r="D155" s="16"/>
      <c r="E155" s="16"/>
      <c r="F155" s="16"/>
      <c r="G155" s="11">
        <f>G156</f>
        <v>15383.3</v>
      </c>
      <c r="H155" s="11">
        <f>H156</f>
        <v>13297.7</v>
      </c>
      <c r="I155" s="11">
        <f>I156</f>
        <v>17169.2</v>
      </c>
    </row>
    <row r="156" spans="1:9" ht="24.75" customHeight="1">
      <c r="A156" s="64" t="s">
        <v>21</v>
      </c>
      <c r="B156" s="16" t="s">
        <v>276</v>
      </c>
      <c r="C156" s="16"/>
      <c r="D156" s="16"/>
      <c r="E156" s="16"/>
      <c r="F156" s="16"/>
      <c r="G156" s="11">
        <f>G157+G163+G167+G169+G161+G165</f>
        <v>15383.3</v>
      </c>
      <c r="H156" s="11">
        <f>H157+H163+H167+H169+H161+H165</f>
        <v>13297.7</v>
      </c>
      <c r="I156" s="11">
        <f>I157+I163+I167+I169+I161+I165</f>
        <v>17169.2</v>
      </c>
    </row>
    <row r="157" spans="1:9" ht="18.75">
      <c r="A157" s="64" t="s">
        <v>137</v>
      </c>
      <c r="B157" s="16" t="s">
        <v>277</v>
      </c>
      <c r="C157" s="16"/>
      <c r="D157" s="16"/>
      <c r="E157" s="16"/>
      <c r="F157" s="16"/>
      <c r="G157" s="11">
        <f>G158+G159+G160</f>
        <v>10396.6</v>
      </c>
      <c r="H157" s="11">
        <f>H158+H159+H160</f>
        <v>7562.9</v>
      </c>
      <c r="I157" s="11">
        <f>I158+I159+I160</f>
        <v>10672.800000000001</v>
      </c>
    </row>
    <row r="158" spans="1:9" ht="18.75">
      <c r="A158" s="64" t="s">
        <v>181</v>
      </c>
      <c r="B158" s="16" t="s">
        <v>277</v>
      </c>
      <c r="C158" s="16" t="s">
        <v>344</v>
      </c>
      <c r="D158" s="16" t="s">
        <v>135</v>
      </c>
      <c r="E158" s="16" t="s">
        <v>122</v>
      </c>
      <c r="F158" s="16" t="s">
        <v>154</v>
      </c>
      <c r="G158" s="11">
        <v>8628</v>
      </c>
      <c r="H158" s="11">
        <v>5978.2</v>
      </c>
      <c r="I158" s="11">
        <v>9088.1</v>
      </c>
    </row>
    <row r="159" spans="1:9" ht="37.5">
      <c r="A159" s="64" t="s">
        <v>93</v>
      </c>
      <c r="B159" s="16" t="s">
        <v>277</v>
      </c>
      <c r="C159" s="16" t="s">
        <v>344</v>
      </c>
      <c r="D159" s="16" t="s">
        <v>135</v>
      </c>
      <c r="E159" s="16" t="s">
        <v>122</v>
      </c>
      <c r="F159" s="16" t="s">
        <v>179</v>
      </c>
      <c r="G159" s="11">
        <v>1731</v>
      </c>
      <c r="H159" s="11">
        <v>1547.1</v>
      </c>
      <c r="I159" s="11">
        <v>1547.1</v>
      </c>
    </row>
    <row r="160" spans="1:9" ht="18.75">
      <c r="A160" s="64" t="s">
        <v>177</v>
      </c>
      <c r="B160" s="16" t="s">
        <v>277</v>
      </c>
      <c r="C160" s="16" t="s">
        <v>344</v>
      </c>
      <c r="D160" s="16" t="s">
        <v>135</v>
      </c>
      <c r="E160" s="16" t="s">
        <v>122</v>
      </c>
      <c r="F160" s="16" t="s">
        <v>178</v>
      </c>
      <c r="G160" s="11">
        <v>37.6</v>
      </c>
      <c r="H160" s="11">
        <v>37.6</v>
      </c>
      <c r="I160" s="11">
        <v>37.6</v>
      </c>
    </row>
    <row r="161" spans="1:9" ht="56.25">
      <c r="A161" s="64" t="s">
        <v>642</v>
      </c>
      <c r="B161" s="16" t="s">
        <v>643</v>
      </c>
      <c r="C161" s="16"/>
      <c r="D161" s="16"/>
      <c r="E161" s="16"/>
      <c r="F161" s="16"/>
      <c r="G161" s="11">
        <f>G162</f>
        <v>98.8</v>
      </c>
      <c r="H161" s="11">
        <f>H162</f>
        <v>0</v>
      </c>
      <c r="I161" s="11">
        <f>I162</f>
        <v>0</v>
      </c>
    </row>
    <row r="162" spans="1:9" ht="37.5">
      <c r="A162" s="64" t="s">
        <v>93</v>
      </c>
      <c r="B162" s="16" t="s">
        <v>643</v>
      </c>
      <c r="C162" s="16" t="s">
        <v>344</v>
      </c>
      <c r="D162" s="16" t="s">
        <v>135</v>
      </c>
      <c r="E162" s="16" t="s">
        <v>122</v>
      </c>
      <c r="F162" s="16" t="s">
        <v>179</v>
      </c>
      <c r="G162" s="11">
        <v>98.8</v>
      </c>
      <c r="H162" s="11">
        <v>0</v>
      </c>
      <c r="I162" s="11">
        <v>0</v>
      </c>
    </row>
    <row r="163" spans="1:9" ht="56.25">
      <c r="A163" s="64" t="s">
        <v>476</v>
      </c>
      <c r="B163" s="16" t="s">
        <v>483</v>
      </c>
      <c r="C163" s="16"/>
      <c r="D163" s="16"/>
      <c r="E163" s="16"/>
      <c r="F163" s="16"/>
      <c r="G163" s="11">
        <f>G164</f>
        <v>2803.4</v>
      </c>
      <c r="H163" s="11">
        <f>H164</f>
        <v>2970.8</v>
      </c>
      <c r="I163" s="11">
        <f>I164</f>
        <v>3732.4</v>
      </c>
    </row>
    <row r="164" spans="1:9" ht="18.75">
      <c r="A164" s="64" t="s">
        <v>181</v>
      </c>
      <c r="B164" s="16" t="s">
        <v>483</v>
      </c>
      <c r="C164" s="16" t="s">
        <v>344</v>
      </c>
      <c r="D164" s="16" t="s">
        <v>135</v>
      </c>
      <c r="E164" s="16" t="s">
        <v>122</v>
      </c>
      <c r="F164" s="16" t="s">
        <v>154</v>
      </c>
      <c r="G164" s="11">
        <v>2803.4</v>
      </c>
      <c r="H164" s="11">
        <v>2970.8</v>
      </c>
      <c r="I164" s="11">
        <v>3732.4</v>
      </c>
    </row>
    <row r="165" spans="1:9" ht="56.25">
      <c r="A165" s="64" t="s">
        <v>696</v>
      </c>
      <c r="B165" s="16" t="s">
        <v>697</v>
      </c>
      <c r="C165" s="16"/>
      <c r="D165" s="16"/>
      <c r="E165" s="16"/>
      <c r="F165" s="16"/>
      <c r="G165" s="11">
        <f>G166</f>
        <v>50</v>
      </c>
      <c r="H165" s="11"/>
      <c r="I165" s="11"/>
    </row>
    <row r="166" spans="1:9" ht="18.75">
      <c r="A166" s="64" t="s">
        <v>181</v>
      </c>
      <c r="B166" s="16" t="s">
        <v>697</v>
      </c>
      <c r="C166" s="16" t="s">
        <v>344</v>
      </c>
      <c r="D166" s="16" t="s">
        <v>135</v>
      </c>
      <c r="E166" s="16" t="s">
        <v>122</v>
      </c>
      <c r="F166" s="16" t="s">
        <v>154</v>
      </c>
      <c r="G166" s="11">
        <v>50</v>
      </c>
      <c r="H166" s="11"/>
      <c r="I166" s="11"/>
    </row>
    <row r="167" spans="1:9" ht="20.25" customHeight="1">
      <c r="A167" s="64" t="s">
        <v>447</v>
      </c>
      <c r="B167" s="16" t="s">
        <v>446</v>
      </c>
      <c r="C167" s="16"/>
      <c r="D167" s="16"/>
      <c r="E167" s="16"/>
      <c r="F167" s="16"/>
      <c r="G167" s="11">
        <f>G168</f>
        <v>340</v>
      </c>
      <c r="H167" s="11">
        <f>H168</f>
        <v>340</v>
      </c>
      <c r="I167" s="11">
        <f>I168</f>
        <v>340</v>
      </c>
    </row>
    <row r="168" spans="1:9" ht="37.5">
      <c r="A168" s="64" t="s">
        <v>93</v>
      </c>
      <c r="B168" s="16" t="s">
        <v>446</v>
      </c>
      <c r="C168" s="16" t="s">
        <v>344</v>
      </c>
      <c r="D168" s="16" t="s">
        <v>135</v>
      </c>
      <c r="E168" s="16" t="s">
        <v>122</v>
      </c>
      <c r="F168" s="16" t="s">
        <v>179</v>
      </c>
      <c r="G168" s="11">
        <v>340</v>
      </c>
      <c r="H168" s="11">
        <v>340</v>
      </c>
      <c r="I168" s="11">
        <v>340</v>
      </c>
    </row>
    <row r="169" spans="1:9" ht="37.5">
      <c r="A169" s="64" t="s">
        <v>527</v>
      </c>
      <c r="B169" s="16" t="s">
        <v>540</v>
      </c>
      <c r="C169" s="16"/>
      <c r="D169" s="16"/>
      <c r="E169" s="16"/>
      <c r="F169" s="16"/>
      <c r="G169" s="11">
        <f>G170</f>
        <v>1694.5</v>
      </c>
      <c r="H169" s="11">
        <f>H170</f>
        <v>2424</v>
      </c>
      <c r="I169" s="11">
        <f>I170</f>
        <v>2424</v>
      </c>
    </row>
    <row r="170" spans="1:9" ht="37.5">
      <c r="A170" s="64" t="s">
        <v>93</v>
      </c>
      <c r="B170" s="16" t="s">
        <v>541</v>
      </c>
      <c r="C170" s="16" t="s">
        <v>344</v>
      </c>
      <c r="D170" s="16" t="s">
        <v>135</v>
      </c>
      <c r="E170" s="16" t="s">
        <v>122</v>
      </c>
      <c r="F170" s="16" t="s">
        <v>179</v>
      </c>
      <c r="G170" s="11">
        <v>1694.5</v>
      </c>
      <c r="H170" s="11">
        <v>2424</v>
      </c>
      <c r="I170" s="11">
        <v>2424</v>
      </c>
    </row>
    <row r="171" spans="1:9" ht="37.5">
      <c r="A171" s="64" t="s">
        <v>96</v>
      </c>
      <c r="B171" s="16" t="s">
        <v>35</v>
      </c>
      <c r="C171" s="16"/>
      <c r="D171" s="16"/>
      <c r="E171" s="16"/>
      <c r="F171" s="16"/>
      <c r="G171" s="11">
        <f>G172</f>
        <v>9407.5</v>
      </c>
      <c r="H171" s="11">
        <f>H172</f>
        <v>9711.7</v>
      </c>
      <c r="I171" s="11">
        <f>I172</f>
        <v>9743.7</v>
      </c>
    </row>
    <row r="172" spans="1:9" ht="78" customHeight="1">
      <c r="A172" s="64" t="s">
        <v>359</v>
      </c>
      <c r="B172" s="16" t="s">
        <v>57</v>
      </c>
      <c r="C172" s="16"/>
      <c r="D172" s="16"/>
      <c r="E172" s="16"/>
      <c r="F172" s="16"/>
      <c r="G172" s="11">
        <f>G173+G175</f>
        <v>9407.5</v>
      </c>
      <c r="H172" s="11">
        <f>H173+H175</f>
        <v>9711.7</v>
      </c>
      <c r="I172" s="11">
        <f>I173+I175</f>
        <v>9743.7</v>
      </c>
    </row>
    <row r="173" spans="1:9" ht="18.75">
      <c r="A173" s="64" t="s">
        <v>100</v>
      </c>
      <c r="B173" s="16" t="s">
        <v>58</v>
      </c>
      <c r="C173" s="16"/>
      <c r="D173" s="16"/>
      <c r="E173" s="16"/>
      <c r="F173" s="16"/>
      <c r="G173" s="11">
        <f>G174</f>
        <v>7166</v>
      </c>
      <c r="H173" s="11">
        <f>H174</f>
        <v>7570.4</v>
      </c>
      <c r="I173" s="11">
        <f>I174</f>
        <v>7111.7</v>
      </c>
    </row>
    <row r="174" spans="1:9" ht="18.75">
      <c r="A174" s="64" t="s">
        <v>193</v>
      </c>
      <c r="B174" s="16" t="s">
        <v>58</v>
      </c>
      <c r="C174" s="16" t="s">
        <v>344</v>
      </c>
      <c r="D174" s="16" t="s">
        <v>131</v>
      </c>
      <c r="E174" s="16" t="s">
        <v>125</v>
      </c>
      <c r="F174" s="16" t="s">
        <v>192</v>
      </c>
      <c r="G174" s="11">
        <v>7166</v>
      </c>
      <c r="H174" s="11">
        <v>7570.4</v>
      </c>
      <c r="I174" s="11">
        <v>7111.7</v>
      </c>
    </row>
    <row r="175" spans="1:9" ht="56.25">
      <c r="A175" s="64" t="s">
        <v>476</v>
      </c>
      <c r="B175" s="16" t="s">
        <v>475</v>
      </c>
      <c r="C175" s="16"/>
      <c r="D175" s="16"/>
      <c r="E175" s="16"/>
      <c r="F175" s="16"/>
      <c r="G175" s="11">
        <f>G176</f>
        <v>2241.5</v>
      </c>
      <c r="H175" s="11">
        <f>H176</f>
        <v>2141.3</v>
      </c>
      <c r="I175" s="11">
        <f>I176</f>
        <v>2632</v>
      </c>
    </row>
    <row r="176" spans="1:9" ht="18.75">
      <c r="A176" s="64" t="s">
        <v>193</v>
      </c>
      <c r="B176" s="16" t="s">
        <v>475</v>
      </c>
      <c r="C176" s="16" t="s">
        <v>344</v>
      </c>
      <c r="D176" s="16" t="s">
        <v>131</v>
      </c>
      <c r="E176" s="16" t="s">
        <v>125</v>
      </c>
      <c r="F176" s="16" t="s">
        <v>192</v>
      </c>
      <c r="G176" s="11">
        <v>2241.5</v>
      </c>
      <c r="H176" s="11">
        <v>2141.3</v>
      </c>
      <c r="I176" s="11">
        <v>2632</v>
      </c>
    </row>
    <row r="177" spans="1:9" ht="37.5">
      <c r="A177" s="64" t="s">
        <v>430</v>
      </c>
      <c r="B177" s="16" t="s">
        <v>278</v>
      </c>
      <c r="C177" s="16"/>
      <c r="D177" s="16"/>
      <c r="E177" s="16"/>
      <c r="F177" s="16"/>
      <c r="G177" s="11">
        <f>G178</f>
        <v>3419.8</v>
      </c>
      <c r="H177" s="11">
        <f>H178</f>
        <v>3428.2999999999997</v>
      </c>
      <c r="I177" s="11">
        <f>I178</f>
        <v>3442.7000000000003</v>
      </c>
    </row>
    <row r="178" spans="1:9" ht="37.5">
      <c r="A178" s="64" t="s">
        <v>386</v>
      </c>
      <c r="B178" s="16" t="s">
        <v>279</v>
      </c>
      <c r="C178" s="16"/>
      <c r="D178" s="16"/>
      <c r="E178" s="16"/>
      <c r="F178" s="16"/>
      <c r="G178" s="11">
        <f>G179+G181</f>
        <v>3419.8</v>
      </c>
      <c r="H178" s="11">
        <f>H179+H181</f>
        <v>3428.2999999999997</v>
      </c>
      <c r="I178" s="11">
        <f>I179+I181</f>
        <v>3442.7000000000003</v>
      </c>
    </row>
    <row r="179" spans="1:9" ht="18.75">
      <c r="A179" s="64" t="s">
        <v>385</v>
      </c>
      <c r="B179" s="16" t="s">
        <v>384</v>
      </c>
      <c r="C179" s="16"/>
      <c r="D179" s="16"/>
      <c r="E179" s="16"/>
      <c r="F179" s="16"/>
      <c r="G179" s="11">
        <f>G180</f>
        <v>2809.3</v>
      </c>
      <c r="H179" s="11">
        <f>H180</f>
        <v>2788.7</v>
      </c>
      <c r="I179" s="11">
        <f>I180</f>
        <v>2650.8</v>
      </c>
    </row>
    <row r="180" spans="1:9" ht="18.75">
      <c r="A180" s="64" t="s">
        <v>193</v>
      </c>
      <c r="B180" s="16" t="s">
        <v>384</v>
      </c>
      <c r="C180" s="16" t="s">
        <v>344</v>
      </c>
      <c r="D180" s="16" t="s">
        <v>135</v>
      </c>
      <c r="E180" s="16" t="s">
        <v>122</v>
      </c>
      <c r="F180" s="16" t="s">
        <v>192</v>
      </c>
      <c r="G180" s="11">
        <v>2809.3</v>
      </c>
      <c r="H180" s="11">
        <v>2788.7</v>
      </c>
      <c r="I180" s="11">
        <v>2650.8</v>
      </c>
    </row>
    <row r="181" spans="1:9" ht="56.25">
      <c r="A181" s="64" t="s">
        <v>476</v>
      </c>
      <c r="B181" s="16" t="s">
        <v>484</v>
      </c>
      <c r="C181" s="16"/>
      <c r="D181" s="16"/>
      <c r="E181" s="16"/>
      <c r="F181" s="16"/>
      <c r="G181" s="11">
        <f>G182</f>
        <v>610.5</v>
      </c>
      <c r="H181" s="11">
        <f>H182</f>
        <v>639.6</v>
      </c>
      <c r="I181" s="11">
        <f>I182</f>
        <v>791.9</v>
      </c>
    </row>
    <row r="182" spans="1:9" ht="18.75">
      <c r="A182" s="64" t="s">
        <v>193</v>
      </c>
      <c r="B182" s="16" t="s">
        <v>484</v>
      </c>
      <c r="C182" s="16" t="s">
        <v>344</v>
      </c>
      <c r="D182" s="16" t="s">
        <v>135</v>
      </c>
      <c r="E182" s="16" t="s">
        <v>122</v>
      </c>
      <c r="F182" s="16" t="s">
        <v>192</v>
      </c>
      <c r="G182" s="11">
        <v>610.5</v>
      </c>
      <c r="H182" s="11">
        <v>639.6</v>
      </c>
      <c r="I182" s="11">
        <v>791.9</v>
      </c>
    </row>
    <row r="183" spans="1:9" ht="37.5">
      <c r="A183" s="64" t="s">
        <v>227</v>
      </c>
      <c r="B183" s="16" t="s">
        <v>381</v>
      </c>
      <c r="C183" s="16"/>
      <c r="D183" s="16"/>
      <c r="E183" s="16"/>
      <c r="F183" s="16"/>
      <c r="G183" s="11">
        <f>G184+G191</f>
        <v>4050.5999999999995</v>
      </c>
      <c r="H183" s="11">
        <f>H184+H191</f>
        <v>3231.5</v>
      </c>
      <c r="I183" s="11">
        <f>I184+I191</f>
        <v>3231.5</v>
      </c>
    </row>
    <row r="184" spans="1:9" ht="56.25">
      <c r="A184" s="64" t="s">
        <v>343</v>
      </c>
      <c r="B184" s="16" t="s">
        <v>382</v>
      </c>
      <c r="C184" s="16"/>
      <c r="D184" s="16"/>
      <c r="E184" s="16"/>
      <c r="F184" s="16"/>
      <c r="G184" s="11">
        <f>G185+G189</f>
        <v>1140.7</v>
      </c>
      <c r="H184" s="11">
        <f>H185+H189</f>
        <v>964.5</v>
      </c>
      <c r="I184" s="11">
        <f>I185+I189</f>
        <v>964.5</v>
      </c>
    </row>
    <row r="185" spans="1:9" ht="37.5" customHeight="1">
      <c r="A185" s="64" t="s">
        <v>191</v>
      </c>
      <c r="B185" s="16" t="s">
        <v>383</v>
      </c>
      <c r="C185" s="16"/>
      <c r="D185" s="16"/>
      <c r="E185" s="16"/>
      <c r="F185" s="16"/>
      <c r="G185" s="11">
        <f>G186+G187+G188</f>
        <v>886.2</v>
      </c>
      <c r="H185" s="11">
        <f>H186+H187+H188</f>
        <v>933.5</v>
      </c>
      <c r="I185" s="11">
        <f>I186+I187+I188</f>
        <v>933.5</v>
      </c>
    </row>
    <row r="186" spans="1:9" ht="37.5">
      <c r="A186" s="64" t="s">
        <v>175</v>
      </c>
      <c r="B186" s="16" t="s">
        <v>383</v>
      </c>
      <c r="C186" s="16" t="s">
        <v>344</v>
      </c>
      <c r="D186" s="16" t="s">
        <v>135</v>
      </c>
      <c r="E186" s="16" t="s">
        <v>123</v>
      </c>
      <c r="F186" s="16" t="s">
        <v>176</v>
      </c>
      <c r="G186" s="11">
        <v>829.5</v>
      </c>
      <c r="H186" s="11">
        <v>876.8</v>
      </c>
      <c r="I186" s="11">
        <v>876.8</v>
      </c>
    </row>
    <row r="187" spans="1:9" ht="37.5">
      <c r="A187" s="64" t="s">
        <v>93</v>
      </c>
      <c r="B187" s="16" t="s">
        <v>383</v>
      </c>
      <c r="C187" s="16" t="s">
        <v>344</v>
      </c>
      <c r="D187" s="16" t="s">
        <v>135</v>
      </c>
      <c r="E187" s="16" t="s">
        <v>123</v>
      </c>
      <c r="F187" s="16" t="s">
        <v>179</v>
      </c>
      <c r="G187" s="11">
        <v>55.7</v>
      </c>
      <c r="H187" s="11">
        <v>55.7</v>
      </c>
      <c r="I187" s="11">
        <v>55.7</v>
      </c>
    </row>
    <row r="188" spans="1:9" ht="18.75">
      <c r="A188" s="64" t="s">
        <v>177</v>
      </c>
      <c r="B188" s="16" t="s">
        <v>383</v>
      </c>
      <c r="C188" s="16" t="s">
        <v>344</v>
      </c>
      <c r="D188" s="16" t="s">
        <v>135</v>
      </c>
      <c r="E188" s="16" t="s">
        <v>123</v>
      </c>
      <c r="F188" s="16" t="s">
        <v>178</v>
      </c>
      <c r="G188" s="11">
        <v>1</v>
      </c>
      <c r="H188" s="11">
        <v>1</v>
      </c>
      <c r="I188" s="11">
        <v>1</v>
      </c>
    </row>
    <row r="189" spans="1:9" ht="56.25">
      <c r="A189" s="64" t="s">
        <v>476</v>
      </c>
      <c r="B189" s="16" t="s">
        <v>488</v>
      </c>
      <c r="C189" s="16"/>
      <c r="D189" s="16"/>
      <c r="E189" s="16"/>
      <c r="F189" s="16"/>
      <c r="G189" s="11">
        <f>G190</f>
        <v>254.5</v>
      </c>
      <c r="H189" s="11">
        <f>H190</f>
        <v>31</v>
      </c>
      <c r="I189" s="11">
        <f>I190</f>
        <v>31</v>
      </c>
    </row>
    <row r="190" spans="1:9" ht="37.5">
      <c r="A190" s="64" t="s">
        <v>175</v>
      </c>
      <c r="B190" s="16" t="s">
        <v>488</v>
      </c>
      <c r="C190" s="16" t="s">
        <v>344</v>
      </c>
      <c r="D190" s="16" t="s">
        <v>135</v>
      </c>
      <c r="E190" s="16" t="s">
        <v>123</v>
      </c>
      <c r="F190" s="16" t="s">
        <v>176</v>
      </c>
      <c r="G190" s="11">
        <v>254.5</v>
      </c>
      <c r="H190" s="11">
        <v>31</v>
      </c>
      <c r="I190" s="11">
        <v>31</v>
      </c>
    </row>
    <row r="191" spans="1:9" ht="38.25" customHeight="1">
      <c r="A191" s="64" t="s">
        <v>411</v>
      </c>
      <c r="B191" s="16" t="s">
        <v>410</v>
      </c>
      <c r="C191" s="16"/>
      <c r="D191" s="16"/>
      <c r="E191" s="16"/>
      <c r="F191" s="16"/>
      <c r="G191" s="11">
        <f>G192+G194</f>
        <v>2909.8999999999996</v>
      </c>
      <c r="H191" s="11">
        <f>H192+H194</f>
        <v>2267</v>
      </c>
      <c r="I191" s="11">
        <f>I192+I194</f>
        <v>2267</v>
      </c>
    </row>
    <row r="192" spans="1:9" ht="18.75">
      <c r="A192" s="64" t="s">
        <v>408</v>
      </c>
      <c r="B192" s="16" t="s">
        <v>412</v>
      </c>
      <c r="C192" s="16"/>
      <c r="D192" s="16"/>
      <c r="E192" s="16"/>
      <c r="F192" s="16"/>
      <c r="G192" s="11">
        <f>G193</f>
        <v>1729.6</v>
      </c>
      <c r="H192" s="11">
        <f>H193</f>
        <v>1306.2</v>
      </c>
      <c r="I192" s="11">
        <f>I193</f>
        <v>1306.2</v>
      </c>
    </row>
    <row r="193" spans="1:9" ht="18.75">
      <c r="A193" s="64" t="s">
        <v>181</v>
      </c>
      <c r="B193" s="16" t="s">
        <v>412</v>
      </c>
      <c r="C193" s="16" t="s">
        <v>326</v>
      </c>
      <c r="D193" s="16" t="s">
        <v>135</v>
      </c>
      <c r="E193" s="16" t="s">
        <v>123</v>
      </c>
      <c r="F193" s="16" t="s">
        <v>154</v>
      </c>
      <c r="G193" s="11">
        <v>1729.6</v>
      </c>
      <c r="H193" s="11">
        <v>1306.2</v>
      </c>
      <c r="I193" s="11">
        <v>1306.2</v>
      </c>
    </row>
    <row r="194" spans="1:9" ht="56.25">
      <c r="A194" s="64" t="s">
        <v>476</v>
      </c>
      <c r="B194" s="16" t="s">
        <v>485</v>
      </c>
      <c r="C194" s="16"/>
      <c r="D194" s="16"/>
      <c r="E194" s="16"/>
      <c r="F194" s="16"/>
      <c r="G194" s="11">
        <f>G195</f>
        <v>1180.3</v>
      </c>
      <c r="H194" s="11">
        <f>H195</f>
        <v>960.8</v>
      </c>
      <c r="I194" s="11">
        <f>I195</f>
        <v>960.8</v>
      </c>
    </row>
    <row r="195" spans="1:9" ht="18.75">
      <c r="A195" s="64" t="s">
        <v>181</v>
      </c>
      <c r="B195" s="16" t="s">
        <v>485</v>
      </c>
      <c r="C195" s="16" t="s">
        <v>326</v>
      </c>
      <c r="D195" s="16" t="s">
        <v>135</v>
      </c>
      <c r="E195" s="16" t="s">
        <v>123</v>
      </c>
      <c r="F195" s="16" t="s">
        <v>154</v>
      </c>
      <c r="G195" s="11">
        <v>1180.3</v>
      </c>
      <c r="H195" s="11">
        <v>960.8</v>
      </c>
      <c r="I195" s="11">
        <v>960.8</v>
      </c>
    </row>
    <row r="196" spans="1:9" ht="40.5" customHeight="1">
      <c r="A196" s="65" t="s">
        <v>523</v>
      </c>
      <c r="B196" s="128" t="s">
        <v>288</v>
      </c>
      <c r="C196" s="128"/>
      <c r="D196" s="13"/>
      <c r="E196" s="13"/>
      <c r="F196" s="13"/>
      <c r="G196" s="14">
        <f>G197+G219+G286</f>
        <v>589044.7000000002</v>
      </c>
      <c r="H196" s="14">
        <f>H197+H219+H286</f>
        <v>571314.8999999999</v>
      </c>
      <c r="I196" s="14">
        <f>I197+I219+I286</f>
        <v>550097.1</v>
      </c>
    </row>
    <row r="197" spans="1:9" ht="18.75">
      <c r="A197" s="64" t="s">
        <v>197</v>
      </c>
      <c r="B197" s="16" t="s">
        <v>294</v>
      </c>
      <c r="C197" s="16"/>
      <c r="D197" s="16"/>
      <c r="E197" s="16"/>
      <c r="F197" s="16"/>
      <c r="G197" s="11">
        <f>G198+G216+G205+G209</f>
        <v>148995.90000000002</v>
      </c>
      <c r="H197" s="11">
        <f>H198+H216+H205+H209</f>
        <v>139155.2</v>
      </c>
      <c r="I197" s="11">
        <f>I198+I216+I205+I209</f>
        <v>143610.90000000002</v>
      </c>
    </row>
    <row r="198" spans="1:9" ht="66.75" customHeight="1">
      <c r="A198" s="64" t="s">
        <v>299</v>
      </c>
      <c r="B198" s="33" t="s">
        <v>295</v>
      </c>
      <c r="C198" s="33"/>
      <c r="D198" s="16"/>
      <c r="E198" s="16"/>
      <c r="F198" s="16"/>
      <c r="G198" s="11">
        <f>G199+G203+G201</f>
        <v>131257.1</v>
      </c>
      <c r="H198" s="11">
        <f>H199+H203+H201</f>
        <v>133882.5</v>
      </c>
      <c r="I198" s="11">
        <f>I199+I203+I201</f>
        <v>138338.2</v>
      </c>
    </row>
    <row r="199" spans="1:9" ht="18.75">
      <c r="A199" s="64" t="s">
        <v>134</v>
      </c>
      <c r="B199" s="33" t="s">
        <v>16</v>
      </c>
      <c r="C199" s="33"/>
      <c r="D199" s="16"/>
      <c r="E199" s="16"/>
      <c r="F199" s="16"/>
      <c r="G199" s="11">
        <f>G200</f>
        <v>25024.5</v>
      </c>
      <c r="H199" s="11">
        <f>H200</f>
        <v>27049</v>
      </c>
      <c r="I199" s="11">
        <f>I200</f>
        <v>27049</v>
      </c>
    </row>
    <row r="200" spans="1:9" ht="18.75">
      <c r="A200" s="64" t="s">
        <v>193</v>
      </c>
      <c r="B200" s="33" t="s">
        <v>16</v>
      </c>
      <c r="C200" s="33">
        <v>115</v>
      </c>
      <c r="D200" s="16" t="s">
        <v>131</v>
      </c>
      <c r="E200" s="16" t="s">
        <v>122</v>
      </c>
      <c r="F200" s="16" t="s">
        <v>192</v>
      </c>
      <c r="G200" s="11">
        <v>25024.5</v>
      </c>
      <c r="H200" s="11">
        <v>27049</v>
      </c>
      <c r="I200" s="11">
        <v>27049</v>
      </c>
    </row>
    <row r="201" spans="1:9" ht="56.25">
      <c r="A201" s="64" t="s">
        <v>476</v>
      </c>
      <c r="B201" s="16" t="s">
        <v>472</v>
      </c>
      <c r="C201" s="33"/>
      <c r="D201" s="16"/>
      <c r="E201" s="16"/>
      <c r="F201" s="16"/>
      <c r="G201" s="11">
        <f>G202</f>
        <v>6665.6</v>
      </c>
      <c r="H201" s="11">
        <f>H202</f>
        <v>5426.1</v>
      </c>
      <c r="I201" s="11">
        <f>I202</f>
        <v>5426.1</v>
      </c>
    </row>
    <row r="202" spans="1:9" ht="18.75">
      <c r="A202" s="64" t="s">
        <v>193</v>
      </c>
      <c r="B202" s="16" t="s">
        <v>472</v>
      </c>
      <c r="C202" s="33">
        <v>115</v>
      </c>
      <c r="D202" s="16" t="s">
        <v>131</v>
      </c>
      <c r="E202" s="16" t="s">
        <v>122</v>
      </c>
      <c r="F202" s="16" t="s">
        <v>192</v>
      </c>
      <c r="G202" s="11">
        <v>6665.6</v>
      </c>
      <c r="H202" s="11">
        <v>5426.1</v>
      </c>
      <c r="I202" s="11">
        <v>5426.1</v>
      </c>
    </row>
    <row r="203" spans="1:9" ht="117.75" customHeight="1">
      <c r="A203" s="68" t="s">
        <v>334</v>
      </c>
      <c r="B203" s="33" t="s">
        <v>71</v>
      </c>
      <c r="C203" s="33"/>
      <c r="D203" s="16"/>
      <c r="E203" s="16"/>
      <c r="F203" s="16"/>
      <c r="G203" s="11">
        <f>G204</f>
        <v>99567</v>
      </c>
      <c r="H203" s="11">
        <f>H204</f>
        <v>101407.4</v>
      </c>
      <c r="I203" s="11">
        <f>I204</f>
        <v>105863.1</v>
      </c>
    </row>
    <row r="204" spans="1:9" ht="18.75">
      <c r="A204" s="64" t="s">
        <v>193</v>
      </c>
      <c r="B204" s="33" t="s">
        <v>71</v>
      </c>
      <c r="C204" s="33">
        <v>115</v>
      </c>
      <c r="D204" s="16" t="s">
        <v>131</v>
      </c>
      <c r="E204" s="16" t="s">
        <v>122</v>
      </c>
      <c r="F204" s="16" t="s">
        <v>192</v>
      </c>
      <c r="G204" s="11">
        <v>99567</v>
      </c>
      <c r="H204" s="11">
        <v>101407.4</v>
      </c>
      <c r="I204" s="11">
        <v>105863.1</v>
      </c>
    </row>
    <row r="205" spans="1:9" ht="59.25" customHeight="1">
      <c r="A205" s="43" t="s">
        <v>307</v>
      </c>
      <c r="B205" s="16" t="s">
        <v>74</v>
      </c>
      <c r="C205" s="16"/>
      <c r="D205" s="16"/>
      <c r="E205" s="16"/>
      <c r="F205" s="16"/>
      <c r="G205" s="11">
        <f>G206</f>
        <v>5129.1</v>
      </c>
      <c r="H205" s="11">
        <f>H206</f>
        <v>5129.1</v>
      </c>
      <c r="I205" s="11">
        <f>I206</f>
        <v>5129.1</v>
      </c>
    </row>
    <row r="206" spans="1:9" ht="81.75" customHeight="1">
      <c r="A206" s="64" t="s">
        <v>99</v>
      </c>
      <c r="B206" s="16" t="s">
        <v>75</v>
      </c>
      <c r="C206" s="16"/>
      <c r="D206" s="16"/>
      <c r="E206" s="16"/>
      <c r="F206" s="16"/>
      <c r="G206" s="11">
        <f>G207+G208</f>
        <v>5129.1</v>
      </c>
      <c r="H206" s="11">
        <f>H207+H208</f>
        <v>5129.1</v>
      </c>
      <c r="I206" s="11">
        <f>I207+I208</f>
        <v>5129.1</v>
      </c>
    </row>
    <row r="207" spans="1:9" ht="37.5">
      <c r="A207" s="64" t="s">
        <v>93</v>
      </c>
      <c r="B207" s="16" t="s">
        <v>75</v>
      </c>
      <c r="C207" s="16" t="s">
        <v>345</v>
      </c>
      <c r="D207" s="16" t="s">
        <v>128</v>
      </c>
      <c r="E207" s="16" t="s">
        <v>123</v>
      </c>
      <c r="F207" s="16" t="s">
        <v>179</v>
      </c>
      <c r="G207" s="11">
        <v>51.3</v>
      </c>
      <c r="H207" s="11">
        <v>51.3</v>
      </c>
      <c r="I207" s="11">
        <v>51.3</v>
      </c>
    </row>
    <row r="208" spans="1:9" ht="37.5">
      <c r="A208" s="64" t="s">
        <v>223</v>
      </c>
      <c r="B208" s="16" t="s">
        <v>75</v>
      </c>
      <c r="C208" s="16" t="s">
        <v>345</v>
      </c>
      <c r="D208" s="16" t="s">
        <v>128</v>
      </c>
      <c r="E208" s="16" t="s">
        <v>123</v>
      </c>
      <c r="F208" s="16" t="s">
        <v>222</v>
      </c>
      <c r="G208" s="11">
        <v>5077.8</v>
      </c>
      <c r="H208" s="11">
        <v>5077.8</v>
      </c>
      <c r="I208" s="11">
        <v>5077.8</v>
      </c>
    </row>
    <row r="209" spans="1:9" ht="37.5">
      <c r="A209" s="64" t="s">
        <v>584</v>
      </c>
      <c r="B209" s="33" t="s">
        <v>366</v>
      </c>
      <c r="C209" s="16"/>
      <c r="D209" s="16"/>
      <c r="E209" s="16"/>
      <c r="F209" s="16"/>
      <c r="G209" s="11">
        <f>G214+G212+G210</f>
        <v>12386.1</v>
      </c>
      <c r="H209" s="11">
        <f>H214+H212+H210</f>
        <v>0</v>
      </c>
      <c r="I209" s="11">
        <f>I214+I212+I210</f>
        <v>0</v>
      </c>
    </row>
    <row r="210" spans="1:9" ht="37.5">
      <c r="A210" s="64" t="s">
        <v>698</v>
      </c>
      <c r="B210" s="33" t="s">
        <v>699</v>
      </c>
      <c r="C210" s="16"/>
      <c r="D210" s="16"/>
      <c r="E210" s="16"/>
      <c r="F210" s="16"/>
      <c r="G210" s="11">
        <f>G211</f>
        <v>1372.1</v>
      </c>
      <c r="H210" s="11"/>
      <c r="I210" s="11"/>
    </row>
    <row r="211" spans="1:9" ht="18.75">
      <c r="A211" s="64" t="s">
        <v>193</v>
      </c>
      <c r="B211" s="33" t="s">
        <v>699</v>
      </c>
      <c r="C211" s="16" t="s">
        <v>345</v>
      </c>
      <c r="D211" s="16" t="s">
        <v>131</v>
      </c>
      <c r="E211" s="16" t="s">
        <v>122</v>
      </c>
      <c r="F211" s="16" t="s">
        <v>192</v>
      </c>
      <c r="G211" s="11">
        <v>1372.1</v>
      </c>
      <c r="H211" s="11"/>
      <c r="I211" s="11"/>
    </row>
    <row r="212" spans="1:9" ht="79.5" customHeight="1">
      <c r="A212" s="64" t="s">
        <v>646</v>
      </c>
      <c r="B212" s="33" t="s">
        <v>645</v>
      </c>
      <c r="C212" s="16"/>
      <c r="D212" s="16"/>
      <c r="E212" s="16"/>
      <c r="F212" s="16"/>
      <c r="G212" s="11">
        <f>G213</f>
        <v>598</v>
      </c>
      <c r="H212" s="11">
        <f>H213</f>
        <v>0</v>
      </c>
      <c r="I212" s="11">
        <f>I213</f>
        <v>0</v>
      </c>
    </row>
    <row r="213" spans="1:9" ht="18.75">
      <c r="A213" s="64" t="s">
        <v>193</v>
      </c>
      <c r="B213" s="33" t="s">
        <v>645</v>
      </c>
      <c r="C213" s="16" t="s">
        <v>345</v>
      </c>
      <c r="D213" s="16" t="s">
        <v>131</v>
      </c>
      <c r="E213" s="16" t="s">
        <v>122</v>
      </c>
      <c r="F213" s="16" t="s">
        <v>192</v>
      </c>
      <c r="G213" s="11">
        <v>598</v>
      </c>
      <c r="H213" s="11">
        <v>0</v>
      </c>
      <c r="I213" s="11">
        <v>0</v>
      </c>
    </row>
    <row r="214" spans="1:9" ht="43.5" customHeight="1">
      <c r="A214" s="64" t="s">
        <v>543</v>
      </c>
      <c r="B214" s="33" t="s">
        <v>542</v>
      </c>
      <c r="C214" s="16"/>
      <c r="D214" s="16"/>
      <c r="E214" s="16"/>
      <c r="F214" s="16"/>
      <c r="G214" s="11">
        <f>G215</f>
        <v>10416</v>
      </c>
      <c r="H214" s="11">
        <f>H215</f>
        <v>0</v>
      </c>
      <c r="I214" s="11">
        <f>I215</f>
        <v>0</v>
      </c>
    </row>
    <row r="215" spans="1:9" ht="18.75">
      <c r="A215" s="64" t="s">
        <v>193</v>
      </c>
      <c r="B215" s="33" t="s">
        <v>542</v>
      </c>
      <c r="C215" s="33">
        <v>115</v>
      </c>
      <c r="D215" s="16" t="s">
        <v>131</v>
      </c>
      <c r="E215" s="16" t="s">
        <v>122</v>
      </c>
      <c r="F215" s="16" t="s">
        <v>192</v>
      </c>
      <c r="G215" s="11">
        <v>10416</v>
      </c>
      <c r="H215" s="11">
        <v>0</v>
      </c>
      <c r="I215" s="11">
        <v>0</v>
      </c>
    </row>
    <row r="216" spans="1:9" ht="81" customHeight="1">
      <c r="A216" s="64" t="s">
        <v>296</v>
      </c>
      <c r="B216" s="16" t="s">
        <v>88</v>
      </c>
      <c r="C216" s="16"/>
      <c r="D216" s="16"/>
      <c r="E216" s="16"/>
      <c r="F216" s="16"/>
      <c r="G216" s="11">
        <f aca="true" t="shared" si="9" ref="G216:I217">G217</f>
        <v>223.6</v>
      </c>
      <c r="H216" s="11">
        <f t="shared" si="9"/>
        <v>143.6</v>
      </c>
      <c r="I216" s="11">
        <f t="shared" si="9"/>
        <v>143.6</v>
      </c>
    </row>
    <row r="217" spans="1:9" ht="84" customHeight="1">
      <c r="A217" s="64" t="s">
        <v>99</v>
      </c>
      <c r="B217" s="33" t="s">
        <v>79</v>
      </c>
      <c r="C217" s="33"/>
      <c r="D217" s="16"/>
      <c r="E217" s="16"/>
      <c r="F217" s="16"/>
      <c r="G217" s="11">
        <f>G218</f>
        <v>223.6</v>
      </c>
      <c r="H217" s="11">
        <f t="shared" si="9"/>
        <v>143.6</v>
      </c>
      <c r="I217" s="11">
        <f t="shared" si="9"/>
        <v>143.6</v>
      </c>
    </row>
    <row r="218" spans="1:9" ht="18.75">
      <c r="A218" s="64" t="s">
        <v>193</v>
      </c>
      <c r="B218" s="33" t="s">
        <v>79</v>
      </c>
      <c r="C218" s="33">
        <v>115</v>
      </c>
      <c r="D218" s="16" t="s">
        <v>131</v>
      </c>
      <c r="E218" s="16" t="s">
        <v>122</v>
      </c>
      <c r="F218" s="16" t="s">
        <v>192</v>
      </c>
      <c r="G218" s="11">
        <v>223.6</v>
      </c>
      <c r="H218" s="11">
        <v>143.6</v>
      </c>
      <c r="I218" s="11">
        <v>143.6</v>
      </c>
    </row>
    <row r="219" spans="1:9" ht="37.5">
      <c r="A219" s="43" t="s">
        <v>18</v>
      </c>
      <c r="B219" s="33" t="s">
        <v>289</v>
      </c>
      <c r="C219" s="33"/>
      <c r="D219" s="16"/>
      <c r="E219" s="16"/>
      <c r="F219" s="16"/>
      <c r="G219" s="11">
        <f>G220+G229+G234+G238+G243+G247+G252+G260+G263+G266+G269+G274</f>
        <v>393166.8000000001</v>
      </c>
      <c r="H219" s="11">
        <f>H220+H229+H234+H238+H243+H247+H252+H260+H263+H266+H269+H274</f>
        <v>396702</v>
      </c>
      <c r="I219" s="11">
        <f>I220+I229+I234+I238+I243+I247+I252+I260+I263+I266+I269+I274</f>
        <v>361028.5</v>
      </c>
    </row>
    <row r="220" spans="1:9" ht="79.5" customHeight="1">
      <c r="A220" s="43" t="s">
        <v>602</v>
      </c>
      <c r="B220" s="33" t="s">
        <v>290</v>
      </c>
      <c r="C220" s="33"/>
      <c r="D220" s="16"/>
      <c r="E220" s="16"/>
      <c r="F220" s="16"/>
      <c r="G220" s="11">
        <f>G221+G227+G225+G223</f>
        <v>256671.90000000002</v>
      </c>
      <c r="H220" s="11">
        <f>H221+H227+H225+H223</f>
        <v>275397.5</v>
      </c>
      <c r="I220" s="11">
        <f>I221+I227+I225+I223</f>
        <v>286060.8</v>
      </c>
    </row>
    <row r="221" spans="1:9" ht="39" customHeight="1">
      <c r="A221" s="64" t="s">
        <v>215</v>
      </c>
      <c r="B221" s="33" t="s">
        <v>19</v>
      </c>
      <c r="C221" s="33"/>
      <c r="D221" s="16"/>
      <c r="E221" s="16"/>
      <c r="F221" s="16"/>
      <c r="G221" s="11">
        <f>G222</f>
        <v>52482.7</v>
      </c>
      <c r="H221" s="11">
        <f>H222</f>
        <v>56187</v>
      </c>
      <c r="I221" s="11">
        <f>I222</f>
        <v>55257.7</v>
      </c>
    </row>
    <row r="222" spans="1:9" ht="18.75">
      <c r="A222" s="64" t="s">
        <v>193</v>
      </c>
      <c r="B222" s="33" t="s">
        <v>19</v>
      </c>
      <c r="C222" s="33">
        <v>115</v>
      </c>
      <c r="D222" s="16" t="s">
        <v>131</v>
      </c>
      <c r="E222" s="16" t="s">
        <v>126</v>
      </c>
      <c r="F222" s="16" t="s">
        <v>192</v>
      </c>
      <c r="G222" s="11">
        <v>52482.7</v>
      </c>
      <c r="H222" s="11">
        <v>56187</v>
      </c>
      <c r="I222" s="11">
        <v>55257.7</v>
      </c>
    </row>
    <row r="223" spans="1:9" ht="168.75">
      <c r="A223" s="29" t="s">
        <v>667</v>
      </c>
      <c r="B223" s="33" t="s">
        <v>668</v>
      </c>
      <c r="C223" s="33"/>
      <c r="D223" s="16"/>
      <c r="E223" s="16"/>
      <c r="F223" s="16"/>
      <c r="G223" s="11">
        <f>G224</f>
        <v>5510.1</v>
      </c>
      <c r="H223" s="11">
        <f>H224</f>
        <v>16530.2</v>
      </c>
      <c r="I223" s="11">
        <f>I224</f>
        <v>16530.2</v>
      </c>
    </row>
    <row r="224" spans="1:9" ht="18.75">
      <c r="A224" s="64" t="s">
        <v>193</v>
      </c>
      <c r="B224" s="33" t="s">
        <v>668</v>
      </c>
      <c r="C224" s="33">
        <v>115</v>
      </c>
      <c r="D224" s="16" t="s">
        <v>131</v>
      </c>
      <c r="E224" s="16" t="s">
        <v>126</v>
      </c>
      <c r="F224" s="16" t="s">
        <v>192</v>
      </c>
      <c r="G224" s="11">
        <v>5510.1</v>
      </c>
      <c r="H224" s="11">
        <v>16530.2</v>
      </c>
      <c r="I224" s="11">
        <v>16530.2</v>
      </c>
    </row>
    <row r="225" spans="1:9" ht="56.25">
      <c r="A225" s="64" t="s">
        <v>476</v>
      </c>
      <c r="B225" s="16" t="s">
        <v>473</v>
      </c>
      <c r="C225" s="33"/>
      <c r="D225" s="16"/>
      <c r="E225" s="16"/>
      <c r="F225" s="16"/>
      <c r="G225" s="11">
        <f>G226</f>
        <v>14635.6</v>
      </c>
      <c r="H225" s="11">
        <f>H226</f>
        <v>11914</v>
      </c>
      <c r="I225" s="11">
        <f>I226</f>
        <v>12273.8</v>
      </c>
    </row>
    <row r="226" spans="1:9" ht="18.75">
      <c r="A226" s="64" t="s">
        <v>193</v>
      </c>
      <c r="B226" s="16" t="s">
        <v>473</v>
      </c>
      <c r="C226" s="33">
        <v>115</v>
      </c>
      <c r="D226" s="16" t="s">
        <v>131</v>
      </c>
      <c r="E226" s="16" t="s">
        <v>126</v>
      </c>
      <c r="F226" s="16" t="s">
        <v>192</v>
      </c>
      <c r="G226" s="11">
        <v>14635.6</v>
      </c>
      <c r="H226" s="11">
        <v>11914</v>
      </c>
      <c r="I226" s="11">
        <v>12273.8</v>
      </c>
    </row>
    <row r="227" spans="1:9" ht="115.5" customHeight="1">
      <c r="A227" s="68" t="s">
        <v>334</v>
      </c>
      <c r="B227" s="33" t="s">
        <v>48</v>
      </c>
      <c r="C227" s="33"/>
      <c r="D227" s="16"/>
      <c r="E227" s="16"/>
      <c r="F227" s="16"/>
      <c r="G227" s="11">
        <f>G228</f>
        <v>184043.5</v>
      </c>
      <c r="H227" s="11">
        <f>H228</f>
        <v>190766.3</v>
      </c>
      <c r="I227" s="11">
        <f>I228</f>
        <v>201999.1</v>
      </c>
    </row>
    <row r="228" spans="1:9" ht="24" customHeight="1">
      <c r="A228" s="64" t="s">
        <v>193</v>
      </c>
      <c r="B228" s="33" t="s">
        <v>48</v>
      </c>
      <c r="C228" s="33">
        <v>115</v>
      </c>
      <c r="D228" s="16" t="s">
        <v>131</v>
      </c>
      <c r="E228" s="16" t="s">
        <v>126</v>
      </c>
      <c r="F228" s="33">
        <v>610</v>
      </c>
      <c r="G228" s="11">
        <v>184043.5</v>
      </c>
      <c r="H228" s="11">
        <v>190766.3</v>
      </c>
      <c r="I228" s="11">
        <v>201999.1</v>
      </c>
    </row>
    <row r="229" spans="1:9" ht="37.5">
      <c r="A229" s="43" t="s">
        <v>297</v>
      </c>
      <c r="B229" s="33" t="s">
        <v>291</v>
      </c>
      <c r="C229" s="33"/>
      <c r="D229" s="16"/>
      <c r="E229" s="16"/>
      <c r="F229" s="33"/>
      <c r="G229" s="11">
        <f>G230+G232</f>
        <v>20107.4</v>
      </c>
      <c r="H229" s="11">
        <f>H230+H232</f>
        <v>16262.9</v>
      </c>
      <c r="I229" s="11">
        <f>I230+I232</f>
        <v>16262.9</v>
      </c>
    </row>
    <row r="230" spans="1:9" ht="81.75" customHeight="1">
      <c r="A230" s="64" t="s">
        <v>99</v>
      </c>
      <c r="B230" s="33" t="s">
        <v>17</v>
      </c>
      <c r="C230" s="33"/>
      <c r="D230" s="16"/>
      <c r="E230" s="16"/>
      <c r="F230" s="16"/>
      <c r="G230" s="11">
        <f>G231</f>
        <v>18082.2</v>
      </c>
      <c r="H230" s="11">
        <f>H231</f>
        <v>16262.9</v>
      </c>
      <c r="I230" s="11">
        <f>I231</f>
        <v>16262.9</v>
      </c>
    </row>
    <row r="231" spans="1:9" ht="18.75">
      <c r="A231" s="64" t="s">
        <v>193</v>
      </c>
      <c r="B231" s="33" t="s">
        <v>17</v>
      </c>
      <c r="C231" s="33">
        <v>115</v>
      </c>
      <c r="D231" s="16" t="s">
        <v>131</v>
      </c>
      <c r="E231" s="16" t="s">
        <v>126</v>
      </c>
      <c r="F231" s="16" t="s">
        <v>192</v>
      </c>
      <c r="G231" s="11">
        <v>18082.2</v>
      </c>
      <c r="H231" s="11">
        <v>16262.9</v>
      </c>
      <c r="I231" s="11">
        <v>16262.9</v>
      </c>
    </row>
    <row r="232" spans="1:9" ht="56.25">
      <c r="A232" s="9" t="s">
        <v>669</v>
      </c>
      <c r="B232" s="33" t="s">
        <v>670</v>
      </c>
      <c r="C232" s="33"/>
      <c r="D232" s="16"/>
      <c r="E232" s="16"/>
      <c r="F232" s="16"/>
      <c r="G232" s="11">
        <f>G233</f>
        <v>2025.2</v>
      </c>
      <c r="H232" s="11">
        <f>H233</f>
        <v>0</v>
      </c>
      <c r="I232" s="11">
        <f>I233</f>
        <v>0</v>
      </c>
    </row>
    <row r="233" spans="1:9" ht="18.75">
      <c r="A233" s="64" t="s">
        <v>193</v>
      </c>
      <c r="B233" s="33" t="s">
        <v>670</v>
      </c>
      <c r="C233" s="33">
        <v>115</v>
      </c>
      <c r="D233" s="16" t="s">
        <v>131</v>
      </c>
      <c r="E233" s="16" t="s">
        <v>126</v>
      </c>
      <c r="F233" s="16" t="s">
        <v>192</v>
      </c>
      <c r="G233" s="11">
        <v>2025.2</v>
      </c>
      <c r="H233" s="11">
        <v>0</v>
      </c>
      <c r="I233" s="11">
        <v>0</v>
      </c>
    </row>
    <row r="234" spans="1:9" ht="76.5" customHeight="1">
      <c r="A234" s="43" t="s">
        <v>296</v>
      </c>
      <c r="B234" s="33" t="s">
        <v>49</v>
      </c>
      <c r="C234" s="33"/>
      <c r="D234" s="16"/>
      <c r="E234" s="16"/>
      <c r="F234" s="16"/>
      <c r="G234" s="11">
        <f>G235</f>
        <v>1260.2</v>
      </c>
      <c r="H234" s="11">
        <f>H235</f>
        <v>977.4000000000001</v>
      </c>
      <c r="I234" s="11">
        <f>I235</f>
        <v>977.4000000000001</v>
      </c>
    </row>
    <row r="235" spans="1:9" ht="83.25" customHeight="1">
      <c r="A235" s="64" t="s">
        <v>99</v>
      </c>
      <c r="B235" s="33" t="s">
        <v>50</v>
      </c>
      <c r="C235" s="33"/>
      <c r="D235" s="16"/>
      <c r="E235" s="16"/>
      <c r="F235" s="16"/>
      <c r="G235" s="11">
        <f>G236+G237</f>
        <v>1260.2</v>
      </c>
      <c r="H235" s="11">
        <f>H236+H237</f>
        <v>977.4000000000001</v>
      </c>
      <c r="I235" s="11">
        <f>I236+I237</f>
        <v>977.4000000000001</v>
      </c>
    </row>
    <row r="236" spans="1:9" ht="18.75">
      <c r="A236" s="64" t="s">
        <v>193</v>
      </c>
      <c r="B236" s="33" t="s">
        <v>50</v>
      </c>
      <c r="C236" s="33">
        <v>115</v>
      </c>
      <c r="D236" s="16" t="s">
        <v>131</v>
      </c>
      <c r="E236" s="16" t="s">
        <v>126</v>
      </c>
      <c r="F236" s="16" t="s">
        <v>192</v>
      </c>
      <c r="G236" s="11">
        <v>1229</v>
      </c>
      <c r="H236" s="11">
        <v>946.2</v>
      </c>
      <c r="I236" s="11">
        <v>946.2</v>
      </c>
    </row>
    <row r="237" spans="1:9" ht="37.5">
      <c r="A237" s="64" t="s">
        <v>223</v>
      </c>
      <c r="B237" s="33" t="s">
        <v>50</v>
      </c>
      <c r="C237" s="33">
        <v>115</v>
      </c>
      <c r="D237" s="16" t="s">
        <v>131</v>
      </c>
      <c r="E237" s="16" t="s">
        <v>127</v>
      </c>
      <c r="F237" s="16" t="s">
        <v>222</v>
      </c>
      <c r="G237" s="11">
        <v>31.2</v>
      </c>
      <c r="H237" s="11">
        <v>31.2</v>
      </c>
      <c r="I237" s="11">
        <v>31.2</v>
      </c>
    </row>
    <row r="238" spans="1:9" ht="96" customHeight="1">
      <c r="A238" s="43" t="s">
        <v>301</v>
      </c>
      <c r="B238" s="33" t="s">
        <v>292</v>
      </c>
      <c r="C238" s="33"/>
      <c r="D238" s="16"/>
      <c r="E238" s="16"/>
      <c r="F238" s="16"/>
      <c r="G238" s="11">
        <f>G239</f>
        <v>3795.8</v>
      </c>
      <c r="H238" s="11">
        <f>H239</f>
        <v>3795.8</v>
      </c>
      <c r="I238" s="11">
        <f>I239</f>
        <v>3795.8</v>
      </c>
    </row>
    <row r="239" spans="1:9" ht="62.25" customHeight="1">
      <c r="A239" s="64" t="s">
        <v>302</v>
      </c>
      <c r="B239" s="33" t="s">
        <v>51</v>
      </c>
      <c r="C239" s="33"/>
      <c r="D239" s="16"/>
      <c r="E239" s="16"/>
      <c r="F239" s="16"/>
      <c r="G239" s="11">
        <f>G240+G241</f>
        <v>3795.8</v>
      </c>
      <c r="H239" s="11">
        <f>H240+H241</f>
        <v>3795.8</v>
      </c>
      <c r="I239" s="11">
        <f>I240+I241</f>
        <v>3795.8</v>
      </c>
    </row>
    <row r="240" spans="1:9" ht="18.75">
      <c r="A240" s="64" t="s">
        <v>193</v>
      </c>
      <c r="B240" s="33" t="s">
        <v>51</v>
      </c>
      <c r="C240" s="33">
        <v>115</v>
      </c>
      <c r="D240" s="16" t="s">
        <v>131</v>
      </c>
      <c r="E240" s="16" t="s">
        <v>126</v>
      </c>
      <c r="F240" s="16" t="s">
        <v>192</v>
      </c>
      <c r="G240" s="11">
        <v>2835</v>
      </c>
      <c r="H240" s="11">
        <v>2835</v>
      </c>
      <c r="I240" s="11">
        <v>2835</v>
      </c>
    </row>
    <row r="241" spans="1:9" ht="56.25">
      <c r="A241" s="64" t="s">
        <v>476</v>
      </c>
      <c r="B241" s="16" t="s">
        <v>474</v>
      </c>
      <c r="C241" s="33"/>
      <c r="D241" s="16"/>
      <c r="E241" s="16"/>
      <c r="F241" s="16"/>
      <c r="G241" s="11">
        <f>G242</f>
        <v>960.8</v>
      </c>
      <c r="H241" s="11">
        <f>H242</f>
        <v>960.8</v>
      </c>
      <c r="I241" s="11">
        <f>I242</f>
        <v>960.8</v>
      </c>
    </row>
    <row r="242" spans="1:9" ht="18.75">
      <c r="A242" s="64" t="s">
        <v>193</v>
      </c>
      <c r="B242" s="16" t="s">
        <v>474</v>
      </c>
      <c r="C242" s="33">
        <v>115</v>
      </c>
      <c r="D242" s="16" t="s">
        <v>131</v>
      </c>
      <c r="E242" s="16" t="s">
        <v>126</v>
      </c>
      <c r="F242" s="16" t="s">
        <v>192</v>
      </c>
      <c r="G242" s="11">
        <v>960.8</v>
      </c>
      <c r="H242" s="11">
        <v>960.8</v>
      </c>
      <c r="I242" s="11">
        <v>960.8</v>
      </c>
    </row>
    <row r="243" spans="1:9" ht="96" customHeight="1">
      <c r="A243" s="43" t="s">
        <v>372</v>
      </c>
      <c r="B243" s="33" t="s">
        <v>72</v>
      </c>
      <c r="C243" s="33"/>
      <c r="D243" s="16"/>
      <c r="E243" s="16"/>
      <c r="F243" s="16"/>
      <c r="G243" s="11">
        <f>G244</f>
        <v>3983.5</v>
      </c>
      <c r="H243" s="11">
        <f>H244</f>
        <v>3983.5</v>
      </c>
      <c r="I243" s="11">
        <f>I244</f>
        <v>3983.5</v>
      </c>
    </row>
    <row r="244" spans="1:9" ht="84" customHeight="1">
      <c r="A244" s="64" t="s">
        <v>99</v>
      </c>
      <c r="B244" s="33" t="s">
        <v>73</v>
      </c>
      <c r="C244" s="33"/>
      <c r="D244" s="16"/>
      <c r="E244" s="16"/>
      <c r="F244" s="16"/>
      <c r="G244" s="11">
        <f>G246+G245</f>
        <v>3983.5</v>
      </c>
      <c r="H244" s="11">
        <f>H246+H245</f>
        <v>3983.5</v>
      </c>
      <c r="I244" s="11">
        <f>I246+I245</f>
        <v>3983.5</v>
      </c>
    </row>
    <row r="245" spans="1:9" ht="37.5">
      <c r="A245" s="64" t="s">
        <v>93</v>
      </c>
      <c r="B245" s="33" t="s">
        <v>73</v>
      </c>
      <c r="C245" s="33">
        <v>115</v>
      </c>
      <c r="D245" s="16" t="s">
        <v>128</v>
      </c>
      <c r="E245" s="16" t="s">
        <v>125</v>
      </c>
      <c r="F245" s="16" t="s">
        <v>179</v>
      </c>
      <c r="G245" s="11">
        <v>60</v>
      </c>
      <c r="H245" s="11">
        <v>60</v>
      </c>
      <c r="I245" s="11">
        <v>60</v>
      </c>
    </row>
    <row r="246" spans="1:9" ht="37.5">
      <c r="A246" s="64" t="s">
        <v>223</v>
      </c>
      <c r="B246" s="33" t="s">
        <v>73</v>
      </c>
      <c r="C246" s="33">
        <v>115</v>
      </c>
      <c r="D246" s="16" t="s">
        <v>128</v>
      </c>
      <c r="E246" s="16" t="s">
        <v>125</v>
      </c>
      <c r="F246" s="16" t="s">
        <v>222</v>
      </c>
      <c r="G246" s="11">
        <v>3923.5</v>
      </c>
      <c r="H246" s="11">
        <v>3923.5</v>
      </c>
      <c r="I246" s="11">
        <v>3923.5</v>
      </c>
    </row>
    <row r="247" spans="1:9" ht="56.25">
      <c r="A247" s="64" t="s">
        <v>365</v>
      </c>
      <c r="B247" s="33" t="s">
        <v>293</v>
      </c>
      <c r="C247" s="33"/>
      <c r="D247" s="16"/>
      <c r="E247" s="16"/>
      <c r="F247" s="16"/>
      <c r="G247" s="11">
        <f>G250+G248</f>
        <v>116</v>
      </c>
      <c r="H247" s="11">
        <f>H250+H248</f>
        <v>116</v>
      </c>
      <c r="I247" s="11">
        <f>I250+I248</f>
        <v>116</v>
      </c>
    </row>
    <row r="248" spans="1:9" ht="37.5">
      <c r="A248" s="64" t="s">
        <v>464</v>
      </c>
      <c r="B248" s="33" t="s">
        <v>462</v>
      </c>
      <c r="C248" s="33"/>
      <c r="D248" s="16"/>
      <c r="E248" s="16"/>
      <c r="F248" s="16"/>
      <c r="G248" s="11">
        <f>G249</f>
        <v>36</v>
      </c>
      <c r="H248" s="11">
        <f>H249</f>
        <v>36</v>
      </c>
      <c r="I248" s="11">
        <f>I249</f>
        <v>36</v>
      </c>
    </row>
    <row r="249" spans="1:9" ht="37.5">
      <c r="A249" s="64" t="s">
        <v>223</v>
      </c>
      <c r="B249" s="33" t="s">
        <v>462</v>
      </c>
      <c r="C249" s="33">
        <v>546</v>
      </c>
      <c r="D249" s="16" t="s">
        <v>131</v>
      </c>
      <c r="E249" s="16" t="s">
        <v>127</v>
      </c>
      <c r="F249" s="16" t="s">
        <v>222</v>
      </c>
      <c r="G249" s="11">
        <v>36</v>
      </c>
      <c r="H249" s="11">
        <v>36</v>
      </c>
      <c r="I249" s="11">
        <v>36</v>
      </c>
    </row>
    <row r="250" spans="1:9" ht="81" customHeight="1">
      <c r="A250" s="64" t="s">
        <v>99</v>
      </c>
      <c r="B250" s="33" t="s">
        <v>52</v>
      </c>
      <c r="C250" s="33"/>
      <c r="D250" s="16"/>
      <c r="E250" s="16"/>
      <c r="F250" s="16"/>
      <c r="G250" s="11">
        <f>G251</f>
        <v>80</v>
      </c>
      <c r="H250" s="11">
        <f>H251</f>
        <v>80</v>
      </c>
      <c r="I250" s="11">
        <f>I251</f>
        <v>80</v>
      </c>
    </row>
    <row r="251" spans="1:9" ht="37.5">
      <c r="A251" s="64" t="s">
        <v>223</v>
      </c>
      <c r="B251" s="33" t="s">
        <v>52</v>
      </c>
      <c r="C251" s="33">
        <v>115</v>
      </c>
      <c r="D251" s="16" t="s">
        <v>131</v>
      </c>
      <c r="E251" s="16" t="s">
        <v>127</v>
      </c>
      <c r="F251" s="16" t="s">
        <v>222</v>
      </c>
      <c r="G251" s="11">
        <v>80</v>
      </c>
      <c r="H251" s="11">
        <v>80</v>
      </c>
      <c r="I251" s="11">
        <v>80</v>
      </c>
    </row>
    <row r="252" spans="1:9" ht="56.25">
      <c r="A252" s="64" t="s">
        <v>53</v>
      </c>
      <c r="B252" s="16" t="s">
        <v>54</v>
      </c>
      <c r="C252" s="16"/>
      <c r="D252" s="16"/>
      <c r="E252" s="16"/>
      <c r="F252" s="16"/>
      <c r="G252" s="11">
        <f>G253+G256+G258</f>
        <v>8860.9</v>
      </c>
      <c r="H252" s="11">
        <f>H253+H256+H258</f>
        <v>8495.1</v>
      </c>
      <c r="I252" s="11">
        <f>I253+I256+I258</f>
        <v>9067.6</v>
      </c>
    </row>
    <row r="253" spans="1:9" ht="18.75">
      <c r="A253" s="64" t="s">
        <v>151</v>
      </c>
      <c r="B253" s="16" t="s">
        <v>55</v>
      </c>
      <c r="C253" s="16"/>
      <c r="D253" s="16"/>
      <c r="E253" s="16"/>
      <c r="F253" s="16"/>
      <c r="G253" s="11">
        <f>G254+G255</f>
        <v>7042.299999999999</v>
      </c>
      <c r="H253" s="11">
        <f>H254+H255</f>
        <v>5955</v>
      </c>
      <c r="I253" s="11">
        <f>I254+I255</f>
        <v>5955</v>
      </c>
    </row>
    <row r="254" spans="1:9" ht="18.75">
      <c r="A254" s="64" t="s">
        <v>193</v>
      </c>
      <c r="B254" s="16" t="s">
        <v>55</v>
      </c>
      <c r="C254" s="16" t="s">
        <v>345</v>
      </c>
      <c r="D254" s="16" t="s">
        <v>131</v>
      </c>
      <c r="E254" s="16" t="s">
        <v>125</v>
      </c>
      <c r="F254" s="16" t="s">
        <v>192</v>
      </c>
      <c r="G254" s="11">
        <v>6713.9</v>
      </c>
      <c r="H254" s="11">
        <v>5626.6</v>
      </c>
      <c r="I254" s="11">
        <v>5626.6</v>
      </c>
    </row>
    <row r="255" spans="1:9" ht="18.75">
      <c r="A255" s="64" t="s">
        <v>193</v>
      </c>
      <c r="B255" s="16" t="s">
        <v>55</v>
      </c>
      <c r="C255" s="16" t="s">
        <v>345</v>
      </c>
      <c r="D255" s="16" t="s">
        <v>144</v>
      </c>
      <c r="E255" s="16" t="s">
        <v>126</v>
      </c>
      <c r="F255" s="16" t="s">
        <v>192</v>
      </c>
      <c r="G255" s="11">
        <v>328.4</v>
      </c>
      <c r="H255" s="11">
        <v>328.4</v>
      </c>
      <c r="I255" s="11">
        <v>328.4</v>
      </c>
    </row>
    <row r="256" spans="1:9" ht="56.25">
      <c r="A256" s="64" t="s">
        <v>476</v>
      </c>
      <c r="B256" s="16" t="s">
        <v>477</v>
      </c>
      <c r="C256" s="33"/>
      <c r="D256" s="16"/>
      <c r="E256" s="16"/>
      <c r="F256" s="16"/>
      <c r="G256" s="11">
        <f>G257</f>
        <v>1748.5</v>
      </c>
      <c r="H256" s="11">
        <f>H257</f>
        <v>2540.1</v>
      </c>
      <c r="I256" s="11">
        <f>I257</f>
        <v>3112.6</v>
      </c>
    </row>
    <row r="257" spans="1:9" ht="18.75">
      <c r="A257" s="64" t="s">
        <v>193</v>
      </c>
      <c r="B257" s="16" t="s">
        <v>477</v>
      </c>
      <c r="C257" s="33">
        <v>115</v>
      </c>
      <c r="D257" s="16" t="s">
        <v>131</v>
      </c>
      <c r="E257" s="16" t="s">
        <v>125</v>
      </c>
      <c r="F257" s="16" t="s">
        <v>192</v>
      </c>
      <c r="G257" s="11">
        <v>1748.5</v>
      </c>
      <c r="H257" s="11">
        <v>2540.1</v>
      </c>
      <c r="I257" s="11">
        <v>3112.6</v>
      </c>
    </row>
    <row r="258" spans="1:9" ht="37.5">
      <c r="A258" s="29" t="s">
        <v>671</v>
      </c>
      <c r="B258" s="48" t="s">
        <v>672</v>
      </c>
      <c r="C258" s="33"/>
      <c r="D258" s="16"/>
      <c r="E258" s="16"/>
      <c r="F258" s="16"/>
      <c r="G258" s="11">
        <f>G259</f>
        <v>70.1</v>
      </c>
      <c r="H258" s="11">
        <f>H259</f>
        <v>0</v>
      </c>
      <c r="I258" s="11">
        <f>I259</f>
        <v>0</v>
      </c>
    </row>
    <row r="259" spans="1:9" ht="18.75">
      <c r="A259" s="64" t="s">
        <v>193</v>
      </c>
      <c r="B259" s="112" t="s">
        <v>672</v>
      </c>
      <c r="C259" s="33">
        <v>115</v>
      </c>
      <c r="D259" s="16" t="s">
        <v>131</v>
      </c>
      <c r="E259" s="16" t="s">
        <v>125</v>
      </c>
      <c r="F259" s="16" t="s">
        <v>192</v>
      </c>
      <c r="G259" s="11">
        <v>70.1</v>
      </c>
      <c r="H259" s="11">
        <v>0</v>
      </c>
      <c r="I259" s="11">
        <v>0</v>
      </c>
    </row>
    <row r="260" spans="1:9" ht="37.5">
      <c r="A260" s="43" t="s">
        <v>647</v>
      </c>
      <c r="B260" s="75" t="s">
        <v>534</v>
      </c>
      <c r="C260" s="33"/>
      <c r="D260" s="16"/>
      <c r="E260" s="16"/>
      <c r="F260" s="16"/>
      <c r="G260" s="11">
        <f aca="true" t="shared" si="10" ref="G260:I261">G261</f>
        <v>2234.4</v>
      </c>
      <c r="H260" s="11">
        <f t="shared" si="10"/>
        <v>1127.1</v>
      </c>
      <c r="I260" s="11">
        <f t="shared" si="10"/>
        <v>12383</v>
      </c>
    </row>
    <row r="261" spans="1:9" ht="96" customHeight="1">
      <c r="A261" s="43" t="s">
        <v>535</v>
      </c>
      <c r="B261" s="33" t="s">
        <v>533</v>
      </c>
      <c r="C261" s="33"/>
      <c r="D261" s="16"/>
      <c r="E261" s="16"/>
      <c r="F261" s="16"/>
      <c r="G261" s="11">
        <f t="shared" si="10"/>
        <v>2234.4</v>
      </c>
      <c r="H261" s="11">
        <f t="shared" si="10"/>
        <v>1127.1</v>
      </c>
      <c r="I261" s="11">
        <f t="shared" si="10"/>
        <v>12383</v>
      </c>
    </row>
    <row r="262" spans="1:9" ht="18.75">
      <c r="A262" s="64" t="s">
        <v>193</v>
      </c>
      <c r="B262" s="33" t="s">
        <v>533</v>
      </c>
      <c r="C262" s="33">
        <v>115</v>
      </c>
      <c r="D262" s="16" t="s">
        <v>131</v>
      </c>
      <c r="E262" s="16" t="s">
        <v>126</v>
      </c>
      <c r="F262" s="16" t="s">
        <v>192</v>
      </c>
      <c r="G262" s="11">
        <v>2234.4</v>
      </c>
      <c r="H262" s="11">
        <v>1127.1</v>
      </c>
      <c r="I262" s="11">
        <v>12383</v>
      </c>
    </row>
    <row r="263" spans="1:9" ht="37.5">
      <c r="A263" s="64" t="s">
        <v>615</v>
      </c>
      <c r="B263" s="16" t="s">
        <v>613</v>
      </c>
      <c r="C263" s="33"/>
      <c r="D263" s="16"/>
      <c r="E263" s="16"/>
      <c r="F263" s="16"/>
      <c r="G263" s="11">
        <f aca="true" t="shared" si="11" ref="G263:I264">G264</f>
        <v>728.8</v>
      </c>
      <c r="H263" s="11">
        <f t="shared" si="11"/>
        <v>0</v>
      </c>
      <c r="I263" s="11">
        <f t="shared" si="11"/>
        <v>0</v>
      </c>
    </row>
    <row r="264" spans="1:9" ht="56.25">
      <c r="A264" s="64" t="s">
        <v>659</v>
      </c>
      <c r="B264" s="16" t="s">
        <v>614</v>
      </c>
      <c r="C264" s="33"/>
      <c r="D264" s="16"/>
      <c r="E264" s="16"/>
      <c r="F264" s="16"/>
      <c r="G264" s="11">
        <f t="shared" si="11"/>
        <v>728.8</v>
      </c>
      <c r="H264" s="11">
        <f t="shared" si="11"/>
        <v>0</v>
      </c>
      <c r="I264" s="11">
        <f t="shared" si="11"/>
        <v>0</v>
      </c>
    </row>
    <row r="265" spans="1:9" ht="18.75">
      <c r="A265" s="64" t="s">
        <v>193</v>
      </c>
      <c r="B265" s="16" t="s">
        <v>614</v>
      </c>
      <c r="C265" s="33">
        <v>115</v>
      </c>
      <c r="D265" s="16" t="s">
        <v>131</v>
      </c>
      <c r="E265" s="16" t="s">
        <v>125</v>
      </c>
      <c r="F265" s="16" t="s">
        <v>192</v>
      </c>
      <c r="G265" s="11">
        <f>728.8</f>
        <v>728.8</v>
      </c>
      <c r="H265" s="11">
        <v>0</v>
      </c>
      <c r="I265" s="11">
        <v>0</v>
      </c>
    </row>
    <row r="266" spans="1:9" ht="37.5">
      <c r="A266" s="64" t="s">
        <v>648</v>
      </c>
      <c r="B266" s="33" t="s">
        <v>536</v>
      </c>
      <c r="C266" s="33"/>
      <c r="D266" s="16"/>
      <c r="E266" s="16"/>
      <c r="F266" s="16"/>
      <c r="G266" s="11">
        <f aca="true" t="shared" si="12" ref="G266:I267">G267</f>
        <v>2359.9</v>
      </c>
      <c r="H266" s="11">
        <f t="shared" si="12"/>
        <v>0</v>
      </c>
      <c r="I266" s="11">
        <f t="shared" si="12"/>
        <v>20881.5</v>
      </c>
    </row>
    <row r="267" spans="1:9" ht="56.25">
      <c r="A267" s="64" t="s">
        <v>538</v>
      </c>
      <c r="B267" s="33" t="s">
        <v>537</v>
      </c>
      <c r="C267" s="33"/>
      <c r="D267" s="16"/>
      <c r="E267" s="16"/>
      <c r="F267" s="16"/>
      <c r="G267" s="11">
        <f t="shared" si="12"/>
        <v>2359.9</v>
      </c>
      <c r="H267" s="11">
        <f t="shared" si="12"/>
        <v>0</v>
      </c>
      <c r="I267" s="11">
        <f t="shared" si="12"/>
        <v>20881.5</v>
      </c>
    </row>
    <row r="268" spans="1:9" ht="18.75">
      <c r="A268" s="64" t="s">
        <v>193</v>
      </c>
      <c r="B268" s="33" t="s">
        <v>537</v>
      </c>
      <c r="C268" s="33">
        <v>115</v>
      </c>
      <c r="D268" s="16" t="s">
        <v>131</v>
      </c>
      <c r="E268" s="16" t="s">
        <v>126</v>
      </c>
      <c r="F268" s="16" t="s">
        <v>192</v>
      </c>
      <c r="G268" s="11">
        <v>2359.9</v>
      </c>
      <c r="H268" s="11">
        <v>0</v>
      </c>
      <c r="I268" s="11">
        <v>20881.5</v>
      </c>
    </row>
    <row r="269" spans="1:9" ht="78.75" customHeight="1">
      <c r="A269" s="64" t="s">
        <v>649</v>
      </c>
      <c r="B269" s="16" t="s">
        <v>364</v>
      </c>
      <c r="C269" s="33"/>
      <c r="D269" s="16"/>
      <c r="E269" s="16"/>
      <c r="F269" s="16"/>
      <c r="G269" s="11">
        <f>G270+G272</f>
        <v>6963</v>
      </c>
      <c r="H269" s="11">
        <f>H270+H272</f>
        <v>7500</v>
      </c>
      <c r="I269" s="11">
        <f>I270+I272</f>
        <v>7500</v>
      </c>
    </row>
    <row r="270" spans="1:9" ht="18.75">
      <c r="A270" s="64" t="s">
        <v>151</v>
      </c>
      <c r="B270" s="16" t="s">
        <v>363</v>
      </c>
      <c r="C270" s="33"/>
      <c r="D270" s="16"/>
      <c r="E270" s="16"/>
      <c r="F270" s="16"/>
      <c r="G270" s="11">
        <f>G271</f>
        <v>6250</v>
      </c>
      <c r="H270" s="11">
        <f>H271</f>
        <v>7500</v>
      </c>
      <c r="I270" s="11">
        <f>I271</f>
        <v>7500</v>
      </c>
    </row>
    <row r="271" spans="1:9" ht="37.5">
      <c r="A271" s="64" t="s">
        <v>92</v>
      </c>
      <c r="B271" s="16" t="s">
        <v>363</v>
      </c>
      <c r="C271" s="33">
        <v>115</v>
      </c>
      <c r="D271" s="16" t="s">
        <v>131</v>
      </c>
      <c r="E271" s="16" t="s">
        <v>125</v>
      </c>
      <c r="F271" s="16" t="s">
        <v>190</v>
      </c>
      <c r="G271" s="11">
        <v>6250</v>
      </c>
      <c r="H271" s="11">
        <v>7500</v>
      </c>
      <c r="I271" s="11">
        <v>7500</v>
      </c>
    </row>
    <row r="272" spans="1:9" ht="56.25">
      <c r="A272" s="64" t="s">
        <v>476</v>
      </c>
      <c r="B272" s="16" t="s">
        <v>683</v>
      </c>
      <c r="C272" s="33"/>
      <c r="D272" s="16"/>
      <c r="E272" s="16"/>
      <c r="F272" s="16"/>
      <c r="G272" s="11">
        <f>G273</f>
        <v>713</v>
      </c>
      <c r="H272" s="11">
        <f>H273</f>
        <v>0</v>
      </c>
      <c r="I272" s="11">
        <f>I273</f>
        <v>0</v>
      </c>
    </row>
    <row r="273" spans="1:9" ht="18.75">
      <c r="A273" s="64" t="s">
        <v>193</v>
      </c>
      <c r="B273" s="16" t="s">
        <v>683</v>
      </c>
      <c r="C273" s="33">
        <v>115</v>
      </c>
      <c r="D273" s="16" t="s">
        <v>131</v>
      </c>
      <c r="E273" s="16" t="s">
        <v>125</v>
      </c>
      <c r="F273" s="16" t="s">
        <v>190</v>
      </c>
      <c r="G273" s="11">
        <v>713</v>
      </c>
      <c r="H273" s="11">
        <v>0</v>
      </c>
      <c r="I273" s="11">
        <v>0</v>
      </c>
    </row>
    <row r="274" spans="1:9" ht="56.25">
      <c r="A274" s="64" t="s">
        <v>605</v>
      </c>
      <c r="B274" s="33" t="s">
        <v>443</v>
      </c>
      <c r="C274" s="33"/>
      <c r="D274" s="16"/>
      <c r="E274" s="16"/>
      <c r="F274" s="16"/>
      <c r="G274" s="11">
        <f>G278+G282+G280+G275+G284</f>
        <v>86085</v>
      </c>
      <c r="H274" s="11">
        <f>H278+H282+H280+H275+H284</f>
        <v>79046.7</v>
      </c>
      <c r="I274" s="11">
        <f>I278+I282+I280+I275+I284</f>
        <v>0</v>
      </c>
    </row>
    <row r="275" spans="1:9" ht="56.25">
      <c r="A275" s="64" t="s">
        <v>642</v>
      </c>
      <c r="B275" s="33" t="s">
        <v>585</v>
      </c>
      <c r="C275" s="33"/>
      <c r="D275" s="16"/>
      <c r="E275" s="16"/>
      <c r="F275" s="16"/>
      <c r="G275" s="11">
        <f>G277+G276</f>
        <v>5323</v>
      </c>
      <c r="H275" s="11">
        <f>H277+H276</f>
        <v>0</v>
      </c>
      <c r="I275" s="11">
        <f>I277+I276</f>
        <v>0</v>
      </c>
    </row>
    <row r="276" spans="1:9" ht="18.75">
      <c r="A276" s="64" t="s">
        <v>193</v>
      </c>
      <c r="B276" s="33" t="s">
        <v>585</v>
      </c>
      <c r="C276" s="33">
        <v>115</v>
      </c>
      <c r="D276" s="16" t="s">
        <v>131</v>
      </c>
      <c r="E276" s="16" t="s">
        <v>126</v>
      </c>
      <c r="F276" s="16" t="s">
        <v>192</v>
      </c>
      <c r="G276" s="11">
        <v>2173</v>
      </c>
      <c r="H276" s="11">
        <v>0</v>
      </c>
      <c r="I276" s="11">
        <v>0</v>
      </c>
    </row>
    <row r="277" spans="1:9" ht="37.5">
      <c r="A277" s="64" t="s">
        <v>93</v>
      </c>
      <c r="B277" s="33" t="s">
        <v>585</v>
      </c>
      <c r="C277" s="33">
        <v>546</v>
      </c>
      <c r="D277" s="16" t="s">
        <v>131</v>
      </c>
      <c r="E277" s="16" t="s">
        <v>127</v>
      </c>
      <c r="F277" s="16" t="s">
        <v>179</v>
      </c>
      <c r="G277" s="11">
        <v>3150</v>
      </c>
      <c r="H277" s="11">
        <v>0</v>
      </c>
      <c r="I277" s="11">
        <v>0</v>
      </c>
    </row>
    <row r="278" spans="1:9" ht="37.5">
      <c r="A278" s="64" t="s">
        <v>404</v>
      </c>
      <c r="B278" s="33" t="s">
        <v>444</v>
      </c>
      <c r="C278" s="33"/>
      <c r="D278" s="16"/>
      <c r="E278" s="16"/>
      <c r="F278" s="16"/>
      <c r="G278" s="11">
        <f>G279</f>
        <v>4746.9</v>
      </c>
      <c r="H278" s="11">
        <f>H279</f>
        <v>0</v>
      </c>
      <c r="I278" s="11">
        <f>I279</f>
        <v>0</v>
      </c>
    </row>
    <row r="279" spans="1:9" ht="18.75">
      <c r="A279" s="64" t="s">
        <v>193</v>
      </c>
      <c r="B279" s="33" t="s">
        <v>444</v>
      </c>
      <c r="C279" s="33">
        <v>115</v>
      </c>
      <c r="D279" s="16" t="s">
        <v>131</v>
      </c>
      <c r="E279" s="16" t="s">
        <v>126</v>
      </c>
      <c r="F279" s="16" t="s">
        <v>192</v>
      </c>
      <c r="G279" s="11">
        <v>4746.9</v>
      </c>
      <c r="H279" s="11">
        <v>0</v>
      </c>
      <c r="I279" s="11">
        <v>0</v>
      </c>
    </row>
    <row r="280" spans="1:9" ht="56.25">
      <c r="A280" s="64" t="s">
        <v>543</v>
      </c>
      <c r="B280" s="33" t="s">
        <v>564</v>
      </c>
      <c r="C280" s="33"/>
      <c r="D280" s="16"/>
      <c r="E280" s="16"/>
      <c r="F280" s="16"/>
      <c r="G280" s="11">
        <f>G281</f>
        <v>71005.1</v>
      </c>
      <c r="H280" s="11">
        <f>H281</f>
        <v>79046.7</v>
      </c>
      <c r="I280" s="11">
        <f>I281</f>
        <v>0</v>
      </c>
    </row>
    <row r="281" spans="1:9" ht="18.75">
      <c r="A281" s="64" t="s">
        <v>193</v>
      </c>
      <c r="B281" s="33" t="s">
        <v>564</v>
      </c>
      <c r="C281" s="33">
        <v>546</v>
      </c>
      <c r="D281" s="16" t="s">
        <v>131</v>
      </c>
      <c r="E281" s="16" t="s">
        <v>127</v>
      </c>
      <c r="F281" s="16" t="s">
        <v>186</v>
      </c>
      <c r="G281" s="11">
        <v>71005.1</v>
      </c>
      <c r="H281" s="11">
        <v>79046.7</v>
      </c>
      <c r="I281" s="11">
        <v>0</v>
      </c>
    </row>
    <row r="282" spans="1:9" ht="37.5">
      <c r="A282" s="64" t="s">
        <v>545</v>
      </c>
      <c r="B282" s="33" t="s">
        <v>544</v>
      </c>
      <c r="C282" s="33"/>
      <c r="D282" s="16"/>
      <c r="E282" s="16"/>
      <c r="F282" s="16"/>
      <c r="G282" s="11">
        <f>G283</f>
        <v>0</v>
      </c>
      <c r="H282" s="11">
        <f>H283</f>
        <v>0</v>
      </c>
      <c r="I282" s="11">
        <f>I283</f>
        <v>0</v>
      </c>
    </row>
    <row r="283" spans="1:9" ht="18.75">
      <c r="A283" s="64" t="s">
        <v>193</v>
      </c>
      <c r="B283" s="33" t="s">
        <v>544</v>
      </c>
      <c r="C283" s="33">
        <v>115</v>
      </c>
      <c r="D283" s="16" t="s">
        <v>131</v>
      </c>
      <c r="E283" s="16" t="s">
        <v>126</v>
      </c>
      <c r="F283" s="16" t="s">
        <v>192</v>
      </c>
      <c r="G283" s="11">
        <v>0</v>
      </c>
      <c r="H283" s="11"/>
      <c r="I283" s="11">
        <v>0</v>
      </c>
    </row>
    <row r="284" spans="1:9" ht="81" customHeight="1">
      <c r="A284" s="64" t="s">
        <v>617</v>
      </c>
      <c r="B284" s="33" t="s">
        <v>616</v>
      </c>
      <c r="C284" s="33"/>
      <c r="D284" s="16"/>
      <c r="E284" s="16"/>
      <c r="F284" s="16"/>
      <c r="G284" s="11">
        <f>G285</f>
        <v>5010</v>
      </c>
      <c r="H284" s="11">
        <f>H285</f>
        <v>0</v>
      </c>
      <c r="I284" s="11">
        <f>I285</f>
        <v>0</v>
      </c>
    </row>
    <row r="285" spans="1:9" ht="18.75" customHeight="1">
      <c r="A285" s="64" t="s">
        <v>193</v>
      </c>
      <c r="B285" s="33" t="s">
        <v>616</v>
      </c>
      <c r="C285" s="33">
        <v>115</v>
      </c>
      <c r="D285" s="16" t="s">
        <v>131</v>
      </c>
      <c r="E285" s="16" t="s">
        <v>126</v>
      </c>
      <c r="F285" s="16" t="s">
        <v>192</v>
      </c>
      <c r="G285" s="11">
        <v>5010</v>
      </c>
      <c r="H285" s="11">
        <v>0</v>
      </c>
      <c r="I285" s="11">
        <v>0</v>
      </c>
    </row>
    <row r="286" spans="1:9" ht="18.75">
      <c r="A286" s="70" t="s">
        <v>29</v>
      </c>
      <c r="B286" s="16" t="s">
        <v>77</v>
      </c>
      <c r="C286" s="16"/>
      <c r="D286" s="16"/>
      <c r="E286" s="16"/>
      <c r="F286" s="16"/>
      <c r="G286" s="11">
        <f>G287+G294</f>
        <v>46882</v>
      </c>
      <c r="H286" s="11">
        <f>H287+H294</f>
        <v>35457.7</v>
      </c>
      <c r="I286" s="11">
        <f>I287+I294</f>
        <v>45457.700000000004</v>
      </c>
    </row>
    <row r="287" spans="1:9" ht="136.5" customHeight="1">
      <c r="A287" s="64" t="s">
        <v>524</v>
      </c>
      <c r="B287" s="16" t="s">
        <v>112</v>
      </c>
      <c r="C287" s="16"/>
      <c r="D287" s="16"/>
      <c r="E287" s="16"/>
      <c r="F287" s="16"/>
      <c r="G287" s="11">
        <f>G288+G292</f>
        <v>43618.2</v>
      </c>
      <c r="H287" s="11">
        <f>H288+H292</f>
        <v>32666.3</v>
      </c>
      <c r="I287" s="11">
        <f>I288+I292</f>
        <v>42666.3</v>
      </c>
    </row>
    <row r="288" spans="1:9" ht="18.75">
      <c r="A288" s="64" t="s">
        <v>408</v>
      </c>
      <c r="B288" s="16" t="s">
        <v>409</v>
      </c>
      <c r="C288" s="16"/>
      <c r="D288" s="16"/>
      <c r="E288" s="16"/>
      <c r="F288" s="16"/>
      <c r="G288" s="11">
        <f>G291+G289+G290</f>
        <v>24168.899999999998</v>
      </c>
      <c r="H288" s="11">
        <f>H291+H289+H290</f>
        <v>17608.8</v>
      </c>
      <c r="I288" s="11">
        <f>I291+I289+I290</f>
        <v>27608.8</v>
      </c>
    </row>
    <row r="289" spans="1:9" ht="18.75">
      <c r="A289" s="64" t="s">
        <v>181</v>
      </c>
      <c r="B289" s="16" t="s">
        <v>409</v>
      </c>
      <c r="C289" s="16" t="s">
        <v>326</v>
      </c>
      <c r="D289" s="16" t="s">
        <v>131</v>
      </c>
      <c r="E289" s="16" t="s">
        <v>127</v>
      </c>
      <c r="F289" s="16" t="s">
        <v>154</v>
      </c>
      <c r="G289" s="11">
        <v>22496.1</v>
      </c>
      <c r="H289" s="11">
        <v>15936</v>
      </c>
      <c r="I289" s="11">
        <v>25936</v>
      </c>
    </row>
    <row r="290" spans="1:9" ht="37.5">
      <c r="A290" s="64" t="s">
        <v>93</v>
      </c>
      <c r="B290" s="16" t="s">
        <v>409</v>
      </c>
      <c r="C290" s="16" t="s">
        <v>326</v>
      </c>
      <c r="D290" s="16" t="s">
        <v>131</v>
      </c>
      <c r="E290" s="16" t="s">
        <v>127</v>
      </c>
      <c r="F290" s="16" t="s">
        <v>179</v>
      </c>
      <c r="G290" s="11">
        <v>1659.7</v>
      </c>
      <c r="H290" s="11">
        <v>1659.7</v>
      </c>
      <c r="I290" s="11">
        <v>1659.7</v>
      </c>
    </row>
    <row r="291" spans="1:9" ht="18.75">
      <c r="A291" s="64" t="s">
        <v>177</v>
      </c>
      <c r="B291" s="16" t="s">
        <v>409</v>
      </c>
      <c r="C291" s="16" t="s">
        <v>326</v>
      </c>
      <c r="D291" s="16" t="s">
        <v>131</v>
      </c>
      <c r="E291" s="16" t="s">
        <v>127</v>
      </c>
      <c r="F291" s="16" t="s">
        <v>178</v>
      </c>
      <c r="G291" s="11">
        <v>13.1</v>
      </c>
      <c r="H291" s="11">
        <v>13.1</v>
      </c>
      <c r="I291" s="11">
        <v>13.1</v>
      </c>
    </row>
    <row r="292" spans="1:9" ht="56.25">
      <c r="A292" s="64" t="s">
        <v>476</v>
      </c>
      <c r="B292" s="16" t="s">
        <v>479</v>
      </c>
      <c r="C292" s="16"/>
      <c r="D292" s="16"/>
      <c r="E292" s="16"/>
      <c r="F292" s="16"/>
      <c r="G292" s="11">
        <f>G293</f>
        <v>19449.3</v>
      </c>
      <c r="H292" s="11">
        <f>H293</f>
        <v>15057.5</v>
      </c>
      <c r="I292" s="11">
        <f>I293</f>
        <v>15057.5</v>
      </c>
    </row>
    <row r="293" spans="1:9" ht="18.75">
      <c r="A293" s="64" t="s">
        <v>181</v>
      </c>
      <c r="B293" s="16" t="s">
        <v>479</v>
      </c>
      <c r="C293" s="16" t="s">
        <v>326</v>
      </c>
      <c r="D293" s="16" t="s">
        <v>131</v>
      </c>
      <c r="E293" s="16" t="s">
        <v>127</v>
      </c>
      <c r="F293" s="16" t="s">
        <v>154</v>
      </c>
      <c r="G293" s="11">
        <v>19449.3</v>
      </c>
      <c r="H293" s="11">
        <v>15057.5</v>
      </c>
      <c r="I293" s="11">
        <v>15057.5</v>
      </c>
    </row>
    <row r="294" spans="1:9" ht="56.25">
      <c r="A294" s="64" t="s">
        <v>342</v>
      </c>
      <c r="B294" s="16" t="s">
        <v>113</v>
      </c>
      <c r="C294" s="16"/>
      <c r="D294" s="16"/>
      <c r="E294" s="16"/>
      <c r="F294" s="16"/>
      <c r="G294" s="11">
        <f>G295+G299</f>
        <v>3263.8</v>
      </c>
      <c r="H294" s="11">
        <f>H295+H299</f>
        <v>2791.4</v>
      </c>
      <c r="I294" s="11">
        <f>I295+I299</f>
        <v>2791.4</v>
      </c>
    </row>
    <row r="295" spans="1:9" ht="39.75" customHeight="1">
      <c r="A295" s="64" t="s">
        <v>191</v>
      </c>
      <c r="B295" s="16" t="s">
        <v>114</v>
      </c>
      <c r="C295" s="16"/>
      <c r="D295" s="16"/>
      <c r="E295" s="16"/>
      <c r="F295" s="16"/>
      <c r="G295" s="11">
        <f>G296+G297+G298</f>
        <v>2573.8</v>
      </c>
      <c r="H295" s="11">
        <f>H296+H297+H298</f>
        <v>2695.4</v>
      </c>
      <c r="I295" s="11">
        <f>I296+I297+I298</f>
        <v>2695.4</v>
      </c>
    </row>
    <row r="296" spans="1:9" ht="37.5">
      <c r="A296" s="64" t="s">
        <v>175</v>
      </c>
      <c r="B296" s="16" t="s">
        <v>114</v>
      </c>
      <c r="C296" s="16" t="s">
        <v>345</v>
      </c>
      <c r="D296" s="16" t="s">
        <v>131</v>
      </c>
      <c r="E296" s="16" t="s">
        <v>127</v>
      </c>
      <c r="F296" s="16" t="s">
        <v>176</v>
      </c>
      <c r="G296" s="11">
        <v>2296.5</v>
      </c>
      <c r="H296" s="11">
        <v>2418.1</v>
      </c>
      <c r="I296" s="11">
        <v>2418.1</v>
      </c>
    </row>
    <row r="297" spans="1:9" ht="37.5">
      <c r="A297" s="64" t="s">
        <v>93</v>
      </c>
      <c r="B297" s="16" t="s">
        <v>114</v>
      </c>
      <c r="C297" s="16" t="s">
        <v>345</v>
      </c>
      <c r="D297" s="16" t="s">
        <v>131</v>
      </c>
      <c r="E297" s="16" t="s">
        <v>127</v>
      </c>
      <c r="F297" s="16" t="s">
        <v>179</v>
      </c>
      <c r="G297" s="11">
        <v>273.4</v>
      </c>
      <c r="H297" s="11">
        <v>273.4</v>
      </c>
      <c r="I297" s="11">
        <v>273.4</v>
      </c>
    </row>
    <row r="298" spans="1:9" ht="18.75">
      <c r="A298" s="64" t="s">
        <v>177</v>
      </c>
      <c r="B298" s="16" t="s">
        <v>114</v>
      </c>
      <c r="C298" s="16" t="s">
        <v>345</v>
      </c>
      <c r="D298" s="16" t="s">
        <v>131</v>
      </c>
      <c r="E298" s="16" t="s">
        <v>127</v>
      </c>
      <c r="F298" s="16" t="s">
        <v>178</v>
      </c>
      <c r="G298" s="11">
        <v>3.9</v>
      </c>
      <c r="H298" s="11">
        <v>3.9</v>
      </c>
      <c r="I298" s="11">
        <v>3.9</v>
      </c>
    </row>
    <row r="299" spans="1:9" ht="56.25">
      <c r="A299" s="64" t="s">
        <v>476</v>
      </c>
      <c r="B299" s="16" t="s">
        <v>487</v>
      </c>
      <c r="C299" s="16"/>
      <c r="D299" s="16"/>
      <c r="E299" s="16"/>
      <c r="F299" s="16"/>
      <c r="G299" s="11">
        <f>G300</f>
        <v>690</v>
      </c>
      <c r="H299" s="11">
        <f>H300</f>
        <v>96</v>
      </c>
      <c r="I299" s="11">
        <f>I300</f>
        <v>96</v>
      </c>
    </row>
    <row r="300" spans="1:9" ht="37.5">
      <c r="A300" s="64" t="s">
        <v>175</v>
      </c>
      <c r="B300" s="16" t="s">
        <v>487</v>
      </c>
      <c r="C300" s="16" t="s">
        <v>345</v>
      </c>
      <c r="D300" s="16" t="s">
        <v>131</v>
      </c>
      <c r="E300" s="16" t="s">
        <v>127</v>
      </c>
      <c r="F300" s="16" t="s">
        <v>176</v>
      </c>
      <c r="G300" s="11">
        <v>690</v>
      </c>
      <c r="H300" s="11">
        <v>96</v>
      </c>
      <c r="I300" s="11">
        <v>96</v>
      </c>
    </row>
    <row r="301" spans="1:9" ht="75">
      <c r="A301" s="65" t="s">
        <v>568</v>
      </c>
      <c r="B301" s="128" t="s">
        <v>251</v>
      </c>
      <c r="C301" s="128"/>
      <c r="D301" s="13"/>
      <c r="E301" s="13"/>
      <c r="F301" s="13"/>
      <c r="G301" s="14">
        <f>G302+G331+G339</f>
        <v>2937.6000000000004</v>
      </c>
      <c r="H301" s="14">
        <f>H302+H331+H339</f>
        <v>1435.6</v>
      </c>
      <c r="I301" s="14">
        <f>I302+I331+I339</f>
        <v>1435.6</v>
      </c>
    </row>
    <row r="302" spans="1:9" ht="36.75" customHeight="1">
      <c r="A302" s="64" t="s">
        <v>198</v>
      </c>
      <c r="B302" s="33" t="s">
        <v>62</v>
      </c>
      <c r="C302" s="33"/>
      <c r="D302" s="16"/>
      <c r="E302" s="16"/>
      <c r="F302" s="16"/>
      <c r="G302" s="11">
        <f>G309+G317+G322+G303+G325+G328</f>
        <v>2648.1000000000004</v>
      </c>
      <c r="H302" s="11">
        <f>H309+H317+H322+H303+H325+H328</f>
        <v>1410.6</v>
      </c>
      <c r="I302" s="11">
        <f>I309+I317+I322+I303+I325+I328</f>
        <v>1410.6</v>
      </c>
    </row>
    <row r="303" spans="1:9" ht="60" customHeight="1">
      <c r="A303" s="64" t="s">
        <v>421</v>
      </c>
      <c r="B303" s="33" t="s">
        <v>420</v>
      </c>
      <c r="C303" s="33"/>
      <c r="D303" s="16"/>
      <c r="E303" s="16"/>
      <c r="F303" s="16"/>
      <c r="G303" s="11">
        <f>G306+G304</f>
        <v>1212.9</v>
      </c>
      <c r="H303" s="11">
        <f>H306+H304</f>
        <v>1070.2</v>
      </c>
      <c r="I303" s="11">
        <f>I306+I304</f>
        <v>1070.2</v>
      </c>
    </row>
    <row r="304" spans="1:9" ht="37.5">
      <c r="A304" s="9" t="s">
        <v>341</v>
      </c>
      <c r="B304" s="16" t="s">
        <v>682</v>
      </c>
      <c r="C304" s="33"/>
      <c r="D304" s="16"/>
      <c r="E304" s="16"/>
      <c r="F304" s="16"/>
      <c r="G304" s="11">
        <f>G305</f>
        <v>5</v>
      </c>
      <c r="H304" s="11">
        <f>H305</f>
        <v>0</v>
      </c>
      <c r="I304" s="11">
        <f>I305</f>
        <v>0</v>
      </c>
    </row>
    <row r="305" spans="1:9" ht="18.75">
      <c r="A305" s="22" t="s">
        <v>193</v>
      </c>
      <c r="B305" s="16" t="s">
        <v>682</v>
      </c>
      <c r="C305" s="33">
        <v>115</v>
      </c>
      <c r="D305" s="16" t="s">
        <v>131</v>
      </c>
      <c r="E305" s="16" t="s">
        <v>127</v>
      </c>
      <c r="F305" s="16" t="s">
        <v>192</v>
      </c>
      <c r="G305" s="11">
        <v>5</v>
      </c>
      <c r="H305" s="11">
        <v>0</v>
      </c>
      <c r="I305" s="11">
        <v>0</v>
      </c>
    </row>
    <row r="306" spans="1:9" ht="115.5" customHeight="1">
      <c r="A306" s="64" t="s">
        <v>454</v>
      </c>
      <c r="B306" s="33" t="s">
        <v>455</v>
      </c>
      <c r="C306" s="33"/>
      <c r="D306" s="16"/>
      <c r="E306" s="16"/>
      <c r="F306" s="16"/>
      <c r="G306" s="11">
        <f>G307+G308</f>
        <v>1207.9</v>
      </c>
      <c r="H306" s="11">
        <f>H307+H308</f>
        <v>1070.2</v>
      </c>
      <c r="I306" s="11">
        <f>I307+I308</f>
        <v>1070.2</v>
      </c>
    </row>
    <row r="307" spans="1:9" ht="37.5">
      <c r="A307" s="64" t="s">
        <v>175</v>
      </c>
      <c r="B307" s="33" t="s">
        <v>455</v>
      </c>
      <c r="C307" s="33">
        <v>546</v>
      </c>
      <c r="D307" s="16" t="s">
        <v>122</v>
      </c>
      <c r="E307" s="16" t="s">
        <v>123</v>
      </c>
      <c r="F307" s="16" t="s">
        <v>176</v>
      </c>
      <c r="G307" s="11">
        <v>837.8</v>
      </c>
      <c r="H307" s="11">
        <v>738.5</v>
      </c>
      <c r="I307" s="11">
        <v>738.5</v>
      </c>
    </row>
    <row r="308" spans="1:9" ht="37.5">
      <c r="A308" s="64" t="s">
        <v>93</v>
      </c>
      <c r="B308" s="33" t="s">
        <v>455</v>
      </c>
      <c r="C308" s="33">
        <v>546</v>
      </c>
      <c r="D308" s="16" t="s">
        <v>122</v>
      </c>
      <c r="E308" s="16" t="s">
        <v>123</v>
      </c>
      <c r="F308" s="16" t="s">
        <v>179</v>
      </c>
      <c r="G308" s="11">
        <v>370.1</v>
      </c>
      <c r="H308" s="11">
        <v>331.7</v>
      </c>
      <c r="I308" s="11">
        <v>331.7</v>
      </c>
    </row>
    <row r="309" spans="1:9" ht="37.5">
      <c r="A309" s="64" t="s">
        <v>601</v>
      </c>
      <c r="B309" s="33" t="s">
        <v>569</v>
      </c>
      <c r="C309" s="33"/>
      <c r="D309" s="16"/>
      <c r="E309" s="16"/>
      <c r="F309" s="16"/>
      <c r="G309" s="11">
        <f>G312+G315+G310</f>
        <v>1129</v>
      </c>
      <c r="H309" s="11">
        <f>H312+H315</f>
        <v>4</v>
      </c>
      <c r="I309" s="11">
        <f>I312+I315</f>
        <v>4</v>
      </c>
    </row>
    <row r="310" spans="1:9" ht="37.5">
      <c r="A310" s="64" t="s">
        <v>694</v>
      </c>
      <c r="B310" s="33" t="s">
        <v>695</v>
      </c>
      <c r="C310" s="33"/>
      <c r="D310" s="16"/>
      <c r="E310" s="16"/>
      <c r="F310" s="16"/>
      <c r="G310" s="11">
        <f>G311</f>
        <v>3.8</v>
      </c>
      <c r="H310" s="11"/>
      <c r="I310" s="11"/>
    </row>
    <row r="311" spans="1:9" ht="37.5">
      <c r="A311" s="64" t="s">
        <v>93</v>
      </c>
      <c r="B311" s="33" t="s">
        <v>695</v>
      </c>
      <c r="C311" s="33">
        <v>546</v>
      </c>
      <c r="D311" s="16" t="s">
        <v>125</v>
      </c>
      <c r="E311" s="16" t="s">
        <v>147</v>
      </c>
      <c r="F311" s="16" t="s">
        <v>179</v>
      </c>
      <c r="G311" s="11">
        <v>3.8</v>
      </c>
      <c r="H311" s="11"/>
      <c r="I311" s="11"/>
    </row>
    <row r="312" spans="1:9" ht="37.5">
      <c r="A312" s="64" t="s">
        <v>341</v>
      </c>
      <c r="B312" s="33" t="s">
        <v>570</v>
      </c>
      <c r="C312" s="33"/>
      <c r="D312" s="16"/>
      <c r="E312" s="16"/>
      <c r="F312" s="16"/>
      <c r="G312" s="11">
        <f>G313+G314</f>
        <v>37.2</v>
      </c>
      <c r="H312" s="11">
        <f>H313+H314</f>
        <v>4</v>
      </c>
      <c r="I312" s="11">
        <f>I313+I314</f>
        <v>4</v>
      </c>
    </row>
    <row r="313" spans="1:9" ht="37.5">
      <c r="A313" s="64" t="s">
        <v>93</v>
      </c>
      <c r="B313" s="33" t="s">
        <v>570</v>
      </c>
      <c r="C313" s="33">
        <v>546</v>
      </c>
      <c r="D313" s="16" t="s">
        <v>125</v>
      </c>
      <c r="E313" s="16" t="s">
        <v>147</v>
      </c>
      <c r="F313" s="16" t="s">
        <v>179</v>
      </c>
      <c r="G313" s="11">
        <v>34.2</v>
      </c>
      <c r="H313" s="11">
        <v>0</v>
      </c>
      <c r="I313" s="11">
        <v>0</v>
      </c>
    </row>
    <row r="314" spans="1:9" ht="18.75">
      <c r="A314" s="64" t="s">
        <v>187</v>
      </c>
      <c r="B314" s="33" t="s">
        <v>570</v>
      </c>
      <c r="C314" s="33">
        <v>546</v>
      </c>
      <c r="D314" s="16" t="s">
        <v>125</v>
      </c>
      <c r="E314" s="16" t="s">
        <v>147</v>
      </c>
      <c r="F314" s="16" t="s">
        <v>183</v>
      </c>
      <c r="G314" s="11">
        <v>3</v>
      </c>
      <c r="H314" s="11">
        <v>4</v>
      </c>
      <c r="I314" s="11">
        <v>4</v>
      </c>
    </row>
    <row r="315" spans="1:9" ht="37.5">
      <c r="A315" s="64" t="s">
        <v>539</v>
      </c>
      <c r="B315" s="33" t="s">
        <v>571</v>
      </c>
      <c r="C315" s="33"/>
      <c r="D315" s="16"/>
      <c r="E315" s="16"/>
      <c r="F315" s="16"/>
      <c r="G315" s="11">
        <f>G316</f>
        <v>1088</v>
      </c>
      <c r="H315" s="11">
        <f>H316</f>
        <v>0</v>
      </c>
      <c r="I315" s="11">
        <f>I316</f>
        <v>0</v>
      </c>
    </row>
    <row r="316" spans="1:9" ht="37.5">
      <c r="A316" s="64" t="s">
        <v>93</v>
      </c>
      <c r="B316" s="33" t="s">
        <v>571</v>
      </c>
      <c r="C316" s="33">
        <v>546</v>
      </c>
      <c r="D316" s="16" t="s">
        <v>125</v>
      </c>
      <c r="E316" s="16" t="s">
        <v>147</v>
      </c>
      <c r="F316" s="16" t="s">
        <v>179</v>
      </c>
      <c r="G316" s="11">
        <v>1088</v>
      </c>
      <c r="H316" s="11">
        <v>0</v>
      </c>
      <c r="I316" s="11">
        <v>0</v>
      </c>
    </row>
    <row r="317" spans="1:9" ht="60" customHeight="1">
      <c r="A317" s="64" t="s">
        <v>76</v>
      </c>
      <c r="B317" s="33" t="s">
        <v>106</v>
      </c>
      <c r="C317" s="33"/>
      <c r="D317" s="16"/>
      <c r="E317" s="16"/>
      <c r="F317" s="16"/>
      <c r="G317" s="11">
        <f>G320+G318</f>
        <v>291.2</v>
      </c>
      <c r="H317" s="11">
        <f>H320+H318</f>
        <v>325.4</v>
      </c>
      <c r="I317" s="11">
        <f>I320+I318</f>
        <v>325.4</v>
      </c>
    </row>
    <row r="318" spans="1:9" ht="39.75" customHeight="1">
      <c r="A318" s="64" t="s">
        <v>341</v>
      </c>
      <c r="B318" s="33" t="s">
        <v>635</v>
      </c>
      <c r="C318" s="33"/>
      <c r="D318" s="16"/>
      <c r="E318" s="16"/>
      <c r="F318" s="16"/>
      <c r="G318" s="11">
        <f>G319</f>
        <v>0</v>
      </c>
      <c r="H318" s="11">
        <f>H319</f>
        <v>34.2</v>
      </c>
      <c r="I318" s="11">
        <f>I319</f>
        <v>34.2</v>
      </c>
    </row>
    <row r="319" spans="1:9" ht="39.75" customHeight="1">
      <c r="A319" s="64" t="s">
        <v>93</v>
      </c>
      <c r="B319" s="33" t="s">
        <v>636</v>
      </c>
      <c r="C319" s="33">
        <v>546</v>
      </c>
      <c r="D319" s="16" t="s">
        <v>125</v>
      </c>
      <c r="E319" s="16" t="s">
        <v>147</v>
      </c>
      <c r="F319" s="16" t="s">
        <v>179</v>
      </c>
      <c r="G319" s="11">
        <v>0</v>
      </c>
      <c r="H319" s="11">
        <v>34.2</v>
      </c>
      <c r="I319" s="11">
        <v>34.2</v>
      </c>
    </row>
    <row r="320" spans="1:9" ht="37.5">
      <c r="A320" s="64" t="s">
        <v>310</v>
      </c>
      <c r="B320" s="33" t="s">
        <v>572</v>
      </c>
      <c r="C320" s="33"/>
      <c r="D320" s="16"/>
      <c r="E320" s="16"/>
      <c r="F320" s="31"/>
      <c r="G320" s="11">
        <f>G321</f>
        <v>291.2</v>
      </c>
      <c r="H320" s="11">
        <f>H321</f>
        <v>291.2</v>
      </c>
      <c r="I320" s="11">
        <f>I321</f>
        <v>291.2</v>
      </c>
    </row>
    <row r="321" spans="1:9" ht="37.5">
      <c r="A321" s="64" t="s">
        <v>93</v>
      </c>
      <c r="B321" s="33" t="s">
        <v>572</v>
      </c>
      <c r="C321" s="33">
        <v>546</v>
      </c>
      <c r="D321" s="16" t="s">
        <v>125</v>
      </c>
      <c r="E321" s="16" t="s">
        <v>147</v>
      </c>
      <c r="F321" s="16" t="s">
        <v>179</v>
      </c>
      <c r="G321" s="11">
        <v>291.2</v>
      </c>
      <c r="H321" s="11">
        <v>291.2</v>
      </c>
      <c r="I321" s="11">
        <v>291.2</v>
      </c>
    </row>
    <row r="322" spans="1:9" ht="37.5">
      <c r="A322" s="64" t="s">
        <v>78</v>
      </c>
      <c r="B322" s="33" t="s">
        <v>63</v>
      </c>
      <c r="C322" s="33"/>
      <c r="D322" s="16"/>
      <c r="E322" s="16"/>
      <c r="F322" s="16"/>
      <c r="G322" s="11">
        <f aca="true" t="shared" si="13" ref="G322:I323">G323</f>
        <v>8</v>
      </c>
      <c r="H322" s="11">
        <f t="shared" si="13"/>
        <v>8</v>
      </c>
      <c r="I322" s="11">
        <f t="shared" si="13"/>
        <v>8</v>
      </c>
    </row>
    <row r="323" spans="1:9" ht="38.25" customHeight="1">
      <c r="A323" s="64" t="s">
        <v>341</v>
      </c>
      <c r="B323" s="33" t="s">
        <v>573</v>
      </c>
      <c r="C323" s="33"/>
      <c r="D323" s="16"/>
      <c r="E323" s="16"/>
      <c r="F323" s="16"/>
      <c r="G323" s="11">
        <f t="shared" si="13"/>
        <v>8</v>
      </c>
      <c r="H323" s="11">
        <f t="shared" si="13"/>
        <v>8</v>
      </c>
      <c r="I323" s="11">
        <f t="shared" si="13"/>
        <v>8</v>
      </c>
    </row>
    <row r="324" spans="1:9" ht="18.75">
      <c r="A324" s="64" t="s">
        <v>187</v>
      </c>
      <c r="B324" s="33" t="s">
        <v>573</v>
      </c>
      <c r="C324" s="33">
        <v>546</v>
      </c>
      <c r="D324" s="16" t="s">
        <v>125</v>
      </c>
      <c r="E324" s="16" t="s">
        <v>147</v>
      </c>
      <c r="F324" s="16" t="s">
        <v>183</v>
      </c>
      <c r="G324" s="11">
        <v>8</v>
      </c>
      <c r="H324" s="11">
        <v>8</v>
      </c>
      <c r="I324" s="11">
        <v>8</v>
      </c>
    </row>
    <row r="325" spans="1:9" ht="37.5">
      <c r="A325" s="64" t="s">
        <v>575</v>
      </c>
      <c r="B325" s="33" t="s">
        <v>574</v>
      </c>
      <c r="C325" s="33"/>
      <c r="D325" s="16"/>
      <c r="E325" s="16"/>
      <c r="F325" s="16"/>
      <c r="G325" s="11">
        <f aca="true" t="shared" si="14" ref="G325:I326">G326</f>
        <v>3</v>
      </c>
      <c r="H325" s="11">
        <f t="shared" si="14"/>
        <v>3</v>
      </c>
      <c r="I325" s="11">
        <f t="shared" si="14"/>
        <v>3</v>
      </c>
    </row>
    <row r="326" spans="1:9" ht="37.5">
      <c r="A326" s="64" t="s">
        <v>341</v>
      </c>
      <c r="B326" s="33" t="s">
        <v>576</v>
      </c>
      <c r="C326" s="33"/>
      <c r="D326" s="16"/>
      <c r="E326" s="16"/>
      <c r="F326" s="16"/>
      <c r="G326" s="11">
        <f t="shared" si="14"/>
        <v>3</v>
      </c>
      <c r="H326" s="11">
        <f t="shared" si="14"/>
        <v>3</v>
      </c>
      <c r="I326" s="11">
        <f t="shared" si="14"/>
        <v>3</v>
      </c>
    </row>
    <row r="327" spans="1:9" ht="37.5">
      <c r="A327" s="64" t="s">
        <v>93</v>
      </c>
      <c r="B327" s="33" t="s">
        <v>576</v>
      </c>
      <c r="C327" s="33">
        <v>546</v>
      </c>
      <c r="D327" s="16" t="s">
        <v>125</v>
      </c>
      <c r="E327" s="16" t="s">
        <v>147</v>
      </c>
      <c r="F327" s="16" t="s">
        <v>179</v>
      </c>
      <c r="G327" s="11">
        <v>3</v>
      </c>
      <c r="H327" s="11">
        <v>3</v>
      </c>
      <c r="I327" s="11">
        <v>3</v>
      </c>
    </row>
    <row r="328" spans="1:9" ht="93.75">
      <c r="A328" s="64" t="s">
        <v>687</v>
      </c>
      <c r="B328" s="80" t="s">
        <v>680</v>
      </c>
      <c r="C328" s="33"/>
      <c r="D328" s="16"/>
      <c r="E328" s="16"/>
      <c r="F328" s="16"/>
      <c r="G328" s="11">
        <f aca="true" t="shared" si="15" ref="G328:I329">G329</f>
        <v>4</v>
      </c>
      <c r="H328" s="11">
        <f t="shared" si="15"/>
        <v>0</v>
      </c>
      <c r="I328" s="11">
        <f t="shared" si="15"/>
        <v>0</v>
      </c>
    </row>
    <row r="329" spans="1:9" ht="37.5">
      <c r="A329" s="64" t="s">
        <v>341</v>
      </c>
      <c r="B329" s="33" t="s">
        <v>681</v>
      </c>
      <c r="C329" s="33"/>
      <c r="D329" s="16"/>
      <c r="E329" s="16"/>
      <c r="F329" s="16"/>
      <c r="G329" s="11">
        <f t="shared" si="15"/>
        <v>4</v>
      </c>
      <c r="H329" s="11">
        <f t="shared" si="15"/>
        <v>0</v>
      </c>
      <c r="I329" s="11">
        <f t="shared" si="15"/>
        <v>0</v>
      </c>
    </row>
    <row r="330" spans="1:9" ht="18.75">
      <c r="A330" s="64" t="s">
        <v>177</v>
      </c>
      <c r="B330" s="33" t="s">
        <v>681</v>
      </c>
      <c r="C330" s="33">
        <v>546</v>
      </c>
      <c r="D330" s="16" t="s">
        <v>125</v>
      </c>
      <c r="E330" s="16" t="s">
        <v>147</v>
      </c>
      <c r="F330" s="16" t="s">
        <v>686</v>
      </c>
      <c r="G330" s="11">
        <v>4</v>
      </c>
      <c r="H330" s="11">
        <v>0</v>
      </c>
      <c r="I330" s="11">
        <v>0</v>
      </c>
    </row>
    <row r="331" spans="1:9" ht="37.5">
      <c r="A331" s="64" t="s">
        <v>427</v>
      </c>
      <c r="B331" s="33" t="s">
        <v>64</v>
      </c>
      <c r="C331" s="33"/>
      <c r="D331" s="16"/>
      <c r="E331" s="16"/>
      <c r="F331" s="16"/>
      <c r="G331" s="11">
        <f>G332+G336</f>
        <v>272.5</v>
      </c>
      <c r="H331" s="11">
        <f>H332+H336</f>
        <v>5</v>
      </c>
      <c r="I331" s="11">
        <f>I332+I336</f>
        <v>5</v>
      </c>
    </row>
    <row r="332" spans="1:9" ht="77.25" customHeight="1">
      <c r="A332" s="64" t="s">
        <v>65</v>
      </c>
      <c r="B332" s="33" t="s">
        <v>577</v>
      </c>
      <c r="C332" s="33"/>
      <c r="D332" s="16"/>
      <c r="E332" s="16"/>
      <c r="F332" s="16"/>
      <c r="G332" s="11">
        <f>G333</f>
        <v>5</v>
      </c>
      <c r="H332" s="11">
        <f>H333</f>
        <v>5</v>
      </c>
      <c r="I332" s="11">
        <f>I333</f>
        <v>5</v>
      </c>
    </row>
    <row r="333" spans="1:9" ht="37.5">
      <c r="A333" s="64" t="s">
        <v>214</v>
      </c>
      <c r="B333" s="33" t="s">
        <v>578</v>
      </c>
      <c r="C333" s="33"/>
      <c r="D333" s="16"/>
      <c r="E333" s="16"/>
      <c r="F333" s="16"/>
      <c r="G333" s="11">
        <f>G335+G334</f>
        <v>5</v>
      </c>
      <c r="H333" s="11">
        <f>H335+H334</f>
        <v>5</v>
      </c>
      <c r="I333" s="11">
        <f>I335+I334</f>
        <v>5</v>
      </c>
    </row>
    <row r="334" spans="1:9" ht="18.75">
      <c r="A334" s="64" t="s">
        <v>193</v>
      </c>
      <c r="B334" s="33" t="s">
        <v>578</v>
      </c>
      <c r="C334" s="33">
        <v>115</v>
      </c>
      <c r="D334" s="16" t="s">
        <v>131</v>
      </c>
      <c r="E334" s="16" t="s">
        <v>127</v>
      </c>
      <c r="F334" s="16" t="s">
        <v>192</v>
      </c>
      <c r="G334" s="11">
        <v>2.5</v>
      </c>
      <c r="H334" s="11">
        <v>2.5</v>
      </c>
      <c r="I334" s="11">
        <v>2.5</v>
      </c>
    </row>
    <row r="335" spans="1:9" ht="37.5">
      <c r="A335" s="64" t="s">
        <v>93</v>
      </c>
      <c r="B335" s="33" t="s">
        <v>578</v>
      </c>
      <c r="C335" s="33">
        <v>546</v>
      </c>
      <c r="D335" s="16" t="s">
        <v>122</v>
      </c>
      <c r="E335" s="16" t="s">
        <v>159</v>
      </c>
      <c r="F335" s="16" t="s">
        <v>179</v>
      </c>
      <c r="G335" s="11">
        <v>2.5</v>
      </c>
      <c r="H335" s="11">
        <v>2.5</v>
      </c>
      <c r="I335" s="11">
        <v>2.5</v>
      </c>
    </row>
    <row r="336" spans="1:9" ht="56.25">
      <c r="A336" s="64" t="s">
        <v>639</v>
      </c>
      <c r="B336" s="33" t="s">
        <v>638</v>
      </c>
      <c r="C336" s="33"/>
      <c r="D336" s="16"/>
      <c r="E336" s="16"/>
      <c r="F336" s="16"/>
      <c r="G336" s="11">
        <f aca="true" t="shared" si="16" ref="G336:I337">G337</f>
        <v>267.5</v>
      </c>
      <c r="H336" s="11">
        <f t="shared" si="16"/>
        <v>0</v>
      </c>
      <c r="I336" s="11">
        <f t="shared" si="16"/>
        <v>0</v>
      </c>
    </row>
    <row r="337" spans="1:9" ht="37.5">
      <c r="A337" s="64" t="s">
        <v>214</v>
      </c>
      <c r="B337" s="33" t="s">
        <v>637</v>
      </c>
      <c r="C337" s="33"/>
      <c r="D337" s="16"/>
      <c r="E337" s="16"/>
      <c r="F337" s="16"/>
      <c r="G337" s="11">
        <f t="shared" si="16"/>
        <v>267.5</v>
      </c>
      <c r="H337" s="11">
        <f t="shared" si="16"/>
        <v>0</v>
      </c>
      <c r="I337" s="11">
        <f t="shared" si="16"/>
        <v>0</v>
      </c>
    </row>
    <row r="338" spans="1:9" ht="37.5">
      <c r="A338" s="64" t="s">
        <v>93</v>
      </c>
      <c r="B338" s="33" t="s">
        <v>637</v>
      </c>
      <c r="C338" s="33">
        <v>546</v>
      </c>
      <c r="D338" s="16" t="s">
        <v>125</v>
      </c>
      <c r="E338" s="16" t="s">
        <v>147</v>
      </c>
      <c r="F338" s="16" t="s">
        <v>179</v>
      </c>
      <c r="G338" s="11">
        <v>267.5</v>
      </c>
      <c r="H338" s="11">
        <v>0</v>
      </c>
      <c r="I338" s="11">
        <v>0</v>
      </c>
    </row>
    <row r="339" spans="1:9" ht="65.25" customHeight="1">
      <c r="A339" s="64" t="s">
        <v>373</v>
      </c>
      <c r="B339" s="16" t="s">
        <v>66</v>
      </c>
      <c r="C339" s="16"/>
      <c r="D339" s="16"/>
      <c r="E339" s="16"/>
      <c r="F339" s="16"/>
      <c r="G339" s="11">
        <f>G343+G340</f>
        <v>17</v>
      </c>
      <c r="H339" s="11">
        <f>H343+H340</f>
        <v>20</v>
      </c>
      <c r="I339" s="11">
        <f>I343+I340</f>
        <v>20</v>
      </c>
    </row>
    <row r="340" spans="1:9" ht="63" customHeight="1">
      <c r="A340" s="64" t="s">
        <v>340</v>
      </c>
      <c r="B340" s="16" t="s">
        <v>338</v>
      </c>
      <c r="C340" s="16"/>
      <c r="D340" s="16"/>
      <c r="E340" s="16"/>
      <c r="F340" s="16"/>
      <c r="G340" s="11">
        <f aca="true" t="shared" si="17" ref="G340:I341">G341</f>
        <v>5</v>
      </c>
      <c r="H340" s="11">
        <f t="shared" si="17"/>
        <v>13</v>
      </c>
      <c r="I340" s="11">
        <f t="shared" si="17"/>
        <v>13</v>
      </c>
    </row>
    <row r="341" spans="1:9" ht="37.5">
      <c r="A341" s="64" t="s">
        <v>105</v>
      </c>
      <c r="B341" s="16" t="s">
        <v>339</v>
      </c>
      <c r="C341" s="16"/>
      <c r="D341" s="16"/>
      <c r="E341" s="16"/>
      <c r="F341" s="16"/>
      <c r="G341" s="11">
        <f t="shared" si="17"/>
        <v>5</v>
      </c>
      <c r="H341" s="11">
        <f t="shared" si="17"/>
        <v>13</v>
      </c>
      <c r="I341" s="11">
        <f t="shared" si="17"/>
        <v>13</v>
      </c>
    </row>
    <row r="342" spans="1:9" ht="18.75">
      <c r="A342" s="64" t="s">
        <v>193</v>
      </c>
      <c r="B342" s="16" t="s">
        <v>339</v>
      </c>
      <c r="C342" s="16" t="s">
        <v>345</v>
      </c>
      <c r="D342" s="16" t="s">
        <v>131</v>
      </c>
      <c r="E342" s="16" t="s">
        <v>127</v>
      </c>
      <c r="F342" s="16" t="s">
        <v>192</v>
      </c>
      <c r="G342" s="11">
        <v>5</v>
      </c>
      <c r="H342" s="11">
        <v>13</v>
      </c>
      <c r="I342" s="11">
        <v>13</v>
      </c>
    </row>
    <row r="343" spans="1:9" ht="57" customHeight="1">
      <c r="A343" s="64" t="s">
        <v>329</v>
      </c>
      <c r="B343" s="16" t="s">
        <v>567</v>
      </c>
      <c r="C343" s="16"/>
      <c r="D343" s="16"/>
      <c r="E343" s="16"/>
      <c r="F343" s="16"/>
      <c r="G343" s="11">
        <f>G344</f>
        <v>12</v>
      </c>
      <c r="H343" s="11">
        <f>H344</f>
        <v>7</v>
      </c>
      <c r="I343" s="11">
        <f>I344</f>
        <v>7</v>
      </c>
    </row>
    <row r="344" spans="1:9" ht="37.5">
      <c r="A344" s="64" t="s">
        <v>25</v>
      </c>
      <c r="B344" s="16" t="s">
        <v>566</v>
      </c>
      <c r="C344" s="16"/>
      <c r="D344" s="16"/>
      <c r="E344" s="16"/>
      <c r="F344" s="16"/>
      <c r="G344" s="11">
        <f>G345+G346</f>
        <v>12</v>
      </c>
      <c r="H344" s="11">
        <f>H345+H346</f>
        <v>7</v>
      </c>
      <c r="I344" s="11">
        <f>I345+I346</f>
        <v>7</v>
      </c>
    </row>
    <row r="345" spans="1:9" ht="37.5">
      <c r="A345" s="64" t="s">
        <v>93</v>
      </c>
      <c r="B345" s="16" t="s">
        <v>566</v>
      </c>
      <c r="C345" s="16" t="s">
        <v>344</v>
      </c>
      <c r="D345" s="16" t="s">
        <v>135</v>
      </c>
      <c r="E345" s="16" t="s">
        <v>123</v>
      </c>
      <c r="F345" s="16" t="s">
        <v>179</v>
      </c>
      <c r="G345" s="11">
        <v>4</v>
      </c>
      <c r="H345" s="11">
        <v>7</v>
      </c>
      <c r="I345" s="11">
        <v>7</v>
      </c>
    </row>
    <row r="346" spans="1:9" ht="18.75">
      <c r="A346" s="64" t="s">
        <v>193</v>
      </c>
      <c r="B346" s="16" t="s">
        <v>566</v>
      </c>
      <c r="C346" s="16" t="s">
        <v>345</v>
      </c>
      <c r="D346" s="16" t="s">
        <v>131</v>
      </c>
      <c r="E346" s="16" t="s">
        <v>127</v>
      </c>
      <c r="F346" s="16" t="s">
        <v>192</v>
      </c>
      <c r="G346" s="11">
        <v>8</v>
      </c>
      <c r="H346" s="11">
        <v>0</v>
      </c>
      <c r="I346" s="11">
        <v>0</v>
      </c>
    </row>
    <row r="347" spans="1:9" ht="41.25" customHeight="1">
      <c r="A347" s="65" t="s">
        <v>525</v>
      </c>
      <c r="B347" s="128" t="s">
        <v>252</v>
      </c>
      <c r="C347" s="128"/>
      <c r="D347" s="13"/>
      <c r="E347" s="13"/>
      <c r="F347" s="128"/>
      <c r="G347" s="14">
        <f>G348+G361+G367</f>
        <v>2276.9</v>
      </c>
      <c r="H347" s="14">
        <f>H348+H361+H367</f>
        <v>715.3</v>
      </c>
      <c r="I347" s="14">
        <f>I348+I361+I367</f>
        <v>885.5</v>
      </c>
    </row>
    <row r="348" spans="1:9" ht="56.25">
      <c r="A348" s="64" t="s">
        <v>526</v>
      </c>
      <c r="B348" s="33" t="s">
        <v>319</v>
      </c>
      <c r="C348" s="33"/>
      <c r="D348" s="16"/>
      <c r="E348" s="16"/>
      <c r="F348" s="33"/>
      <c r="G348" s="11">
        <f>G349+G353+G356</f>
        <v>598.5</v>
      </c>
      <c r="H348" s="11">
        <f>H349+H353+H356</f>
        <v>150</v>
      </c>
      <c r="I348" s="11">
        <f>I349+I353+I356</f>
        <v>320.2</v>
      </c>
    </row>
    <row r="349" spans="1:9" ht="37.5">
      <c r="A349" s="64" t="s">
        <v>32</v>
      </c>
      <c r="B349" s="33" t="s">
        <v>322</v>
      </c>
      <c r="C349" s="33"/>
      <c r="D349" s="16"/>
      <c r="E349" s="16"/>
      <c r="F349" s="33"/>
      <c r="G349" s="11">
        <f>G350</f>
        <v>10</v>
      </c>
      <c r="H349" s="11">
        <f>H350</f>
        <v>20</v>
      </c>
      <c r="I349" s="11">
        <f>I350</f>
        <v>20</v>
      </c>
    </row>
    <row r="350" spans="1:9" ht="56.25">
      <c r="A350" s="64" t="s">
        <v>211</v>
      </c>
      <c r="B350" s="33" t="s">
        <v>323</v>
      </c>
      <c r="C350" s="33"/>
      <c r="D350" s="16"/>
      <c r="E350" s="16"/>
      <c r="F350" s="33"/>
      <c r="G350" s="11">
        <f>G351+G352</f>
        <v>10</v>
      </c>
      <c r="H350" s="11">
        <f>H351+H352</f>
        <v>20</v>
      </c>
      <c r="I350" s="11">
        <f>I351+I352</f>
        <v>20</v>
      </c>
    </row>
    <row r="351" spans="1:9" ht="37.5">
      <c r="A351" s="64" t="s">
        <v>93</v>
      </c>
      <c r="B351" s="33" t="s">
        <v>323</v>
      </c>
      <c r="C351" s="33">
        <v>546</v>
      </c>
      <c r="D351" s="16" t="s">
        <v>122</v>
      </c>
      <c r="E351" s="16" t="s">
        <v>159</v>
      </c>
      <c r="F351" s="33">
        <v>240</v>
      </c>
      <c r="G351" s="11"/>
      <c r="H351" s="11">
        <v>10</v>
      </c>
      <c r="I351" s="11">
        <v>10</v>
      </c>
    </row>
    <row r="352" spans="1:9" ht="37.5">
      <c r="A352" s="64" t="s">
        <v>93</v>
      </c>
      <c r="B352" s="33" t="s">
        <v>323</v>
      </c>
      <c r="C352" s="33">
        <v>546</v>
      </c>
      <c r="D352" s="16" t="s">
        <v>131</v>
      </c>
      <c r="E352" s="16" t="s">
        <v>131</v>
      </c>
      <c r="F352" s="33">
        <v>240</v>
      </c>
      <c r="G352" s="11">
        <v>10</v>
      </c>
      <c r="H352" s="11">
        <v>10</v>
      </c>
      <c r="I352" s="11">
        <v>10</v>
      </c>
    </row>
    <row r="353" spans="1:9" ht="37.5">
      <c r="A353" s="64" t="s">
        <v>308</v>
      </c>
      <c r="B353" s="33" t="s">
        <v>325</v>
      </c>
      <c r="C353" s="33"/>
      <c r="D353" s="16"/>
      <c r="E353" s="16"/>
      <c r="F353" s="33"/>
      <c r="G353" s="11">
        <f aca="true" t="shared" si="18" ref="G353:I354">G354</f>
        <v>10</v>
      </c>
      <c r="H353" s="11">
        <f t="shared" si="18"/>
        <v>80</v>
      </c>
      <c r="I353" s="11">
        <f t="shared" si="18"/>
        <v>80</v>
      </c>
    </row>
    <row r="354" spans="1:9" ht="37.5">
      <c r="A354" s="64" t="s">
        <v>309</v>
      </c>
      <c r="B354" s="33" t="s">
        <v>324</v>
      </c>
      <c r="C354" s="33"/>
      <c r="D354" s="16"/>
      <c r="E354" s="16"/>
      <c r="F354" s="33"/>
      <c r="G354" s="11">
        <f t="shared" si="18"/>
        <v>10</v>
      </c>
      <c r="H354" s="11">
        <f t="shared" si="18"/>
        <v>80</v>
      </c>
      <c r="I354" s="11">
        <f t="shared" si="18"/>
        <v>80</v>
      </c>
    </row>
    <row r="355" spans="1:9" ht="37.5">
      <c r="A355" s="64" t="s">
        <v>93</v>
      </c>
      <c r="B355" s="33" t="s">
        <v>324</v>
      </c>
      <c r="C355" s="33">
        <v>546</v>
      </c>
      <c r="D355" s="16" t="s">
        <v>122</v>
      </c>
      <c r="E355" s="16" t="s">
        <v>159</v>
      </c>
      <c r="F355" s="33">
        <v>240</v>
      </c>
      <c r="G355" s="11">
        <v>10</v>
      </c>
      <c r="H355" s="11">
        <v>80</v>
      </c>
      <c r="I355" s="11">
        <v>80</v>
      </c>
    </row>
    <row r="356" spans="1:9" ht="40.5" customHeight="1">
      <c r="A356" s="64" t="s">
        <v>550</v>
      </c>
      <c r="B356" s="48" t="s">
        <v>609</v>
      </c>
      <c r="C356" s="33"/>
      <c r="D356" s="16"/>
      <c r="E356" s="16"/>
      <c r="F356" s="33"/>
      <c r="G356" s="11">
        <f>G357+G359</f>
        <v>578.5</v>
      </c>
      <c r="H356" s="11">
        <f>H357+H359</f>
        <v>50</v>
      </c>
      <c r="I356" s="11">
        <f>I357+I359</f>
        <v>220.2</v>
      </c>
    </row>
    <row r="357" spans="1:9" ht="18.75">
      <c r="A357" s="64" t="s">
        <v>549</v>
      </c>
      <c r="B357" s="48" t="s">
        <v>610</v>
      </c>
      <c r="C357" s="33"/>
      <c r="D357" s="16"/>
      <c r="E357" s="16"/>
      <c r="F357" s="33"/>
      <c r="G357" s="11">
        <f>G358</f>
        <v>528.5</v>
      </c>
      <c r="H357" s="11">
        <f>H358</f>
        <v>0</v>
      </c>
      <c r="I357" s="11">
        <f>I358</f>
        <v>170.2</v>
      </c>
    </row>
    <row r="358" spans="1:9" ht="37.5">
      <c r="A358" s="64" t="s">
        <v>93</v>
      </c>
      <c r="B358" s="48" t="s">
        <v>610</v>
      </c>
      <c r="C358" s="33">
        <v>546</v>
      </c>
      <c r="D358" s="16" t="s">
        <v>123</v>
      </c>
      <c r="E358" s="16" t="s">
        <v>172</v>
      </c>
      <c r="F358" s="33">
        <v>240</v>
      </c>
      <c r="G358" s="11">
        <v>528.5</v>
      </c>
      <c r="H358" s="11">
        <v>0</v>
      </c>
      <c r="I358" s="11">
        <v>170.2</v>
      </c>
    </row>
    <row r="359" spans="1:9" ht="18.75">
      <c r="A359" s="64" t="s">
        <v>589</v>
      </c>
      <c r="B359" s="48" t="s">
        <v>611</v>
      </c>
      <c r="C359" s="33"/>
      <c r="D359" s="16"/>
      <c r="E359" s="16"/>
      <c r="F359" s="33"/>
      <c r="G359" s="11">
        <f>G360</f>
        <v>50</v>
      </c>
      <c r="H359" s="11">
        <f>H360</f>
        <v>50</v>
      </c>
      <c r="I359" s="11">
        <f>I360</f>
        <v>50</v>
      </c>
    </row>
    <row r="360" spans="1:9" ht="37.5">
      <c r="A360" s="64" t="s">
        <v>93</v>
      </c>
      <c r="B360" s="48" t="s">
        <v>611</v>
      </c>
      <c r="C360" s="33">
        <v>546</v>
      </c>
      <c r="D360" s="16" t="s">
        <v>123</v>
      </c>
      <c r="E360" s="16" t="s">
        <v>172</v>
      </c>
      <c r="F360" s="33">
        <v>240</v>
      </c>
      <c r="G360" s="11">
        <v>50</v>
      </c>
      <c r="H360" s="11">
        <v>50</v>
      </c>
      <c r="I360" s="11">
        <v>50</v>
      </c>
    </row>
    <row r="361" spans="1:9" ht="56.25">
      <c r="A361" s="64" t="s">
        <v>691</v>
      </c>
      <c r="B361" s="48" t="s">
        <v>353</v>
      </c>
      <c r="C361" s="33"/>
      <c r="D361" s="16"/>
      <c r="E361" s="16"/>
      <c r="F361" s="33"/>
      <c r="G361" s="11">
        <f>G362</f>
        <v>564.9</v>
      </c>
      <c r="H361" s="11">
        <f>H362</f>
        <v>565.3</v>
      </c>
      <c r="I361" s="11">
        <f>I362</f>
        <v>565.3</v>
      </c>
    </row>
    <row r="362" spans="1:9" ht="57.75" customHeight="1">
      <c r="A362" s="64" t="s">
        <v>355</v>
      </c>
      <c r="B362" s="48" t="s">
        <v>546</v>
      </c>
      <c r="C362" s="33"/>
      <c r="D362" s="16"/>
      <c r="E362" s="16"/>
      <c r="F362" s="33"/>
      <c r="G362" s="11">
        <f>G365+G363</f>
        <v>564.9</v>
      </c>
      <c r="H362" s="11">
        <f>H365+H363</f>
        <v>565.3</v>
      </c>
      <c r="I362" s="11">
        <f>I365+I363</f>
        <v>565.3</v>
      </c>
    </row>
    <row r="363" spans="1:9" ht="56.25" hidden="1">
      <c r="A363" s="64" t="s">
        <v>440</v>
      </c>
      <c r="B363" s="48" t="s">
        <v>547</v>
      </c>
      <c r="C363" s="33"/>
      <c r="D363" s="16"/>
      <c r="E363" s="16"/>
      <c r="F363" s="33"/>
      <c r="G363" s="11">
        <f>G364</f>
        <v>0</v>
      </c>
      <c r="H363" s="11">
        <f>H364</f>
        <v>0</v>
      </c>
      <c r="I363" s="11">
        <f>I364</f>
        <v>0</v>
      </c>
    </row>
    <row r="364" spans="1:9" ht="56.25" hidden="1">
      <c r="A364" s="64" t="s">
        <v>439</v>
      </c>
      <c r="B364" s="48" t="s">
        <v>547</v>
      </c>
      <c r="C364" s="33">
        <v>546</v>
      </c>
      <c r="D364" s="16" t="s">
        <v>123</v>
      </c>
      <c r="E364" s="16" t="s">
        <v>172</v>
      </c>
      <c r="F364" s="33">
        <v>810</v>
      </c>
      <c r="G364" s="11"/>
      <c r="H364" s="11">
        <v>0</v>
      </c>
      <c r="I364" s="11">
        <v>0</v>
      </c>
    </row>
    <row r="365" spans="1:9" ht="37.5">
      <c r="A365" s="64" t="s">
        <v>354</v>
      </c>
      <c r="B365" s="48" t="s">
        <v>548</v>
      </c>
      <c r="C365" s="33"/>
      <c r="D365" s="16"/>
      <c r="E365" s="16"/>
      <c r="F365" s="33"/>
      <c r="G365" s="11">
        <f>G366</f>
        <v>564.9</v>
      </c>
      <c r="H365" s="11">
        <f>H366</f>
        <v>565.3</v>
      </c>
      <c r="I365" s="11">
        <f>I366</f>
        <v>565.3</v>
      </c>
    </row>
    <row r="366" spans="1:9" ht="56.25">
      <c r="A366" s="64" t="s">
        <v>439</v>
      </c>
      <c r="B366" s="48" t="s">
        <v>548</v>
      </c>
      <c r="C366" s="33">
        <v>546</v>
      </c>
      <c r="D366" s="16" t="s">
        <v>123</v>
      </c>
      <c r="E366" s="16" t="s">
        <v>172</v>
      </c>
      <c r="F366" s="33">
        <v>810</v>
      </c>
      <c r="G366" s="11">
        <v>564.9</v>
      </c>
      <c r="H366" s="11">
        <v>565.3</v>
      </c>
      <c r="I366" s="11">
        <v>565.3</v>
      </c>
    </row>
    <row r="367" spans="1:9" ht="37.5">
      <c r="A367" s="29" t="s">
        <v>690</v>
      </c>
      <c r="B367" s="33" t="s">
        <v>662</v>
      </c>
      <c r="C367" s="33"/>
      <c r="D367" s="16"/>
      <c r="E367" s="16"/>
      <c r="F367" s="33"/>
      <c r="G367" s="11">
        <f>G368</f>
        <v>1113.5</v>
      </c>
      <c r="H367" s="11">
        <f aca="true" t="shared" si="19" ref="H367:I369">H368</f>
        <v>0</v>
      </c>
      <c r="I367" s="11">
        <f t="shared" si="19"/>
        <v>0</v>
      </c>
    </row>
    <row r="368" spans="1:9" ht="37.5">
      <c r="A368" s="9" t="s">
        <v>663</v>
      </c>
      <c r="B368" s="33" t="s">
        <v>664</v>
      </c>
      <c r="C368" s="33"/>
      <c r="D368" s="16"/>
      <c r="E368" s="16"/>
      <c r="F368" s="33"/>
      <c r="G368" s="11">
        <f>G369</f>
        <v>1113.5</v>
      </c>
      <c r="H368" s="11">
        <f t="shared" si="19"/>
        <v>0</v>
      </c>
      <c r="I368" s="11">
        <f t="shared" si="19"/>
        <v>0</v>
      </c>
    </row>
    <row r="369" spans="1:9" ht="56.25">
      <c r="A369" s="9" t="s">
        <v>665</v>
      </c>
      <c r="B369" s="48" t="s">
        <v>666</v>
      </c>
      <c r="C369" s="33"/>
      <c r="D369" s="16"/>
      <c r="E369" s="16"/>
      <c r="F369" s="33"/>
      <c r="G369" s="11">
        <f>G370</f>
        <v>1113.5</v>
      </c>
      <c r="H369" s="11">
        <f t="shared" si="19"/>
        <v>0</v>
      </c>
      <c r="I369" s="11">
        <f t="shared" si="19"/>
        <v>0</v>
      </c>
    </row>
    <row r="370" spans="1:9" ht="37.5">
      <c r="A370" s="64" t="s">
        <v>93</v>
      </c>
      <c r="B370" s="80" t="s">
        <v>666</v>
      </c>
      <c r="C370" s="33">
        <v>546</v>
      </c>
      <c r="D370" s="16" t="s">
        <v>123</v>
      </c>
      <c r="E370" s="16" t="s">
        <v>135</v>
      </c>
      <c r="F370" s="33">
        <v>240</v>
      </c>
      <c r="G370" s="11">
        <v>1113.5</v>
      </c>
      <c r="H370" s="11">
        <v>0</v>
      </c>
      <c r="I370" s="11">
        <v>0</v>
      </c>
    </row>
    <row r="371" spans="1:9" ht="56.25">
      <c r="A371" s="65" t="s">
        <v>587</v>
      </c>
      <c r="B371" s="128" t="s">
        <v>103</v>
      </c>
      <c r="C371" s="128"/>
      <c r="D371" s="13"/>
      <c r="E371" s="13"/>
      <c r="F371" s="13"/>
      <c r="G371" s="14">
        <f>G372+G375</f>
        <v>22187</v>
      </c>
      <c r="H371" s="14">
        <f>H372+H375</f>
        <v>0</v>
      </c>
      <c r="I371" s="14">
        <f>I372+I375</f>
        <v>0</v>
      </c>
    </row>
    <row r="372" spans="1:9" ht="56.25">
      <c r="A372" s="64" t="s">
        <v>586</v>
      </c>
      <c r="B372" s="33" t="s">
        <v>104</v>
      </c>
      <c r="C372" s="33"/>
      <c r="D372" s="16"/>
      <c r="E372" s="31"/>
      <c r="F372" s="16"/>
      <c r="G372" s="11">
        <f aca="true" t="shared" si="20" ref="G372:I373">G373</f>
        <v>3426.9</v>
      </c>
      <c r="H372" s="11">
        <f t="shared" si="20"/>
        <v>0</v>
      </c>
      <c r="I372" s="11">
        <f t="shared" si="20"/>
        <v>0</v>
      </c>
    </row>
    <row r="373" spans="1:9" ht="44.25" customHeight="1">
      <c r="A373" s="64" t="s">
        <v>468</v>
      </c>
      <c r="B373" s="33" t="s">
        <v>529</v>
      </c>
      <c r="C373" s="33"/>
      <c r="D373" s="16"/>
      <c r="E373" s="31"/>
      <c r="F373" s="16"/>
      <c r="G373" s="11">
        <f t="shared" si="20"/>
        <v>3426.9</v>
      </c>
      <c r="H373" s="11">
        <f t="shared" si="20"/>
        <v>0</v>
      </c>
      <c r="I373" s="11">
        <f t="shared" si="20"/>
        <v>0</v>
      </c>
    </row>
    <row r="374" spans="1:9" ht="37.5">
      <c r="A374" s="64" t="s">
        <v>223</v>
      </c>
      <c r="B374" s="33" t="s">
        <v>529</v>
      </c>
      <c r="C374" s="33">
        <v>546</v>
      </c>
      <c r="D374" s="16" t="s">
        <v>128</v>
      </c>
      <c r="E374" s="31" t="s">
        <v>125</v>
      </c>
      <c r="F374" s="16" t="s">
        <v>222</v>
      </c>
      <c r="G374" s="11">
        <v>3426.9</v>
      </c>
      <c r="H374" s="11">
        <v>0</v>
      </c>
      <c r="I374" s="11">
        <v>0</v>
      </c>
    </row>
    <row r="375" spans="1:9" ht="41.25" customHeight="1">
      <c r="A375" s="64" t="s">
        <v>618</v>
      </c>
      <c r="B375" s="80" t="s">
        <v>621</v>
      </c>
      <c r="C375" s="33"/>
      <c r="D375" s="16"/>
      <c r="E375" s="31"/>
      <c r="F375" s="16"/>
      <c r="G375" s="11">
        <f aca="true" t="shared" si="21" ref="G375:I376">G376</f>
        <v>18760.1</v>
      </c>
      <c r="H375" s="11">
        <f t="shared" si="21"/>
        <v>0</v>
      </c>
      <c r="I375" s="11">
        <f t="shared" si="21"/>
        <v>0</v>
      </c>
    </row>
    <row r="376" spans="1:9" ht="27" customHeight="1">
      <c r="A376" s="100" t="s">
        <v>619</v>
      </c>
      <c r="B376" s="33" t="s">
        <v>620</v>
      </c>
      <c r="C376" s="33"/>
      <c r="D376" s="16"/>
      <c r="E376" s="31"/>
      <c r="F376" s="16"/>
      <c r="G376" s="11">
        <f t="shared" si="21"/>
        <v>18760.1</v>
      </c>
      <c r="H376" s="11">
        <f t="shared" si="21"/>
        <v>0</v>
      </c>
      <c r="I376" s="11">
        <f t="shared" si="21"/>
        <v>0</v>
      </c>
    </row>
    <row r="377" spans="1:9" ht="22.5" customHeight="1">
      <c r="A377" s="64" t="s">
        <v>193</v>
      </c>
      <c r="B377" s="33" t="s">
        <v>620</v>
      </c>
      <c r="C377" s="33">
        <v>115</v>
      </c>
      <c r="D377" s="16" t="s">
        <v>131</v>
      </c>
      <c r="E377" s="31" t="s">
        <v>126</v>
      </c>
      <c r="F377" s="16" t="s">
        <v>192</v>
      </c>
      <c r="G377" s="11">
        <v>18760.1</v>
      </c>
      <c r="H377" s="11">
        <v>0</v>
      </c>
      <c r="I377" s="11">
        <v>0</v>
      </c>
    </row>
    <row r="378" spans="1:9" ht="81" customHeight="1">
      <c r="A378" s="65" t="s">
        <v>503</v>
      </c>
      <c r="B378" s="13" t="s">
        <v>115</v>
      </c>
      <c r="C378" s="13"/>
      <c r="D378" s="13"/>
      <c r="E378" s="13"/>
      <c r="F378" s="13"/>
      <c r="G378" s="14">
        <f>G379+G383</f>
        <v>24023.5</v>
      </c>
      <c r="H378" s="14">
        <f>H379+H383</f>
        <v>22919.7</v>
      </c>
      <c r="I378" s="14">
        <f>I379+I383</f>
        <v>23463.7</v>
      </c>
    </row>
    <row r="379" spans="1:9" ht="37.5">
      <c r="A379" s="64" t="s">
        <v>22</v>
      </c>
      <c r="B379" s="16" t="s">
        <v>116</v>
      </c>
      <c r="C379" s="16"/>
      <c r="D379" s="16"/>
      <c r="E379" s="16"/>
      <c r="F379" s="16"/>
      <c r="G379" s="11">
        <f>G380</f>
        <v>7544.8</v>
      </c>
      <c r="H379" s="11">
        <f>H380</f>
        <v>7854.8</v>
      </c>
      <c r="I379" s="11">
        <f>I380</f>
        <v>8054.8</v>
      </c>
    </row>
    <row r="380" spans="1:9" ht="37.5">
      <c r="A380" s="64" t="s">
        <v>357</v>
      </c>
      <c r="B380" s="16" t="s">
        <v>117</v>
      </c>
      <c r="C380" s="16"/>
      <c r="D380" s="16"/>
      <c r="E380" s="16"/>
      <c r="F380" s="16"/>
      <c r="G380" s="11">
        <f>G381+G382</f>
        <v>7544.8</v>
      </c>
      <c r="H380" s="11">
        <f>H381+H382</f>
        <v>7854.8</v>
      </c>
      <c r="I380" s="11">
        <f>I381+I382</f>
        <v>8054.8</v>
      </c>
    </row>
    <row r="381" spans="1:9" ht="37.5">
      <c r="A381" s="64" t="s">
        <v>93</v>
      </c>
      <c r="B381" s="16" t="s">
        <v>117</v>
      </c>
      <c r="C381" s="16" t="s">
        <v>326</v>
      </c>
      <c r="D381" s="16" t="s">
        <v>123</v>
      </c>
      <c r="E381" s="16" t="s">
        <v>127</v>
      </c>
      <c r="F381" s="16" t="s">
        <v>179</v>
      </c>
      <c r="G381" s="11">
        <v>2054.8</v>
      </c>
      <c r="H381" s="11">
        <v>2354.8</v>
      </c>
      <c r="I381" s="11">
        <v>2454.8</v>
      </c>
    </row>
    <row r="382" spans="1:9" ht="18.75">
      <c r="A382" s="64" t="s">
        <v>229</v>
      </c>
      <c r="B382" s="16" t="s">
        <v>117</v>
      </c>
      <c r="C382" s="16" t="s">
        <v>326</v>
      </c>
      <c r="D382" s="16" t="s">
        <v>123</v>
      </c>
      <c r="E382" s="16" t="s">
        <v>127</v>
      </c>
      <c r="F382" s="16" t="s">
        <v>228</v>
      </c>
      <c r="G382" s="11">
        <v>5490</v>
      </c>
      <c r="H382" s="11">
        <v>5500</v>
      </c>
      <c r="I382" s="11">
        <v>5600</v>
      </c>
    </row>
    <row r="383" spans="1:9" ht="37.5">
      <c r="A383" s="74" t="s">
        <v>23</v>
      </c>
      <c r="B383" s="16" t="s">
        <v>118</v>
      </c>
      <c r="C383" s="16"/>
      <c r="D383" s="11"/>
      <c r="E383" s="16"/>
      <c r="F383" s="16"/>
      <c r="G383" s="11">
        <f>G384+G389+G387</f>
        <v>16478.7</v>
      </c>
      <c r="H383" s="11">
        <f>H384+H389+H387</f>
        <v>15064.900000000001</v>
      </c>
      <c r="I383" s="11">
        <f>I384+I389+I387</f>
        <v>15408.900000000001</v>
      </c>
    </row>
    <row r="384" spans="1:9" ht="24" customHeight="1">
      <c r="A384" s="64" t="s">
        <v>220</v>
      </c>
      <c r="B384" s="16" t="s">
        <v>119</v>
      </c>
      <c r="C384" s="16"/>
      <c r="D384" s="16"/>
      <c r="E384" s="16"/>
      <c r="F384" s="16"/>
      <c r="G384" s="11">
        <f>G385+G386</f>
        <v>5115.3</v>
      </c>
      <c r="H384" s="11">
        <f>H385+H386</f>
        <v>5795.8</v>
      </c>
      <c r="I384" s="11">
        <f>I385+I386</f>
        <v>6139.8</v>
      </c>
    </row>
    <row r="385" spans="1:9" ht="37.5">
      <c r="A385" s="64" t="s">
        <v>93</v>
      </c>
      <c r="B385" s="16" t="s">
        <v>119</v>
      </c>
      <c r="C385" s="16" t="s">
        <v>326</v>
      </c>
      <c r="D385" s="16" t="s">
        <v>123</v>
      </c>
      <c r="E385" s="16" t="s">
        <v>127</v>
      </c>
      <c r="F385" s="16" t="s">
        <v>179</v>
      </c>
      <c r="G385" s="11">
        <v>2994</v>
      </c>
      <c r="H385" s="11">
        <v>5795.8</v>
      </c>
      <c r="I385" s="11">
        <v>6139.8</v>
      </c>
    </row>
    <row r="386" spans="1:9" ht="18.75">
      <c r="A386" s="64" t="s">
        <v>229</v>
      </c>
      <c r="B386" s="16" t="s">
        <v>119</v>
      </c>
      <c r="C386" s="16" t="s">
        <v>326</v>
      </c>
      <c r="D386" s="16" t="s">
        <v>123</v>
      </c>
      <c r="E386" s="16" t="s">
        <v>127</v>
      </c>
      <c r="F386" s="16" t="s">
        <v>228</v>
      </c>
      <c r="G386" s="11">
        <v>2121.3</v>
      </c>
      <c r="H386" s="11">
        <v>0</v>
      </c>
      <c r="I386" s="11">
        <v>0</v>
      </c>
    </row>
    <row r="387" spans="1:9" ht="48.75" customHeight="1">
      <c r="A387" s="64" t="s">
        <v>361</v>
      </c>
      <c r="B387" s="16" t="s">
        <v>423</v>
      </c>
      <c r="C387" s="16"/>
      <c r="D387" s="16"/>
      <c r="E387" s="16"/>
      <c r="F387" s="16"/>
      <c r="G387" s="11">
        <f>G388</f>
        <v>9882.9</v>
      </c>
      <c r="H387" s="11">
        <f>H388</f>
        <v>7788.6</v>
      </c>
      <c r="I387" s="11">
        <f>I388</f>
        <v>7788.6</v>
      </c>
    </row>
    <row r="388" spans="1:9" ht="18.75">
      <c r="A388" s="64" t="s">
        <v>229</v>
      </c>
      <c r="B388" s="16" t="s">
        <v>423</v>
      </c>
      <c r="C388" s="16" t="s">
        <v>326</v>
      </c>
      <c r="D388" s="16" t="s">
        <v>123</v>
      </c>
      <c r="E388" s="16" t="s">
        <v>127</v>
      </c>
      <c r="F388" s="16" t="s">
        <v>228</v>
      </c>
      <c r="G388" s="11">
        <v>9882.9</v>
      </c>
      <c r="H388" s="11">
        <v>7788.6</v>
      </c>
      <c r="I388" s="11">
        <v>7788.6</v>
      </c>
    </row>
    <row r="389" spans="1:9" ht="75">
      <c r="A389" s="64" t="s">
        <v>360</v>
      </c>
      <c r="B389" s="16" t="s">
        <v>358</v>
      </c>
      <c r="C389" s="16"/>
      <c r="D389" s="16"/>
      <c r="E389" s="16"/>
      <c r="F389" s="16"/>
      <c r="G389" s="11">
        <f>G390</f>
        <v>1480.5</v>
      </c>
      <c r="H389" s="11">
        <f>H390</f>
        <v>1480.5</v>
      </c>
      <c r="I389" s="11">
        <f>I390</f>
        <v>1480.5</v>
      </c>
    </row>
    <row r="390" spans="1:9" ht="18.75">
      <c r="A390" s="64" t="s">
        <v>229</v>
      </c>
      <c r="B390" s="16" t="s">
        <v>358</v>
      </c>
      <c r="C390" s="16" t="s">
        <v>326</v>
      </c>
      <c r="D390" s="16" t="s">
        <v>123</v>
      </c>
      <c r="E390" s="16" t="s">
        <v>127</v>
      </c>
      <c r="F390" s="16" t="s">
        <v>228</v>
      </c>
      <c r="G390" s="11">
        <v>1480.5</v>
      </c>
      <c r="H390" s="11">
        <v>1480.5</v>
      </c>
      <c r="I390" s="11">
        <v>1480.5</v>
      </c>
    </row>
    <row r="391" spans="1:9" ht="56.25">
      <c r="A391" s="65" t="s">
        <v>516</v>
      </c>
      <c r="B391" s="13" t="s">
        <v>259</v>
      </c>
      <c r="C391" s="13"/>
      <c r="D391" s="13"/>
      <c r="E391" s="13"/>
      <c r="F391" s="13"/>
      <c r="G391" s="14">
        <f>G392+G397+G401+G405</f>
        <v>290</v>
      </c>
      <c r="H391" s="14">
        <f>H392+H397+H401+H405</f>
        <v>290</v>
      </c>
      <c r="I391" s="14">
        <f>I392+I397+I401+I405</f>
        <v>290</v>
      </c>
    </row>
    <row r="392" spans="1:9" ht="37.5">
      <c r="A392" s="64" t="s">
        <v>260</v>
      </c>
      <c r="B392" s="16" t="s">
        <v>518</v>
      </c>
      <c r="C392" s="16"/>
      <c r="D392" s="16"/>
      <c r="E392" s="16"/>
      <c r="F392" s="16"/>
      <c r="G392" s="11">
        <f>G393</f>
        <v>181.7</v>
      </c>
      <c r="H392" s="11">
        <f>H393</f>
        <v>180.1</v>
      </c>
      <c r="I392" s="11">
        <f>I393</f>
        <v>180.1</v>
      </c>
    </row>
    <row r="393" spans="1:9" ht="18.75">
      <c r="A393" s="64" t="s">
        <v>182</v>
      </c>
      <c r="B393" s="16" t="s">
        <v>519</v>
      </c>
      <c r="C393" s="16"/>
      <c r="D393" s="16"/>
      <c r="E393" s="16"/>
      <c r="F393" s="16"/>
      <c r="G393" s="11">
        <f>G394+G395+G396</f>
        <v>181.7</v>
      </c>
      <c r="H393" s="11">
        <f>H394+H395+H396</f>
        <v>180.1</v>
      </c>
      <c r="I393" s="11">
        <f>I394+I395+I396</f>
        <v>180.1</v>
      </c>
    </row>
    <row r="394" spans="1:9" ht="18.75">
      <c r="A394" s="64" t="s">
        <v>193</v>
      </c>
      <c r="B394" s="16" t="s">
        <v>519</v>
      </c>
      <c r="C394" s="16" t="s">
        <v>344</v>
      </c>
      <c r="D394" s="16" t="s">
        <v>131</v>
      </c>
      <c r="E394" s="16" t="s">
        <v>131</v>
      </c>
      <c r="F394" s="16" t="s">
        <v>192</v>
      </c>
      <c r="G394" s="11">
        <v>27.2</v>
      </c>
      <c r="H394" s="11">
        <v>25.6</v>
      </c>
      <c r="I394" s="11">
        <v>25.6</v>
      </c>
    </row>
    <row r="395" spans="1:9" ht="18.75">
      <c r="A395" s="64" t="s">
        <v>193</v>
      </c>
      <c r="B395" s="16" t="s">
        <v>519</v>
      </c>
      <c r="C395" s="16" t="s">
        <v>345</v>
      </c>
      <c r="D395" s="16" t="s">
        <v>131</v>
      </c>
      <c r="E395" s="16" t="s">
        <v>131</v>
      </c>
      <c r="F395" s="16" t="s">
        <v>192</v>
      </c>
      <c r="G395" s="11">
        <v>148</v>
      </c>
      <c r="H395" s="11">
        <v>148</v>
      </c>
      <c r="I395" s="11">
        <v>148</v>
      </c>
    </row>
    <row r="396" spans="1:9" ht="37.5">
      <c r="A396" s="64" t="s">
        <v>93</v>
      </c>
      <c r="B396" s="16" t="s">
        <v>519</v>
      </c>
      <c r="C396" s="16" t="s">
        <v>326</v>
      </c>
      <c r="D396" s="16" t="s">
        <v>131</v>
      </c>
      <c r="E396" s="16" t="s">
        <v>131</v>
      </c>
      <c r="F396" s="16" t="s">
        <v>179</v>
      </c>
      <c r="G396" s="11">
        <v>6.5</v>
      </c>
      <c r="H396" s="11">
        <v>6.5</v>
      </c>
      <c r="I396" s="11">
        <v>6.5</v>
      </c>
    </row>
    <row r="397" spans="1:9" ht="37.5">
      <c r="A397" s="64" t="s">
        <v>517</v>
      </c>
      <c r="B397" s="16" t="s">
        <v>261</v>
      </c>
      <c r="C397" s="16"/>
      <c r="D397" s="16"/>
      <c r="E397" s="16"/>
      <c r="F397" s="16"/>
      <c r="G397" s="11">
        <f>G398</f>
        <v>11.1</v>
      </c>
      <c r="H397" s="11">
        <f>H398</f>
        <v>3.6</v>
      </c>
      <c r="I397" s="11">
        <f>I398</f>
        <v>3.6</v>
      </c>
    </row>
    <row r="398" spans="1:9" ht="18.75">
      <c r="A398" s="64" t="s">
        <v>182</v>
      </c>
      <c r="B398" s="16" t="s">
        <v>262</v>
      </c>
      <c r="C398" s="16"/>
      <c r="D398" s="16"/>
      <c r="E398" s="16"/>
      <c r="F398" s="16"/>
      <c r="G398" s="11">
        <f>G400+G399</f>
        <v>11.1</v>
      </c>
      <c r="H398" s="11">
        <f>H400+H399</f>
        <v>3.6</v>
      </c>
      <c r="I398" s="11">
        <f>I400+I399</f>
        <v>3.6</v>
      </c>
    </row>
    <row r="399" spans="1:9" ht="18.75">
      <c r="A399" s="64" t="s">
        <v>193</v>
      </c>
      <c r="B399" s="16" t="s">
        <v>262</v>
      </c>
      <c r="C399" s="16" t="s">
        <v>344</v>
      </c>
      <c r="D399" s="16" t="s">
        <v>131</v>
      </c>
      <c r="E399" s="16" t="s">
        <v>131</v>
      </c>
      <c r="F399" s="16" t="s">
        <v>192</v>
      </c>
      <c r="G399" s="11">
        <v>7.5</v>
      </c>
      <c r="H399" s="11">
        <v>0</v>
      </c>
      <c r="I399" s="11">
        <v>0</v>
      </c>
    </row>
    <row r="400" spans="1:9" ht="18.75">
      <c r="A400" s="64" t="s">
        <v>193</v>
      </c>
      <c r="B400" s="16" t="s">
        <v>262</v>
      </c>
      <c r="C400" s="16" t="s">
        <v>345</v>
      </c>
      <c r="D400" s="16" t="s">
        <v>131</v>
      </c>
      <c r="E400" s="16" t="s">
        <v>131</v>
      </c>
      <c r="F400" s="16" t="s">
        <v>192</v>
      </c>
      <c r="G400" s="11">
        <v>3.6</v>
      </c>
      <c r="H400" s="11">
        <v>3.6</v>
      </c>
      <c r="I400" s="11">
        <v>3.6</v>
      </c>
    </row>
    <row r="401" spans="1:9" ht="57" customHeight="1">
      <c r="A401" s="64" t="s">
        <v>31</v>
      </c>
      <c r="B401" s="16" t="s">
        <v>263</v>
      </c>
      <c r="C401" s="16"/>
      <c r="D401" s="16"/>
      <c r="E401" s="16"/>
      <c r="F401" s="16"/>
      <c r="G401" s="11">
        <f>G402</f>
        <v>45.2</v>
      </c>
      <c r="H401" s="11">
        <f>H402</f>
        <v>56.9</v>
      </c>
      <c r="I401" s="11">
        <f>I402</f>
        <v>56.9</v>
      </c>
    </row>
    <row r="402" spans="1:9" ht="18.75">
      <c r="A402" s="64" t="s">
        <v>182</v>
      </c>
      <c r="B402" s="16" t="s">
        <v>264</v>
      </c>
      <c r="C402" s="16"/>
      <c r="D402" s="16"/>
      <c r="E402" s="16"/>
      <c r="F402" s="16"/>
      <c r="G402" s="11">
        <f>G403+G404</f>
        <v>45.2</v>
      </c>
      <c r="H402" s="11">
        <f>H403+H404</f>
        <v>56.9</v>
      </c>
      <c r="I402" s="11">
        <f>I403+I404</f>
        <v>56.9</v>
      </c>
    </row>
    <row r="403" spans="1:9" ht="18.75">
      <c r="A403" s="64" t="s">
        <v>193</v>
      </c>
      <c r="B403" s="16" t="s">
        <v>264</v>
      </c>
      <c r="C403" s="16" t="s">
        <v>344</v>
      </c>
      <c r="D403" s="16" t="s">
        <v>131</v>
      </c>
      <c r="E403" s="16" t="s">
        <v>131</v>
      </c>
      <c r="F403" s="16" t="s">
        <v>192</v>
      </c>
      <c r="G403" s="11">
        <v>30.2</v>
      </c>
      <c r="H403" s="11">
        <v>41.9</v>
      </c>
      <c r="I403" s="11">
        <v>41.9</v>
      </c>
    </row>
    <row r="404" spans="1:9" ht="18.75">
      <c r="A404" s="64" t="s">
        <v>193</v>
      </c>
      <c r="B404" s="16" t="s">
        <v>264</v>
      </c>
      <c r="C404" s="16" t="s">
        <v>345</v>
      </c>
      <c r="D404" s="16" t="s">
        <v>131</v>
      </c>
      <c r="E404" s="16" t="s">
        <v>131</v>
      </c>
      <c r="F404" s="16" t="s">
        <v>192</v>
      </c>
      <c r="G404" s="11">
        <v>15</v>
      </c>
      <c r="H404" s="11">
        <v>15</v>
      </c>
      <c r="I404" s="11">
        <v>15</v>
      </c>
    </row>
    <row r="405" spans="1:9" ht="58.5" customHeight="1">
      <c r="A405" s="64" t="s">
        <v>267</v>
      </c>
      <c r="B405" s="16" t="s">
        <v>265</v>
      </c>
      <c r="C405" s="16"/>
      <c r="D405" s="16"/>
      <c r="E405" s="16"/>
      <c r="F405" s="16"/>
      <c r="G405" s="11">
        <f>G406</f>
        <v>52</v>
      </c>
      <c r="H405" s="11">
        <f>H406</f>
        <v>49.4</v>
      </c>
      <c r="I405" s="11">
        <f>I406</f>
        <v>49.4</v>
      </c>
    </row>
    <row r="406" spans="1:9" ht="18.75">
      <c r="A406" s="64" t="s">
        <v>182</v>
      </c>
      <c r="B406" s="16" t="s">
        <v>266</v>
      </c>
      <c r="C406" s="16"/>
      <c r="D406" s="16"/>
      <c r="E406" s="16"/>
      <c r="F406" s="16"/>
      <c r="G406" s="11">
        <f>G407+G408</f>
        <v>52</v>
      </c>
      <c r="H406" s="11">
        <f>H407+H408</f>
        <v>49.4</v>
      </c>
      <c r="I406" s="11">
        <f>I407+I408</f>
        <v>49.4</v>
      </c>
    </row>
    <row r="407" spans="1:9" ht="18.75">
      <c r="A407" s="64" t="s">
        <v>193</v>
      </c>
      <c r="B407" s="16" t="s">
        <v>266</v>
      </c>
      <c r="C407" s="16" t="s">
        <v>344</v>
      </c>
      <c r="D407" s="16" t="s">
        <v>131</v>
      </c>
      <c r="E407" s="16" t="s">
        <v>131</v>
      </c>
      <c r="F407" s="16" t="s">
        <v>192</v>
      </c>
      <c r="G407" s="11">
        <v>17</v>
      </c>
      <c r="H407" s="11">
        <v>14.4</v>
      </c>
      <c r="I407" s="11">
        <v>14.4</v>
      </c>
    </row>
    <row r="408" spans="1:9" ht="18.75">
      <c r="A408" s="64" t="s">
        <v>193</v>
      </c>
      <c r="B408" s="16" t="s">
        <v>266</v>
      </c>
      <c r="C408" s="16" t="s">
        <v>345</v>
      </c>
      <c r="D408" s="16" t="s">
        <v>131</v>
      </c>
      <c r="E408" s="16" t="s">
        <v>131</v>
      </c>
      <c r="F408" s="16" t="s">
        <v>192</v>
      </c>
      <c r="G408" s="11">
        <v>35</v>
      </c>
      <c r="H408" s="11">
        <v>35</v>
      </c>
      <c r="I408" s="11">
        <v>35</v>
      </c>
    </row>
    <row r="409" spans="1:9" ht="56.25">
      <c r="A409" s="65" t="s">
        <v>504</v>
      </c>
      <c r="B409" s="128" t="s">
        <v>282</v>
      </c>
      <c r="C409" s="128"/>
      <c r="D409" s="13"/>
      <c r="E409" s="13"/>
      <c r="F409" s="13"/>
      <c r="G409" s="14">
        <f>G410+G415+G420+G424+G430</f>
        <v>62544.3</v>
      </c>
      <c r="H409" s="14">
        <f>H410+H415+H420+H424+H430</f>
        <v>49339.100000000006</v>
      </c>
      <c r="I409" s="14">
        <f>I410+I415+I420+I424+I430</f>
        <v>55215.90000000001</v>
      </c>
    </row>
    <row r="410" spans="1:9" ht="37.5">
      <c r="A410" s="64" t="s">
        <v>285</v>
      </c>
      <c r="B410" s="33" t="s">
        <v>505</v>
      </c>
      <c r="C410" s="33"/>
      <c r="D410" s="16"/>
      <c r="E410" s="16"/>
      <c r="F410" s="16"/>
      <c r="G410" s="11">
        <f>G411+G413</f>
        <v>14908.5</v>
      </c>
      <c r="H410" s="11">
        <f>H411+H413</f>
        <v>15455.699999999999</v>
      </c>
      <c r="I410" s="11">
        <f>I411+I413</f>
        <v>16108.2</v>
      </c>
    </row>
    <row r="411" spans="1:9" ht="37.5">
      <c r="A411" s="76" t="s">
        <v>507</v>
      </c>
      <c r="B411" s="33" t="s">
        <v>506</v>
      </c>
      <c r="C411" s="33"/>
      <c r="D411" s="16"/>
      <c r="E411" s="16"/>
      <c r="F411" s="16"/>
      <c r="G411" s="11">
        <f>G412</f>
        <v>11474.1</v>
      </c>
      <c r="H411" s="11">
        <f>H412</f>
        <v>12245.3</v>
      </c>
      <c r="I411" s="11">
        <f>I412</f>
        <v>12669</v>
      </c>
    </row>
    <row r="412" spans="1:9" ht="18.75">
      <c r="A412" s="64" t="s">
        <v>196</v>
      </c>
      <c r="B412" s="33" t="s">
        <v>506</v>
      </c>
      <c r="C412" s="16" t="s">
        <v>156</v>
      </c>
      <c r="D412" s="16" t="s">
        <v>147</v>
      </c>
      <c r="E412" s="16" t="s">
        <v>122</v>
      </c>
      <c r="F412" s="16" t="s">
        <v>203</v>
      </c>
      <c r="G412" s="10">
        <v>11474.1</v>
      </c>
      <c r="H412" s="11">
        <v>12245.3</v>
      </c>
      <c r="I412" s="11">
        <v>12669</v>
      </c>
    </row>
    <row r="413" spans="1:9" ht="135" customHeight="1">
      <c r="A413" s="64" t="s">
        <v>417</v>
      </c>
      <c r="B413" s="33" t="s">
        <v>508</v>
      </c>
      <c r="C413" s="33"/>
      <c r="D413" s="16"/>
      <c r="E413" s="16"/>
      <c r="F413" s="16"/>
      <c r="G413" s="11">
        <f>G414</f>
        <v>3434.4</v>
      </c>
      <c r="H413" s="11">
        <f>H414</f>
        <v>3210.4</v>
      </c>
      <c r="I413" s="11">
        <f>I414</f>
        <v>3439.2</v>
      </c>
    </row>
    <row r="414" spans="1:9" ht="24" customHeight="1">
      <c r="A414" s="64" t="s">
        <v>196</v>
      </c>
      <c r="B414" s="33" t="s">
        <v>508</v>
      </c>
      <c r="C414" s="16" t="s">
        <v>156</v>
      </c>
      <c r="D414" s="16" t="s">
        <v>147</v>
      </c>
      <c r="E414" s="16" t="s">
        <v>122</v>
      </c>
      <c r="F414" s="16" t="s">
        <v>203</v>
      </c>
      <c r="G414" s="10">
        <v>3434.4</v>
      </c>
      <c r="H414" s="11">
        <v>3210.4</v>
      </c>
      <c r="I414" s="11">
        <v>3439.2</v>
      </c>
    </row>
    <row r="415" spans="1:9" ht="37.5">
      <c r="A415" s="64" t="s">
        <v>287</v>
      </c>
      <c r="B415" s="33" t="s">
        <v>286</v>
      </c>
      <c r="C415" s="33"/>
      <c r="D415" s="16"/>
      <c r="E415" s="16"/>
      <c r="F415" s="16"/>
      <c r="G415" s="11">
        <f>G416+G418</f>
        <v>23785.5</v>
      </c>
      <c r="H415" s="11">
        <f>H416+H418</f>
        <v>19523.1</v>
      </c>
      <c r="I415" s="11">
        <f>I416+I418</f>
        <v>18547.399999999998</v>
      </c>
    </row>
    <row r="416" spans="1:9" ht="38.25" customHeight="1">
      <c r="A416" s="64" t="s">
        <v>510</v>
      </c>
      <c r="B416" s="33" t="s">
        <v>509</v>
      </c>
      <c r="C416" s="33"/>
      <c r="D416" s="16"/>
      <c r="E416" s="16"/>
      <c r="F416" s="16"/>
      <c r="G416" s="11">
        <f>G417</f>
        <v>16272.8</v>
      </c>
      <c r="H416" s="11">
        <f>H417</f>
        <v>15762.5</v>
      </c>
      <c r="I416" s="11">
        <f>I417</f>
        <v>14786.8</v>
      </c>
    </row>
    <row r="417" spans="1:9" ht="18.75">
      <c r="A417" s="64" t="s">
        <v>205</v>
      </c>
      <c r="B417" s="33" t="s">
        <v>509</v>
      </c>
      <c r="C417" s="16" t="s">
        <v>156</v>
      </c>
      <c r="D417" s="16" t="s">
        <v>147</v>
      </c>
      <c r="E417" s="16" t="s">
        <v>126</v>
      </c>
      <c r="F417" s="16" t="s">
        <v>203</v>
      </c>
      <c r="G417" s="11">
        <v>16272.8</v>
      </c>
      <c r="H417" s="11">
        <v>15762.5</v>
      </c>
      <c r="I417" s="11">
        <v>14786.8</v>
      </c>
    </row>
    <row r="418" spans="1:9" ht="60.75" customHeight="1">
      <c r="A418" s="76" t="s">
        <v>594</v>
      </c>
      <c r="B418" s="33" t="s">
        <v>595</v>
      </c>
      <c r="C418" s="16"/>
      <c r="D418" s="16"/>
      <c r="E418" s="16"/>
      <c r="F418" s="16"/>
      <c r="G418" s="11">
        <f>G419</f>
        <v>7512.7</v>
      </c>
      <c r="H418" s="11">
        <f>H419</f>
        <v>3760.6</v>
      </c>
      <c r="I418" s="11">
        <f>I419</f>
        <v>3760.6</v>
      </c>
    </row>
    <row r="419" spans="1:9" ht="18.75">
      <c r="A419" s="64" t="s">
        <v>205</v>
      </c>
      <c r="B419" s="33" t="s">
        <v>595</v>
      </c>
      <c r="C419" s="16" t="s">
        <v>156</v>
      </c>
      <c r="D419" s="16" t="s">
        <v>147</v>
      </c>
      <c r="E419" s="16" t="s">
        <v>126</v>
      </c>
      <c r="F419" s="16" t="s">
        <v>203</v>
      </c>
      <c r="G419" s="11">
        <v>7512.7</v>
      </c>
      <c r="H419" s="11">
        <v>3760.6</v>
      </c>
      <c r="I419" s="11">
        <v>3760.6</v>
      </c>
    </row>
    <row r="420" spans="1:9" ht="75">
      <c r="A420" s="64" t="s">
        <v>512</v>
      </c>
      <c r="B420" s="33" t="s">
        <v>284</v>
      </c>
      <c r="C420" s="33"/>
      <c r="D420" s="16"/>
      <c r="E420" s="16"/>
      <c r="F420" s="16"/>
      <c r="G420" s="11">
        <f>G421</f>
        <v>199.8</v>
      </c>
      <c r="H420" s="11">
        <f>H421</f>
        <v>199.8</v>
      </c>
      <c r="I420" s="11">
        <f>I421</f>
        <v>199.8</v>
      </c>
    </row>
    <row r="421" spans="1:9" ht="37.5">
      <c r="A421" s="64" t="s">
        <v>26</v>
      </c>
      <c r="B421" s="33" t="s">
        <v>511</v>
      </c>
      <c r="C421" s="33"/>
      <c r="D421" s="16"/>
      <c r="E421" s="16"/>
      <c r="F421" s="16"/>
      <c r="G421" s="11">
        <f>G422+G423</f>
        <v>199.8</v>
      </c>
      <c r="H421" s="11">
        <f>H422+H423</f>
        <v>199.8</v>
      </c>
      <c r="I421" s="11">
        <f>I422+I423</f>
        <v>199.8</v>
      </c>
    </row>
    <row r="422" spans="1:9" ht="37.5">
      <c r="A422" s="64" t="s">
        <v>175</v>
      </c>
      <c r="B422" s="33" t="s">
        <v>511</v>
      </c>
      <c r="C422" s="16" t="s">
        <v>156</v>
      </c>
      <c r="D422" s="16" t="s">
        <v>122</v>
      </c>
      <c r="E422" s="16" t="s">
        <v>138</v>
      </c>
      <c r="F422" s="16" t="s">
        <v>176</v>
      </c>
      <c r="G422" s="11">
        <v>139.8</v>
      </c>
      <c r="H422" s="11">
        <v>139.8</v>
      </c>
      <c r="I422" s="11">
        <v>139.8</v>
      </c>
    </row>
    <row r="423" spans="1:9" ht="37.5">
      <c r="A423" s="64" t="s">
        <v>93</v>
      </c>
      <c r="B423" s="33" t="s">
        <v>511</v>
      </c>
      <c r="C423" s="16" t="s">
        <v>156</v>
      </c>
      <c r="D423" s="16" t="s">
        <v>122</v>
      </c>
      <c r="E423" s="16" t="s">
        <v>138</v>
      </c>
      <c r="F423" s="16" t="s">
        <v>179</v>
      </c>
      <c r="G423" s="11">
        <v>60</v>
      </c>
      <c r="H423" s="11">
        <v>60</v>
      </c>
      <c r="I423" s="11">
        <v>60</v>
      </c>
    </row>
    <row r="424" spans="1:9" ht="56.25">
      <c r="A424" s="64" t="s">
        <v>431</v>
      </c>
      <c r="B424" s="33" t="s">
        <v>68</v>
      </c>
      <c r="C424" s="33"/>
      <c r="D424" s="16"/>
      <c r="E424" s="16"/>
      <c r="F424" s="16"/>
      <c r="G424" s="11">
        <f>G425+G428</f>
        <v>7926.3</v>
      </c>
      <c r="H424" s="11">
        <f>H425+H428</f>
        <v>4724.8</v>
      </c>
      <c r="I424" s="11">
        <f>I425+I428</f>
        <v>6724.8</v>
      </c>
    </row>
    <row r="425" spans="1:9" ht="39.75" customHeight="1">
      <c r="A425" s="64" t="s">
        <v>191</v>
      </c>
      <c r="B425" s="33" t="s">
        <v>513</v>
      </c>
      <c r="C425" s="33"/>
      <c r="D425" s="16"/>
      <c r="E425" s="16"/>
      <c r="F425" s="16"/>
      <c r="G425" s="11">
        <f>G426+G427</f>
        <v>6450.3</v>
      </c>
      <c r="H425" s="11">
        <f>H426+H427</f>
        <v>4724.8</v>
      </c>
      <c r="I425" s="11">
        <f>I426+I427</f>
        <v>6724.8</v>
      </c>
    </row>
    <row r="426" spans="1:9" ht="37.5">
      <c r="A426" s="64" t="s">
        <v>175</v>
      </c>
      <c r="B426" s="33" t="s">
        <v>513</v>
      </c>
      <c r="C426" s="16" t="s">
        <v>156</v>
      </c>
      <c r="D426" s="16" t="s">
        <v>122</v>
      </c>
      <c r="E426" s="16" t="s">
        <v>138</v>
      </c>
      <c r="F426" s="16" t="s">
        <v>176</v>
      </c>
      <c r="G426" s="10">
        <v>5503.8</v>
      </c>
      <c r="H426" s="11">
        <v>3778.3</v>
      </c>
      <c r="I426" s="11">
        <v>5778.3</v>
      </c>
    </row>
    <row r="427" spans="1:9" ht="37.5">
      <c r="A427" s="64" t="s">
        <v>93</v>
      </c>
      <c r="B427" s="33" t="s">
        <v>513</v>
      </c>
      <c r="C427" s="16" t="s">
        <v>156</v>
      </c>
      <c r="D427" s="16" t="s">
        <v>122</v>
      </c>
      <c r="E427" s="16" t="s">
        <v>138</v>
      </c>
      <c r="F427" s="16" t="s">
        <v>179</v>
      </c>
      <c r="G427" s="10">
        <v>946.5</v>
      </c>
      <c r="H427" s="11">
        <v>946.5</v>
      </c>
      <c r="I427" s="11">
        <v>946.5</v>
      </c>
    </row>
    <row r="428" spans="1:9" ht="56.25">
      <c r="A428" s="76" t="s">
        <v>476</v>
      </c>
      <c r="B428" s="33" t="s">
        <v>622</v>
      </c>
      <c r="C428" s="16"/>
      <c r="D428" s="16"/>
      <c r="E428" s="16"/>
      <c r="F428" s="16"/>
      <c r="G428" s="10">
        <f>G429</f>
        <v>1476</v>
      </c>
      <c r="H428" s="10">
        <f>H429</f>
        <v>0</v>
      </c>
      <c r="I428" s="10">
        <f>I429</f>
        <v>0</v>
      </c>
    </row>
    <row r="429" spans="1:9" ht="37.5">
      <c r="A429" s="64" t="s">
        <v>175</v>
      </c>
      <c r="B429" s="33" t="s">
        <v>622</v>
      </c>
      <c r="C429" s="16" t="s">
        <v>156</v>
      </c>
      <c r="D429" s="16" t="s">
        <v>122</v>
      </c>
      <c r="E429" s="16" t="s">
        <v>138</v>
      </c>
      <c r="F429" s="16" t="s">
        <v>176</v>
      </c>
      <c r="G429" s="10">
        <v>1476</v>
      </c>
      <c r="H429" s="11">
        <v>0</v>
      </c>
      <c r="I429" s="11">
        <v>0</v>
      </c>
    </row>
    <row r="430" spans="1:9" ht="56.25" customHeight="1">
      <c r="A430" s="64" t="s">
        <v>612</v>
      </c>
      <c r="B430" s="33" t="s">
        <v>283</v>
      </c>
      <c r="C430" s="16"/>
      <c r="D430" s="16"/>
      <c r="E430" s="16"/>
      <c r="F430" s="16"/>
      <c r="G430" s="11">
        <f>G431+G435+G438</f>
        <v>15724.2</v>
      </c>
      <c r="H430" s="11">
        <f>H431+H435+H438</f>
        <v>9435.7</v>
      </c>
      <c r="I430" s="11">
        <f>I431+I435+I438</f>
        <v>13635.7</v>
      </c>
    </row>
    <row r="431" spans="1:9" ht="18.75">
      <c r="A431" s="73" t="s">
        <v>356</v>
      </c>
      <c r="B431" s="33" t="s">
        <v>514</v>
      </c>
      <c r="C431" s="16"/>
      <c r="D431" s="16"/>
      <c r="E431" s="16"/>
      <c r="F431" s="16"/>
      <c r="G431" s="11">
        <f>G432+G433+G434</f>
        <v>11562</v>
      </c>
      <c r="H431" s="11">
        <f>H432+H433+H434</f>
        <v>7362</v>
      </c>
      <c r="I431" s="11">
        <f>I432+I433+I434</f>
        <v>11562</v>
      </c>
    </row>
    <row r="432" spans="1:9" ht="18.75">
      <c r="A432" s="64" t="s">
        <v>181</v>
      </c>
      <c r="B432" s="33" t="s">
        <v>514</v>
      </c>
      <c r="C432" s="16" t="s">
        <v>326</v>
      </c>
      <c r="D432" s="16" t="s">
        <v>122</v>
      </c>
      <c r="E432" s="16" t="s">
        <v>159</v>
      </c>
      <c r="F432" s="16" t="s">
        <v>154</v>
      </c>
      <c r="G432" s="11">
        <v>10853.4</v>
      </c>
      <c r="H432" s="11">
        <v>6653.4</v>
      </c>
      <c r="I432" s="11">
        <v>10853.4</v>
      </c>
    </row>
    <row r="433" spans="1:9" ht="37.5">
      <c r="A433" s="64" t="s">
        <v>93</v>
      </c>
      <c r="B433" s="33" t="s">
        <v>514</v>
      </c>
      <c r="C433" s="16" t="s">
        <v>326</v>
      </c>
      <c r="D433" s="16" t="s">
        <v>122</v>
      </c>
      <c r="E433" s="16" t="s">
        <v>159</v>
      </c>
      <c r="F433" s="16" t="s">
        <v>179</v>
      </c>
      <c r="G433" s="11">
        <v>703.6</v>
      </c>
      <c r="H433" s="11">
        <v>703.6</v>
      </c>
      <c r="I433" s="11">
        <v>703.6</v>
      </c>
    </row>
    <row r="434" spans="1:9" ht="24" customHeight="1">
      <c r="A434" s="64" t="s">
        <v>177</v>
      </c>
      <c r="B434" s="33" t="s">
        <v>514</v>
      </c>
      <c r="C434" s="16" t="s">
        <v>326</v>
      </c>
      <c r="D434" s="16" t="s">
        <v>122</v>
      </c>
      <c r="E434" s="16" t="s">
        <v>159</v>
      </c>
      <c r="F434" s="16" t="s">
        <v>178</v>
      </c>
      <c r="G434" s="11">
        <v>5</v>
      </c>
      <c r="H434" s="11">
        <v>5</v>
      </c>
      <c r="I434" s="11">
        <v>5</v>
      </c>
    </row>
    <row r="435" spans="1:9" ht="42" customHeight="1">
      <c r="A435" s="64" t="s">
        <v>396</v>
      </c>
      <c r="B435" s="33" t="s">
        <v>515</v>
      </c>
      <c r="C435" s="16"/>
      <c r="D435" s="16"/>
      <c r="E435" s="16"/>
      <c r="F435" s="16"/>
      <c r="G435" s="11">
        <f>G436+G437</f>
        <v>2073.7</v>
      </c>
      <c r="H435" s="11">
        <f>H436+H437</f>
        <v>2073.7</v>
      </c>
      <c r="I435" s="11">
        <f>I436+I437</f>
        <v>2073.7</v>
      </c>
    </row>
    <row r="436" spans="1:9" ht="18.75">
      <c r="A436" s="64" t="s">
        <v>181</v>
      </c>
      <c r="B436" s="33" t="s">
        <v>515</v>
      </c>
      <c r="C436" s="16" t="s">
        <v>326</v>
      </c>
      <c r="D436" s="16" t="s">
        <v>122</v>
      </c>
      <c r="E436" s="16" t="s">
        <v>159</v>
      </c>
      <c r="F436" s="16" t="s">
        <v>154</v>
      </c>
      <c r="G436" s="11">
        <v>1992</v>
      </c>
      <c r="H436" s="11">
        <v>1992</v>
      </c>
      <c r="I436" s="11">
        <v>1992</v>
      </c>
    </row>
    <row r="437" spans="1:9" ht="37.5">
      <c r="A437" s="64" t="s">
        <v>93</v>
      </c>
      <c r="B437" s="33" t="s">
        <v>515</v>
      </c>
      <c r="C437" s="16" t="s">
        <v>326</v>
      </c>
      <c r="D437" s="16" t="s">
        <v>122</v>
      </c>
      <c r="E437" s="16" t="s">
        <v>159</v>
      </c>
      <c r="F437" s="16" t="s">
        <v>179</v>
      </c>
      <c r="G437" s="11">
        <v>81.7</v>
      </c>
      <c r="H437" s="11">
        <v>81.7</v>
      </c>
      <c r="I437" s="11">
        <v>81.7</v>
      </c>
    </row>
    <row r="438" spans="1:9" ht="56.25">
      <c r="A438" s="76" t="s">
        <v>476</v>
      </c>
      <c r="B438" s="33" t="s">
        <v>679</v>
      </c>
      <c r="C438" s="16"/>
      <c r="D438" s="16"/>
      <c r="E438" s="16"/>
      <c r="F438" s="16"/>
      <c r="G438" s="11">
        <f>G439</f>
        <v>2088.5</v>
      </c>
      <c r="H438" s="11">
        <f>H439</f>
        <v>0</v>
      </c>
      <c r="I438" s="11">
        <f>I439</f>
        <v>0</v>
      </c>
    </row>
    <row r="439" spans="1:9" ht="18.75">
      <c r="A439" s="64" t="s">
        <v>181</v>
      </c>
      <c r="B439" s="33" t="s">
        <v>679</v>
      </c>
      <c r="C439" s="16" t="s">
        <v>326</v>
      </c>
      <c r="D439" s="16" t="s">
        <v>122</v>
      </c>
      <c r="E439" s="16" t="s">
        <v>159</v>
      </c>
      <c r="F439" s="16" t="s">
        <v>154</v>
      </c>
      <c r="G439" s="11">
        <v>2088.5</v>
      </c>
      <c r="H439" s="11">
        <v>0</v>
      </c>
      <c r="I439" s="11">
        <v>0</v>
      </c>
    </row>
    <row r="440" spans="1:9" ht="56.25">
      <c r="A440" s="65" t="s">
        <v>532</v>
      </c>
      <c r="B440" s="128" t="s">
        <v>280</v>
      </c>
      <c r="C440" s="13"/>
      <c r="D440" s="13"/>
      <c r="E440" s="13"/>
      <c r="F440" s="13"/>
      <c r="G440" s="14">
        <f>G441+G444</f>
        <v>234</v>
      </c>
      <c r="H440" s="14">
        <f>H441+H444</f>
        <v>902</v>
      </c>
      <c r="I440" s="14">
        <f>I441+I444</f>
        <v>902</v>
      </c>
    </row>
    <row r="441" spans="1:9" ht="37.5">
      <c r="A441" s="64" t="s">
        <v>603</v>
      </c>
      <c r="B441" s="33" t="s">
        <v>27</v>
      </c>
      <c r="C441" s="16"/>
      <c r="D441" s="16"/>
      <c r="E441" s="16"/>
      <c r="F441" s="16"/>
      <c r="G441" s="11">
        <f aca="true" t="shared" si="22" ref="G441:I442">G442</f>
        <v>0</v>
      </c>
      <c r="H441" s="11">
        <f t="shared" si="22"/>
        <v>500</v>
      </c>
      <c r="I441" s="11">
        <f t="shared" si="22"/>
        <v>500</v>
      </c>
    </row>
    <row r="442" spans="1:9" ht="27" customHeight="1">
      <c r="A442" s="64" t="s">
        <v>231</v>
      </c>
      <c r="B442" s="33" t="s">
        <v>28</v>
      </c>
      <c r="C442" s="16"/>
      <c r="D442" s="16"/>
      <c r="E442" s="16"/>
      <c r="F442" s="16"/>
      <c r="G442" s="11">
        <f t="shared" si="22"/>
        <v>0</v>
      </c>
      <c r="H442" s="11">
        <f t="shared" si="22"/>
        <v>500</v>
      </c>
      <c r="I442" s="11">
        <f t="shared" si="22"/>
        <v>500</v>
      </c>
    </row>
    <row r="443" spans="1:9" ht="18.75">
      <c r="A443" s="64" t="s">
        <v>362</v>
      </c>
      <c r="B443" s="33" t="s">
        <v>28</v>
      </c>
      <c r="C443" s="16" t="s">
        <v>326</v>
      </c>
      <c r="D443" s="16" t="s">
        <v>130</v>
      </c>
      <c r="E443" s="16" t="s">
        <v>122</v>
      </c>
      <c r="F443" s="16" t="s">
        <v>186</v>
      </c>
      <c r="G443" s="11">
        <v>0</v>
      </c>
      <c r="H443" s="11">
        <v>500</v>
      </c>
      <c r="I443" s="11">
        <v>500</v>
      </c>
    </row>
    <row r="444" spans="1:9" ht="38.25" customHeight="1">
      <c r="A444" s="64" t="s">
        <v>604</v>
      </c>
      <c r="B444" s="33" t="s">
        <v>315</v>
      </c>
      <c r="C444" s="16"/>
      <c r="D444" s="16"/>
      <c r="E444" s="16"/>
      <c r="F444" s="16"/>
      <c r="G444" s="11">
        <f>G445</f>
        <v>234</v>
      </c>
      <c r="H444" s="11">
        <f>H445</f>
        <v>402</v>
      </c>
      <c r="I444" s="11">
        <f>I445</f>
        <v>402</v>
      </c>
    </row>
    <row r="445" spans="1:9" ht="25.5" customHeight="1">
      <c r="A445" s="64" t="s">
        <v>231</v>
      </c>
      <c r="B445" s="33" t="s">
        <v>316</v>
      </c>
      <c r="C445" s="16"/>
      <c r="D445" s="16"/>
      <c r="E445" s="16"/>
      <c r="F445" s="16"/>
      <c r="G445" s="11">
        <f>G446+G449+G448+G447</f>
        <v>234</v>
      </c>
      <c r="H445" s="11">
        <f>H446+H449+H448+H447</f>
        <v>402</v>
      </c>
      <c r="I445" s="11">
        <f>I446+I449+I448+I447</f>
        <v>402</v>
      </c>
    </row>
    <row r="446" spans="1:9" ht="37.5">
      <c r="A446" s="64" t="s">
        <v>93</v>
      </c>
      <c r="B446" s="33" t="s">
        <v>316</v>
      </c>
      <c r="C446" s="16" t="s">
        <v>326</v>
      </c>
      <c r="D446" s="16" t="s">
        <v>127</v>
      </c>
      <c r="E446" s="16" t="s">
        <v>127</v>
      </c>
      <c r="F446" s="16" t="s">
        <v>179</v>
      </c>
      <c r="G446" s="11">
        <v>0</v>
      </c>
      <c r="H446" s="11">
        <v>120</v>
      </c>
      <c r="I446" s="11">
        <v>120</v>
      </c>
    </row>
    <row r="447" spans="1:9" ht="37.5">
      <c r="A447" s="64" t="s">
        <v>223</v>
      </c>
      <c r="B447" s="33" t="s">
        <v>316</v>
      </c>
      <c r="C447" s="16" t="s">
        <v>326</v>
      </c>
      <c r="D447" s="16" t="s">
        <v>127</v>
      </c>
      <c r="E447" s="16" t="s">
        <v>127</v>
      </c>
      <c r="F447" s="16" t="s">
        <v>222</v>
      </c>
      <c r="G447" s="11">
        <v>108</v>
      </c>
      <c r="H447" s="11">
        <v>108</v>
      </c>
      <c r="I447" s="11">
        <v>108</v>
      </c>
    </row>
    <row r="448" spans="1:9" ht="22.5" customHeight="1">
      <c r="A448" s="64" t="s">
        <v>321</v>
      </c>
      <c r="B448" s="33" t="s">
        <v>316</v>
      </c>
      <c r="C448" s="16" t="s">
        <v>326</v>
      </c>
      <c r="D448" s="16" t="s">
        <v>127</v>
      </c>
      <c r="E448" s="16" t="s">
        <v>127</v>
      </c>
      <c r="F448" s="16" t="s">
        <v>320</v>
      </c>
      <c r="G448" s="11">
        <v>96</v>
      </c>
      <c r="H448" s="11">
        <f>96+48</f>
        <v>144</v>
      </c>
      <c r="I448" s="11">
        <f>96+48</f>
        <v>144</v>
      </c>
    </row>
    <row r="449" spans="1:9" ht="27" customHeight="1">
      <c r="A449" s="64" t="s">
        <v>187</v>
      </c>
      <c r="B449" s="33" t="s">
        <v>316</v>
      </c>
      <c r="C449" s="16" t="s">
        <v>326</v>
      </c>
      <c r="D449" s="16" t="s">
        <v>127</v>
      </c>
      <c r="E449" s="16" t="s">
        <v>127</v>
      </c>
      <c r="F449" s="16" t="s">
        <v>183</v>
      </c>
      <c r="G449" s="11">
        <v>30</v>
      </c>
      <c r="H449" s="11">
        <v>30</v>
      </c>
      <c r="I449" s="11">
        <v>30</v>
      </c>
    </row>
    <row r="450" spans="1:9" ht="63" customHeight="1">
      <c r="A450" s="65" t="s">
        <v>630</v>
      </c>
      <c r="B450" s="128" t="s">
        <v>433</v>
      </c>
      <c r="C450" s="13"/>
      <c r="D450" s="13"/>
      <c r="E450" s="13"/>
      <c r="F450" s="13"/>
      <c r="G450" s="14">
        <f>G451</f>
        <v>1939.5</v>
      </c>
      <c r="H450" s="14">
        <f>H451</f>
        <v>1760.7</v>
      </c>
      <c r="I450" s="14">
        <f>I451</f>
        <v>1398.5</v>
      </c>
    </row>
    <row r="451" spans="1:17" ht="42" customHeight="1">
      <c r="A451" s="68" t="s">
        <v>551</v>
      </c>
      <c r="B451" s="33" t="s">
        <v>435</v>
      </c>
      <c r="C451" s="13"/>
      <c r="D451" s="13"/>
      <c r="E451" s="13"/>
      <c r="F451" s="13"/>
      <c r="G451" s="11">
        <f>G452+G454</f>
        <v>1939.5</v>
      </c>
      <c r="H451" s="11">
        <f>H452+H454</f>
        <v>1760.7</v>
      </c>
      <c r="I451" s="11">
        <f>I452+I454</f>
        <v>1398.5</v>
      </c>
      <c r="J451" s="146"/>
      <c r="K451" s="147"/>
      <c r="L451" s="147"/>
      <c r="M451" s="147"/>
      <c r="N451" s="147"/>
      <c r="O451" s="147"/>
      <c r="P451" s="147"/>
      <c r="Q451" s="147"/>
    </row>
    <row r="452" spans="1:17" ht="38.25" customHeight="1">
      <c r="A452" s="64" t="s">
        <v>522</v>
      </c>
      <c r="B452" s="33" t="s">
        <v>521</v>
      </c>
      <c r="C452" s="13"/>
      <c r="D452" s="13"/>
      <c r="E452" s="13"/>
      <c r="F452" s="13"/>
      <c r="G452" s="11">
        <f>G453</f>
        <v>0</v>
      </c>
      <c r="H452" s="11">
        <f>H453</f>
        <v>0</v>
      </c>
      <c r="I452" s="11">
        <f>I453</f>
        <v>695.5</v>
      </c>
      <c r="J452" s="42"/>
      <c r="K452" s="42"/>
      <c r="L452" s="42"/>
      <c r="M452" s="42"/>
      <c r="N452" s="42"/>
      <c r="O452" s="42"/>
      <c r="P452" s="42"/>
      <c r="Q452" s="42"/>
    </row>
    <row r="453" spans="1:17" ht="37.5">
      <c r="A453" s="64" t="s">
        <v>93</v>
      </c>
      <c r="B453" s="33" t="s">
        <v>521</v>
      </c>
      <c r="C453" s="16" t="s">
        <v>326</v>
      </c>
      <c r="D453" s="16" t="s">
        <v>130</v>
      </c>
      <c r="E453" s="16" t="s">
        <v>125</v>
      </c>
      <c r="F453" s="16" t="s">
        <v>179</v>
      </c>
      <c r="G453" s="11">
        <v>0</v>
      </c>
      <c r="H453" s="11">
        <v>0</v>
      </c>
      <c r="I453" s="11">
        <v>695.5</v>
      </c>
      <c r="J453" s="42"/>
      <c r="K453" s="42"/>
      <c r="L453" s="42"/>
      <c r="M453" s="42"/>
      <c r="N453" s="42"/>
      <c r="O453" s="42"/>
      <c r="P453" s="42"/>
      <c r="Q453" s="42"/>
    </row>
    <row r="454" spans="1:17" ht="37.5">
      <c r="A454" s="64" t="s">
        <v>434</v>
      </c>
      <c r="B454" s="33" t="s">
        <v>436</v>
      </c>
      <c r="C454" s="16"/>
      <c r="D454" s="16"/>
      <c r="E454" s="16"/>
      <c r="F454" s="16"/>
      <c r="G454" s="11">
        <f>G455</f>
        <v>1939.5</v>
      </c>
      <c r="H454" s="11">
        <f>H455</f>
        <v>1760.7</v>
      </c>
      <c r="I454" s="11">
        <f>I455</f>
        <v>703</v>
      </c>
      <c r="J454" s="42"/>
      <c r="K454" s="42"/>
      <c r="L454" s="42"/>
      <c r="M454" s="42"/>
      <c r="N454" s="42"/>
      <c r="O454" s="42"/>
      <c r="P454" s="42"/>
      <c r="Q454" s="42"/>
    </row>
    <row r="455" spans="1:9" ht="37.5">
      <c r="A455" s="64" t="s">
        <v>93</v>
      </c>
      <c r="B455" s="33" t="s">
        <v>436</v>
      </c>
      <c r="C455" s="16" t="s">
        <v>326</v>
      </c>
      <c r="D455" s="16" t="s">
        <v>130</v>
      </c>
      <c r="E455" s="16" t="s">
        <v>125</v>
      </c>
      <c r="F455" s="16" t="s">
        <v>179</v>
      </c>
      <c r="G455" s="11">
        <v>1939.5</v>
      </c>
      <c r="H455" s="11">
        <v>1760.7</v>
      </c>
      <c r="I455" s="11">
        <v>703</v>
      </c>
    </row>
    <row r="456" spans="1:9" ht="62.25" customHeight="1">
      <c r="A456" s="65" t="s">
        <v>581</v>
      </c>
      <c r="B456" s="128" t="s">
        <v>579</v>
      </c>
      <c r="C456" s="13"/>
      <c r="D456" s="13"/>
      <c r="E456" s="13"/>
      <c r="F456" s="13"/>
      <c r="G456" s="14">
        <f aca="true" t="shared" si="23" ref="G456:I458">G457</f>
        <v>301.5</v>
      </c>
      <c r="H456" s="14">
        <f t="shared" si="23"/>
        <v>301.5</v>
      </c>
      <c r="I456" s="14">
        <f t="shared" si="23"/>
        <v>301.5</v>
      </c>
    </row>
    <row r="457" spans="1:9" ht="18.75">
      <c r="A457" s="64" t="s">
        <v>580</v>
      </c>
      <c r="B457" s="33" t="s">
        <v>582</v>
      </c>
      <c r="C457" s="16"/>
      <c r="D457" s="16"/>
      <c r="E457" s="16"/>
      <c r="F457" s="16"/>
      <c r="G457" s="11">
        <f>G458</f>
        <v>301.5</v>
      </c>
      <c r="H457" s="11">
        <f t="shared" si="23"/>
        <v>301.5</v>
      </c>
      <c r="I457" s="11">
        <f t="shared" si="23"/>
        <v>301.5</v>
      </c>
    </row>
    <row r="458" spans="1:9" ht="37.5">
      <c r="A458" s="64" t="s">
        <v>590</v>
      </c>
      <c r="B458" s="33" t="s">
        <v>588</v>
      </c>
      <c r="C458" s="16"/>
      <c r="D458" s="16"/>
      <c r="E458" s="16"/>
      <c r="F458" s="16"/>
      <c r="G458" s="11">
        <f>G459</f>
        <v>301.5</v>
      </c>
      <c r="H458" s="11">
        <f t="shared" si="23"/>
        <v>301.5</v>
      </c>
      <c r="I458" s="11">
        <f t="shared" si="23"/>
        <v>301.5</v>
      </c>
    </row>
    <row r="459" spans="1:9" ht="38.25" customHeight="1">
      <c r="A459" s="95" t="s">
        <v>92</v>
      </c>
      <c r="B459" s="33" t="s">
        <v>588</v>
      </c>
      <c r="C459" s="16" t="s">
        <v>326</v>
      </c>
      <c r="D459" s="16" t="s">
        <v>128</v>
      </c>
      <c r="E459" s="16" t="s">
        <v>138</v>
      </c>
      <c r="F459" s="16" t="s">
        <v>190</v>
      </c>
      <c r="G459" s="11">
        <v>301.5</v>
      </c>
      <c r="H459" s="11">
        <v>301.5</v>
      </c>
      <c r="I459" s="11">
        <v>301.5</v>
      </c>
    </row>
    <row r="460" spans="1:9" ht="38.25" customHeight="1">
      <c r="A460" s="113" t="s">
        <v>657</v>
      </c>
      <c r="B460" s="102" t="s">
        <v>631</v>
      </c>
      <c r="C460" s="13"/>
      <c r="D460" s="13"/>
      <c r="E460" s="13"/>
      <c r="F460" s="13"/>
      <c r="G460" s="14">
        <f aca="true" t="shared" si="24" ref="G460:I462">G461</f>
        <v>6256.1</v>
      </c>
      <c r="H460" s="14">
        <f t="shared" si="24"/>
        <v>0</v>
      </c>
      <c r="I460" s="14">
        <f t="shared" si="24"/>
        <v>0</v>
      </c>
    </row>
    <row r="461" spans="1:9" ht="38.25" customHeight="1">
      <c r="A461" s="114" t="s">
        <v>658</v>
      </c>
      <c r="B461" s="62" t="s">
        <v>632</v>
      </c>
      <c r="C461" s="16"/>
      <c r="D461" s="16"/>
      <c r="E461" s="16"/>
      <c r="F461" s="16"/>
      <c r="G461" s="11">
        <f>G462+G464</f>
        <v>6256.1</v>
      </c>
      <c r="H461" s="11">
        <f>H462+H464</f>
        <v>0</v>
      </c>
      <c r="I461" s="11">
        <f>I462+I464</f>
        <v>0</v>
      </c>
    </row>
    <row r="462" spans="1:9" ht="23.25" customHeight="1">
      <c r="A462" s="114" t="s">
        <v>634</v>
      </c>
      <c r="B462" s="80" t="s">
        <v>633</v>
      </c>
      <c r="C462" s="16"/>
      <c r="D462" s="16"/>
      <c r="E462" s="16"/>
      <c r="F462" s="16"/>
      <c r="G462" s="11">
        <f t="shared" si="24"/>
        <v>811.6</v>
      </c>
      <c r="H462" s="11">
        <f t="shared" si="24"/>
        <v>0</v>
      </c>
      <c r="I462" s="11">
        <f t="shared" si="24"/>
        <v>0</v>
      </c>
    </row>
    <row r="463" spans="1:9" ht="38.25" customHeight="1">
      <c r="A463" s="64" t="s">
        <v>93</v>
      </c>
      <c r="B463" s="48" t="s">
        <v>633</v>
      </c>
      <c r="C463" s="16" t="s">
        <v>326</v>
      </c>
      <c r="D463" s="16" t="s">
        <v>122</v>
      </c>
      <c r="E463" s="16" t="s">
        <v>159</v>
      </c>
      <c r="F463" s="16" t="s">
        <v>179</v>
      </c>
      <c r="G463" s="11">
        <v>811.6</v>
      </c>
      <c r="H463" s="11">
        <v>0</v>
      </c>
      <c r="I463" s="11">
        <v>0</v>
      </c>
    </row>
    <row r="464" spans="1:9" ht="38.25" customHeight="1">
      <c r="A464" s="29" t="s">
        <v>661</v>
      </c>
      <c r="B464" s="48" t="s">
        <v>684</v>
      </c>
      <c r="C464" s="16"/>
      <c r="D464" s="16"/>
      <c r="E464" s="16"/>
      <c r="F464" s="16"/>
      <c r="G464" s="11">
        <f>G465</f>
        <v>5444.5</v>
      </c>
      <c r="H464" s="11">
        <f>H465</f>
        <v>0</v>
      </c>
      <c r="I464" s="11">
        <f>I465</f>
        <v>0</v>
      </c>
    </row>
    <row r="465" spans="1:9" ht="30" customHeight="1">
      <c r="A465" s="64" t="s">
        <v>362</v>
      </c>
      <c r="B465" s="48" t="s">
        <v>684</v>
      </c>
      <c r="C465" s="16" t="s">
        <v>326</v>
      </c>
      <c r="D465" s="16" t="s">
        <v>122</v>
      </c>
      <c r="E465" s="16" t="s">
        <v>159</v>
      </c>
      <c r="F465" s="16" t="s">
        <v>186</v>
      </c>
      <c r="G465" s="11">
        <v>5444.5</v>
      </c>
      <c r="H465" s="11">
        <v>0</v>
      </c>
      <c r="I465" s="11">
        <v>0</v>
      </c>
    </row>
    <row r="466" spans="1:9" ht="18.75">
      <c r="A466" s="140" t="s">
        <v>141</v>
      </c>
      <c r="B466" s="140"/>
      <c r="C466" s="140"/>
      <c r="D466" s="140"/>
      <c r="E466" s="140"/>
      <c r="F466" s="140"/>
      <c r="G466" s="14">
        <f>G21+G55+G89+G130+G196+G301+G347+G371+G378+G391+G409+G440+G450+G456+G460</f>
        <v>801312.2000000002</v>
      </c>
      <c r="H466" s="14">
        <f>H21+H55+H89+H130+H196+H301+H347+H371+H378+H391+H409+H440+H450+H456+H460</f>
        <v>727428.5999999999</v>
      </c>
      <c r="I466" s="14">
        <f>I21+I55+I89+I130+I196+I301+I347+I371+I378+I391+I409+I440+I450+I456+I460</f>
        <v>716824.4999999999</v>
      </c>
    </row>
  </sheetData>
  <sheetProtection/>
  <mergeCells count="17">
    <mergeCell ref="J451:Q451"/>
    <mergeCell ref="F5:I5"/>
    <mergeCell ref="F6:I6"/>
    <mergeCell ref="F7:I7"/>
    <mergeCell ref="F8:I8"/>
    <mergeCell ref="F9:I9"/>
    <mergeCell ref="A11:F11"/>
    <mergeCell ref="A12:I13"/>
    <mergeCell ref="E18:E19"/>
    <mergeCell ref="F18:F19"/>
    <mergeCell ref="G18:I18"/>
    <mergeCell ref="A14:I14"/>
    <mergeCell ref="A466:F466"/>
    <mergeCell ref="A18:A19"/>
    <mergeCell ref="B18:B19"/>
    <mergeCell ref="C18:C19"/>
    <mergeCell ref="D18:D19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2020-07-03T05:56:03Z</cp:lastPrinted>
  <dcterms:created xsi:type="dcterms:W3CDTF">2004-11-04T07:33:42Z</dcterms:created>
  <dcterms:modified xsi:type="dcterms:W3CDTF">2020-07-03T05:56:12Z</dcterms:modified>
  <cp:category/>
  <cp:version/>
  <cp:contentType/>
  <cp:contentStatus/>
</cp:coreProperties>
</file>