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<sst xmlns="http://schemas.openxmlformats.org/spreadsheetml/2006/main" count="47" uniqueCount="43">
  <si>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Наименование доходов</t>
  </si>
  <si>
    <t>ВСЕГО ДОХОДОВ</t>
  </si>
  <si>
    <t>НАЛОГОВЫЕ И НЕНАЛОГОВЫЕ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</si>
  <si>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</si>
  <si>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</si>
  <si>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</si>
  <si>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</si>
  <si>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</si>
  <si>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</si>
  <si>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</si>
  <si>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</si>
  <si>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</si>
  <si>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</si>
  <si>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Налог на имущество организаций</t>
  </si>
  <si>
    <t>Прочие поступления от использования имущества</t>
  </si>
  <si>
    <t>прогноз на 2018 год</t>
  </si>
  <si>
    <t>прогноз на 2019 год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</si>
  <si>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</si>
  <si>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</si>
  <si>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</si>
  <si>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</si>
  <si>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БЕЗВОЗМЕЗДНЫЕ ПОСТУПЛЕНИЯ ОТ ДРУГИХ БЮДЖЕТОВ БЮДЖЕТНОЙ СИСТЕМЫ РФ</t>
  </si>
  <si>
    <t xml:space="preserve">Прочие безвозмездные поступления </t>
  </si>
  <si>
    <t>ВОЗВРАТ ОСТАТКОВ СУБСИДИЙ И СУБВЕНЦИЙ ПРОШЛЫХ ЛЕТ</t>
  </si>
  <si>
    <t>Акцизы на нефтепродукты</t>
  </si>
  <si>
    <t>Доходы от реализации иного имуществ, находящегося в собственности мунициапльных районов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</si>
  <si>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</si>
  <si>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НАЛОГИ НА ПРИБЫЛЬ, ДОХОДЫ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</si>
  <si>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</si>
  <si>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</si>
  <si>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</si>
  <si>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</si>
  <si>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</si>
  <si>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</si>
  <si>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</si>
  <si>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Факт за 2016 год</t>
  </si>
  <si>
    <t>Оценка 2017 года</t>
  </si>
  <si>
    <t>% к 2017 году</t>
  </si>
  <si>
    <t>% к исполнению за 2016 год</t>
  </si>
  <si>
    <t>прогноз на 2020 год</t>
  </si>
  <si>
    <t>Безвозмездные поступления от негосударственных организаций</t>
  </si>
  <si>
    <t>Плата за увеличение площади земельных участков</t>
  </si>
  <si>
    <t>ИСПОЛНЕНИЕ РАЙОННОГО БЮДЖЕТА  ПО ДОХОДАМ ЗА 2016-2017 ГОДЫ
и прогнозные показатели на 2018-2020 годы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</si>
</sst>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 &quot;[$€-407];[Red]&quot;-&quot;#,##0.00&quot; &quot;[$€-407]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1"/>
      <family val="0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Times New Roman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0" borderId="0">
      <alignment/>
      <protection/>
    </xf>
    <xf numFmtId="166" fontId="3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164" fontId="47" fillId="0" borderId="10" xfId="0" applyNumberFormat="1" applyFont="1" applyBorder="1" applyAlignment="1">
      <alignment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48" fillId="0" borderId="10" xfId="0" applyFont="1" applyBorder="1" applyAlignment="1">
      <alignment vertical="top" wrapText="1"/>
    </xf>
    <xf numFmtId="164" fontId="0" fillId="0" borderId="11" xfId="0" applyNumberFormat="1" applyBorder="1" applyAlignment="1">
      <alignment wrapText="1"/>
    </xf>
    <xf numFmtId="164" fontId="47" fillId="0" borderId="10" xfId="0" applyNumberFormat="1" applyFont="1" applyBorder="1" applyAlignment="1">
      <alignment horizontal="right" wrapText="1"/>
    </xf>
    <xf numFmtId="0" fontId="0" fillId="0" borderId="0" xfId="0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33" borderId="12" xfId="56" applyNumberFormat="1" applyFont="1" applyFill="1" applyBorder="1" applyAlignment="1" applyProtection="1">
      <alignment horizontal="left" wrapText="1"/>
      <protection hidden="1"/>
    </xf>
    <xf numFmtId="0" fontId="6" fillId="0" borderId="12" xfId="0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right" wrapText="1"/>
    </xf>
    <xf numFmtId="164" fontId="47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2">
      <selection activeCell="F41" sqref="F41"/>
    </sheetView>
  </sheetViews>
  <sheetFormatPr defaultColWidth="9.00390625" defaultRowHeight="14.25"/>
  <cols>
    <col min="1" max="1" width="42.50390625" style="0" customWidth="1"/>
    <col min="2" max="2" width="11.875" style="0" customWidth="1"/>
    <col min="3" max="3" width="11.50390625" style="0" customWidth="1"/>
    <col min="4" max="12" width="10.625" style="0" customWidth="1"/>
  </cols>
  <sheetData>
    <row r="1" spans="1:12" ht="14.25">
      <c r="A1" s="1"/>
      <c r="B1" s="1"/>
      <c r="C1" s="1"/>
      <c r="D1" s="1"/>
      <c r="E1" s="10"/>
      <c r="F1" s="10"/>
      <c r="G1" s="1"/>
      <c r="H1" s="10"/>
      <c r="I1" s="10"/>
      <c r="J1" s="1"/>
      <c r="K1" s="10"/>
      <c r="L1" s="10"/>
    </row>
    <row r="2" spans="1:12" ht="46.5" customHeight="1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4.25">
      <c r="A3" s="1"/>
      <c r="B3" s="1"/>
      <c r="C3" s="1"/>
      <c r="D3" s="1"/>
      <c r="E3" s="10"/>
      <c r="F3" s="10"/>
      <c r="G3" s="1"/>
      <c r="H3" s="10"/>
      <c r="I3" s="10"/>
      <c r="J3" s="1"/>
      <c r="K3" s="10"/>
      <c r="L3" s="10"/>
    </row>
    <row r="4" spans="1:12" ht="15">
      <c r="A4" s="1"/>
      <c r="B4" s="23"/>
      <c r="C4" s="24"/>
      <c r="D4" s="24"/>
      <c r="E4" s="24"/>
      <c r="F4" s="24"/>
      <c r="G4" s="24"/>
      <c r="H4" s="24"/>
      <c r="I4" s="24"/>
      <c r="J4" s="24"/>
      <c r="K4" s="10"/>
      <c r="L4" s="10"/>
    </row>
    <row r="5" spans="1:12" ht="14.25">
      <c r="A5" s="1"/>
      <c r="B5" s="1"/>
      <c r="C5" s="1"/>
      <c r="D5" s="1"/>
      <c r="E5" s="10"/>
      <c r="F5" s="10"/>
      <c r="G5" s="1"/>
      <c r="H5" s="10"/>
      <c r="I5" s="10"/>
      <c r="J5" s="1"/>
      <c r="K5" s="10"/>
      <c r="L5" s="10"/>
    </row>
    <row r="6" spans="1:12" ht="14.25" customHeight="1">
      <c r="A6" s="19" t="s">
        <v>0</v>
      </c>
      <c r="B6" s="19" t="s">
        <v>35</v>
      </c>
      <c r="C6" s="19" t="s">
        <v>36</v>
      </c>
      <c r="D6" s="19" t="s">
        <v>15</v>
      </c>
      <c r="E6" s="20" t="s">
        <v>37</v>
      </c>
      <c r="F6" s="20" t="s">
        <v>38</v>
      </c>
      <c r="G6" s="19" t="s">
        <v>16</v>
      </c>
      <c r="H6" s="20" t="s">
        <v>37</v>
      </c>
      <c r="I6" s="20" t="s">
        <v>38</v>
      </c>
      <c r="J6" s="19" t="s">
        <v>39</v>
      </c>
      <c r="K6" s="20" t="s">
        <v>37</v>
      </c>
      <c r="L6" s="20" t="s">
        <v>38</v>
      </c>
    </row>
    <row r="7" spans="1:12" ht="14.25" customHeight="1">
      <c r="A7" s="19"/>
      <c r="B7" s="19"/>
      <c r="C7" s="19"/>
      <c r="D7" s="19"/>
      <c r="E7" s="21"/>
      <c r="F7" s="21"/>
      <c r="G7" s="19"/>
      <c r="H7" s="21"/>
      <c r="I7" s="21"/>
      <c r="J7" s="19"/>
      <c r="K7" s="21"/>
      <c r="L7" s="21"/>
    </row>
    <row r="8" spans="1:12" ht="68.25" customHeight="1">
      <c r="A8" s="19"/>
      <c r="B8" s="19"/>
      <c r="C8" s="19"/>
      <c r="D8" s="19"/>
      <c r="E8" s="22"/>
      <c r="F8" s="22"/>
      <c r="G8" s="19"/>
      <c r="H8" s="22"/>
      <c r="I8" s="22"/>
      <c r="J8" s="19"/>
      <c r="K8" s="22"/>
      <c r="L8" s="22"/>
    </row>
    <row r="9" spans="1:12" ht="18.75" customHeight="1">
      <c r="A9" s="11" t="s">
        <v>1</v>
      </c>
      <c r="B9" s="9">
        <f>SUM(B10+B34)</f>
        <v>482262</v>
      </c>
      <c r="C9" s="9">
        <f>SUM(C10+C34)</f>
        <v>511454.8</v>
      </c>
      <c r="D9" s="9">
        <f>SUM(D10+D34)</f>
        <v>521739.9</v>
      </c>
      <c r="E9" s="9">
        <f>SUM(D9/C9*100)</f>
        <v>102.01094994122649</v>
      </c>
      <c r="F9" s="9">
        <f>SUM(D9/B9*100)</f>
        <v>108.18598604078282</v>
      </c>
      <c r="G9" s="9">
        <f>SUM(G10+G34)</f>
        <v>513200.7</v>
      </c>
      <c r="H9" s="9">
        <f>SUM(G9/C9*100)</f>
        <v>100.34135958837417</v>
      </c>
      <c r="I9" s="9">
        <f>SUM(G9/B9*100)</f>
        <v>106.4153302561678</v>
      </c>
      <c r="J9" s="9">
        <f>SUM(J10+J34)</f>
        <v>514844.4</v>
      </c>
      <c r="K9" s="9">
        <f>SUM(J9/C9*100)</f>
        <v>100.66273696131117</v>
      </c>
      <c r="L9" s="9">
        <f>SUM(J9/B9*100)</f>
        <v>106.75616158851413</v>
      </c>
    </row>
    <row r="10" spans="1:12" ht="18.75" customHeight="1">
      <c r="A10" s="2" t="s">
        <v>2</v>
      </c>
      <c r="B10" s="3">
        <f>SUM(B12+B13+B14+B20+B21+B26+B27+B28+B32+B33)</f>
        <v>155348.15</v>
      </c>
      <c r="C10" s="3">
        <f>SUM(C12+C13+C14+C20+C21+C26+C27+C28+C32+C33)</f>
        <v>153485</v>
      </c>
      <c r="D10" s="3">
        <f>SUM(D12+D13+D14+D20+D21+D26+D27+D28+D32+D33)</f>
        <v>155351</v>
      </c>
      <c r="E10" s="9">
        <f aca="true" t="shared" si="0" ref="E10:E42">SUM(D10/C10*100)</f>
        <v>101.21575398247387</v>
      </c>
      <c r="F10" s="9">
        <f aca="true" t="shared" si="1" ref="F10:F42">SUM(D10/B10*100)</f>
        <v>100.00183458895391</v>
      </c>
      <c r="G10" s="3">
        <f>SUM(G12+G13+G14+G20+G21+G26+G27+G28+G32+G33)</f>
        <v>161610</v>
      </c>
      <c r="H10" s="9">
        <f aca="true" t="shared" si="2" ref="H10:H42">SUM(G10/C10*100)</f>
        <v>105.29367690653811</v>
      </c>
      <c r="I10" s="9">
        <f aca="true" t="shared" si="3" ref="I10:I42">SUM(G10/B10*100)</f>
        <v>104.03084941790424</v>
      </c>
      <c r="J10" s="3">
        <f>SUM(J12+J13+J14+J20+J21+J26+J27+J28+J32+J33)</f>
        <v>168050.5</v>
      </c>
      <c r="K10" s="9">
        <f aca="true" t="shared" si="4" ref="K10:K42">SUM(J10/C10*100)</f>
        <v>109.48985242857607</v>
      </c>
      <c r="L10" s="9">
        <f aca="true" t="shared" si="5" ref="L10:L42">SUM(J10/B10*100)</f>
        <v>108.17669859602448</v>
      </c>
    </row>
    <row r="11" spans="1:12" ht="18.75" customHeight="1">
      <c r="A11" s="12" t="s">
        <v>27</v>
      </c>
      <c r="B11" s="3">
        <f>SUM(B12)</f>
        <v>100081.682</v>
      </c>
      <c r="C11" s="3">
        <f>SUM(C12)</f>
        <v>103461</v>
      </c>
      <c r="D11" s="3">
        <f>SUM(D12)</f>
        <v>103893</v>
      </c>
      <c r="E11" s="9">
        <f t="shared" si="0"/>
        <v>100.41754864151709</v>
      </c>
      <c r="F11" s="9">
        <f t="shared" si="1"/>
        <v>103.80820738004783</v>
      </c>
      <c r="G11" s="3">
        <f>SUM(G12)</f>
        <v>107310</v>
      </c>
      <c r="H11" s="9">
        <f t="shared" si="2"/>
        <v>103.72024241018354</v>
      </c>
      <c r="I11" s="9">
        <f t="shared" si="3"/>
        <v>107.22241858405216</v>
      </c>
      <c r="J11" s="3">
        <f>SUM(J12)</f>
        <v>111795.5</v>
      </c>
      <c r="K11" s="9">
        <f t="shared" si="4"/>
        <v>108.0556924831579</v>
      </c>
      <c r="L11" s="9">
        <f t="shared" si="5"/>
        <v>111.70425772820245</v>
      </c>
    </row>
    <row r="12" spans="1:12" ht="18" customHeight="1">
      <c r="A12" s="5" t="s">
        <v>3</v>
      </c>
      <c r="B12" s="6">
        <v>100081.682</v>
      </c>
      <c r="C12" s="6">
        <v>103461</v>
      </c>
      <c r="D12" s="6">
        <v>103893</v>
      </c>
      <c r="E12" s="16">
        <f t="shared" si="0"/>
        <v>100.41754864151709</v>
      </c>
      <c r="F12" s="9">
        <f t="shared" si="1"/>
        <v>103.80820738004783</v>
      </c>
      <c r="G12" s="6">
        <v>107310</v>
      </c>
      <c r="H12" s="9">
        <f t="shared" si="2"/>
        <v>103.72024241018354</v>
      </c>
      <c r="I12" s="9">
        <f t="shared" si="3"/>
        <v>107.22241858405216</v>
      </c>
      <c r="J12" s="6">
        <v>111795.5</v>
      </c>
      <c r="K12" s="9">
        <f t="shared" si="4"/>
        <v>108.0556924831579</v>
      </c>
      <c r="L12" s="9">
        <f t="shared" si="5"/>
        <v>111.70425772820245</v>
      </c>
    </row>
    <row r="13" spans="1:12" ht="28.5" customHeight="1">
      <c r="A13" s="13" t="s">
        <v>24</v>
      </c>
      <c r="B13" s="6">
        <v>12154.229</v>
      </c>
      <c r="C13" s="6">
        <v>11100</v>
      </c>
      <c r="D13" s="6">
        <v>11239</v>
      </c>
      <c r="E13" s="16">
        <f t="shared" si="0"/>
        <v>101.25225225225225</v>
      </c>
      <c r="F13" s="9">
        <f t="shared" si="1"/>
        <v>92.4698720091583</v>
      </c>
      <c r="G13" s="6">
        <v>12805</v>
      </c>
      <c r="H13" s="9">
        <f t="shared" si="2"/>
        <v>115.36036036036037</v>
      </c>
      <c r="I13" s="9">
        <f t="shared" si="3"/>
        <v>105.35427627700614</v>
      </c>
      <c r="J13" s="6">
        <v>13535</v>
      </c>
      <c r="K13" s="9">
        <f t="shared" si="4"/>
        <v>121.93693693693695</v>
      </c>
      <c r="L13" s="9">
        <f t="shared" si="5"/>
        <v>111.36041619752271</v>
      </c>
    </row>
    <row r="14" spans="1:12" ht="28.5" customHeight="1">
      <c r="A14" s="12" t="s">
        <v>28</v>
      </c>
      <c r="B14" s="6">
        <f>SUM(B15:B18)</f>
        <v>31086.906</v>
      </c>
      <c r="C14" s="6">
        <f>SUM(C15:C18)</f>
        <v>29039.2</v>
      </c>
      <c r="D14" s="6">
        <f>SUM(D15:D18)</f>
        <v>30915</v>
      </c>
      <c r="E14" s="16">
        <f t="shared" si="0"/>
        <v>106.45954434006445</v>
      </c>
      <c r="F14" s="9">
        <f t="shared" si="1"/>
        <v>99.44701476563799</v>
      </c>
      <c r="G14" s="6">
        <f>SUM(G15:G18)</f>
        <v>31972</v>
      </c>
      <c r="H14" s="9">
        <f t="shared" si="2"/>
        <v>110.099451775531</v>
      </c>
      <c r="I14" s="9">
        <f t="shared" si="3"/>
        <v>102.84716015160853</v>
      </c>
      <c r="J14" s="6">
        <f>SUM(J15:J18)</f>
        <v>33065</v>
      </c>
      <c r="K14" s="9">
        <f t="shared" si="4"/>
        <v>113.86332956830768</v>
      </c>
      <c r="L14" s="9">
        <f t="shared" si="5"/>
        <v>106.36310992158565</v>
      </c>
    </row>
    <row r="15" spans="1:12" ht="31.5" customHeight="1">
      <c r="A15" s="5" t="s">
        <v>4</v>
      </c>
      <c r="B15" s="6">
        <v>13108.548</v>
      </c>
      <c r="C15" s="6">
        <v>13500</v>
      </c>
      <c r="D15" s="6">
        <v>14802</v>
      </c>
      <c r="E15" s="16">
        <f t="shared" si="0"/>
        <v>109.64444444444446</v>
      </c>
      <c r="F15" s="9">
        <f t="shared" si="1"/>
        <v>112.91868481543491</v>
      </c>
      <c r="G15" s="6">
        <v>15394</v>
      </c>
      <c r="H15" s="9">
        <f t="shared" si="2"/>
        <v>114.02962962962964</v>
      </c>
      <c r="I15" s="9">
        <f t="shared" si="3"/>
        <v>117.43482191925452</v>
      </c>
      <c r="J15" s="6">
        <v>16009</v>
      </c>
      <c r="K15" s="9">
        <f t="shared" si="4"/>
        <v>118.5851851851852</v>
      </c>
      <c r="L15" s="9">
        <f t="shared" si="5"/>
        <v>122.12641705244548</v>
      </c>
    </row>
    <row r="16" spans="1:12" ht="31.5" customHeight="1">
      <c r="A16" s="5" t="s">
        <v>5</v>
      </c>
      <c r="B16" s="6">
        <v>17419.118</v>
      </c>
      <c r="C16" s="6">
        <v>14878</v>
      </c>
      <c r="D16" s="6">
        <v>15459</v>
      </c>
      <c r="E16" s="16">
        <f t="shared" si="0"/>
        <v>103.90509477080252</v>
      </c>
      <c r="F16" s="9">
        <f t="shared" si="1"/>
        <v>88.74731774593869</v>
      </c>
      <c r="G16" s="6">
        <v>15923</v>
      </c>
      <c r="H16" s="9">
        <f t="shared" si="2"/>
        <v>107.02379352063448</v>
      </c>
      <c r="I16" s="9">
        <f t="shared" si="3"/>
        <v>91.41105766663962</v>
      </c>
      <c r="J16" s="6">
        <v>16401</v>
      </c>
      <c r="K16" s="9">
        <f t="shared" si="4"/>
        <v>110.23659093964243</v>
      </c>
      <c r="L16" s="9">
        <f t="shared" si="5"/>
        <v>94.15516905046513</v>
      </c>
    </row>
    <row r="17" spans="1:12" ht="20.25" customHeight="1">
      <c r="A17" s="7" t="s">
        <v>6</v>
      </c>
      <c r="B17" s="6">
        <v>555.865</v>
      </c>
      <c r="C17" s="6">
        <v>654.2</v>
      </c>
      <c r="D17" s="6">
        <v>645</v>
      </c>
      <c r="E17" s="16">
        <f t="shared" si="0"/>
        <v>98.5937022317334</v>
      </c>
      <c r="F17" s="9">
        <f t="shared" si="1"/>
        <v>116.03536829985697</v>
      </c>
      <c r="G17" s="6">
        <v>645</v>
      </c>
      <c r="H17" s="9">
        <f t="shared" si="2"/>
        <v>98.5937022317334</v>
      </c>
      <c r="I17" s="9">
        <f t="shared" si="3"/>
        <v>116.03536829985697</v>
      </c>
      <c r="J17" s="6">
        <v>645</v>
      </c>
      <c r="K17" s="9">
        <f t="shared" si="4"/>
        <v>98.5937022317334</v>
      </c>
      <c r="L17" s="9">
        <f t="shared" si="5"/>
        <v>116.03536829985697</v>
      </c>
    </row>
    <row r="18" spans="1:12" ht="32.25" customHeight="1">
      <c r="A18" s="5" t="s">
        <v>7</v>
      </c>
      <c r="B18" s="6">
        <v>3.375</v>
      </c>
      <c r="C18" s="6">
        <v>7</v>
      </c>
      <c r="D18" s="6">
        <v>9</v>
      </c>
      <c r="E18" s="16">
        <f t="shared" si="0"/>
        <v>128.57142857142858</v>
      </c>
      <c r="F18" s="9">
        <f t="shared" si="1"/>
        <v>266.66666666666663</v>
      </c>
      <c r="G18" s="6">
        <v>10</v>
      </c>
      <c r="H18" s="9">
        <f t="shared" si="2"/>
        <v>142.85714285714286</v>
      </c>
      <c r="I18" s="9">
        <f t="shared" si="3"/>
        <v>296.2962962962963</v>
      </c>
      <c r="J18" s="6">
        <v>10</v>
      </c>
      <c r="K18" s="9">
        <f t="shared" si="4"/>
        <v>142.85714285714286</v>
      </c>
      <c r="L18" s="9">
        <f t="shared" si="5"/>
        <v>296.2962962962963</v>
      </c>
    </row>
    <row r="19" spans="1:12" ht="30" customHeight="1" hidden="1">
      <c r="A19" s="5" t="s">
        <v>13</v>
      </c>
      <c r="B19" s="6"/>
      <c r="C19" s="6"/>
      <c r="D19" s="6"/>
      <c r="E19" s="9" t="e">
        <f t="shared" si="0"/>
        <v>#DIV/0!</v>
      </c>
      <c r="F19" s="9" t="e">
        <f t="shared" si="1"/>
        <v>#DIV/0!</v>
      </c>
      <c r="G19" s="6"/>
      <c r="H19" s="9" t="e">
        <f t="shared" si="2"/>
        <v>#DIV/0!</v>
      </c>
      <c r="I19" s="9" t="e">
        <f t="shared" si="3"/>
        <v>#DIV/0!</v>
      </c>
      <c r="J19" s="6"/>
      <c r="K19" s="9" t="e">
        <f t="shared" si="4"/>
        <v>#DIV/0!</v>
      </c>
      <c r="L19" s="9" t="e">
        <f t="shared" si="5"/>
        <v>#DIV/0!</v>
      </c>
    </row>
    <row r="20" spans="1:12" ht="19.5" customHeight="1">
      <c r="A20" s="12" t="s">
        <v>29</v>
      </c>
      <c r="B20" s="6">
        <v>2066.496</v>
      </c>
      <c r="C20" s="6">
        <v>1539</v>
      </c>
      <c r="D20" s="6">
        <v>1596</v>
      </c>
      <c r="E20" s="9">
        <f t="shared" si="0"/>
        <v>103.7037037037037</v>
      </c>
      <c r="F20" s="9">
        <f t="shared" si="1"/>
        <v>77.23218433522251</v>
      </c>
      <c r="G20" s="6">
        <v>1658</v>
      </c>
      <c r="H20" s="9">
        <f t="shared" si="2"/>
        <v>107.73229369720599</v>
      </c>
      <c r="I20" s="9">
        <f t="shared" si="3"/>
        <v>80.23243209761837</v>
      </c>
      <c r="J20" s="6">
        <v>1723</v>
      </c>
      <c r="K20" s="9">
        <f t="shared" si="4"/>
        <v>111.95581546458739</v>
      </c>
      <c r="L20" s="9">
        <f t="shared" si="5"/>
        <v>83.37785313883985</v>
      </c>
    </row>
    <row r="21" spans="1:12" ht="66" customHeight="1">
      <c r="A21" s="12" t="s">
        <v>17</v>
      </c>
      <c r="B21" s="8">
        <f>SUM(B22:B25)</f>
        <v>4315.975</v>
      </c>
      <c r="C21" s="8">
        <f>SUM(C22:C25)</f>
        <v>4330.4</v>
      </c>
      <c r="D21" s="8">
        <f>SUM(D22:D25)</f>
        <v>3960</v>
      </c>
      <c r="E21" s="9">
        <f t="shared" si="0"/>
        <v>91.446517642712</v>
      </c>
      <c r="F21" s="9">
        <f t="shared" si="1"/>
        <v>91.75215333731079</v>
      </c>
      <c r="G21" s="8">
        <f>SUM(G22:G25)</f>
        <v>3960</v>
      </c>
      <c r="H21" s="9">
        <f t="shared" si="2"/>
        <v>91.446517642712</v>
      </c>
      <c r="I21" s="9">
        <f t="shared" si="3"/>
        <v>91.75215333731079</v>
      </c>
      <c r="J21" s="8">
        <f>SUM(J22:J25)</f>
        <v>3960</v>
      </c>
      <c r="K21" s="9">
        <f t="shared" si="4"/>
        <v>91.446517642712</v>
      </c>
      <c r="L21" s="9">
        <f t="shared" si="5"/>
        <v>91.75215333731079</v>
      </c>
    </row>
    <row r="22" spans="1:12" ht="42.75" customHeight="1">
      <c r="A22" s="13" t="s">
        <v>19</v>
      </c>
      <c r="B22" s="8"/>
      <c r="C22" s="6">
        <v>8.3</v>
      </c>
      <c r="D22" s="6"/>
      <c r="E22" s="16">
        <f t="shared" si="0"/>
        <v>0</v>
      </c>
      <c r="F22" s="9"/>
      <c r="G22" s="6"/>
      <c r="H22" s="9">
        <f t="shared" si="2"/>
        <v>0</v>
      </c>
      <c r="I22" s="9"/>
      <c r="J22" s="6"/>
      <c r="K22" s="9">
        <f t="shared" si="4"/>
        <v>0</v>
      </c>
      <c r="L22" s="9"/>
    </row>
    <row r="23" spans="1:12" ht="42" customHeight="1">
      <c r="A23" s="13" t="s">
        <v>18</v>
      </c>
      <c r="B23" s="8">
        <v>2857.348</v>
      </c>
      <c r="C23" s="6">
        <v>2855</v>
      </c>
      <c r="D23" s="6">
        <v>2460</v>
      </c>
      <c r="E23" s="16">
        <f t="shared" si="0"/>
        <v>86.1646234676007</v>
      </c>
      <c r="F23" s="9">
        <f t="shared" si="1"/>
        <v>86.0938184638343</v>
      </c>
      <c r="G23" s="6">
        <v>2460</v>
      </c>
      <c r="H23" s="9">
        <f t="shared" si="2"/>
        <v>86.1646234676007</v>
      </c>
      <c r="I23" s="9">
        <f t="shared" si="3"/>
        <v>86.0938184638343</v>
      </c>
      <c r="J23" s="6">
        <v>2460</v>
      </c>
      <c r="K23" s="9">
        <f t="shared" si="4"/>
        <v>86.1646234676007</v>
      </c>
      <c r="L23" s="9">
        <f t="shared" si="5"/>
        <v>86.0938184638343</v>
      </c>
    </row>
    <row r="24" spans="1:12" ht="75" customHeight="1">
      <c r="A24" s="13" t="s">
        <v>20</v>
      </c>
      <c r="B24" s="8">
        <v>9.1</v>
      </c>
      <c r="C24" s="6">
        <v>17.1</v>
      </c>
      <c r="D24" s="6">
        <v>50</v>
      </c>
      <c r="E24" s="16">
        <f t="shared" si="0"/>
        <v>292.3976608187134</v>
      </c>
      <c r="F24" s="9">
        <f t="shared" si="1"/>
        <v>549.4505494505495</v>
      </c>
      <c r="G24" s="6">
        <v>50</v>
      </c>
      <c r="H24" s="9">
        <f t="shared" si="2"/>
        <v>292.3976608187134</v>
      </c>
      <c r="I24" s="9">
        <f t="shared" si="3"/>
        <v>549.4505494505495</v>
      </c>
      <c r="J24" s="6">
        <v>50</v>
      </c>
      <c r="K24" s="9">
        <f t="shared" si="4"/>
        <v>292.3976608187134</v>
      </c>
      <c r="L24" s="9">
        <f t="shared" si="5"/>
        <v>549.4505494505495</v>
      </c>
    </row>
    <row r="25" spans="1:12" ht="33" customHeight="1">
      <c r="A25" s="5" t="s">
        <v>14</v>
      </c>
      <c r="B25" s="6">
        <v>1449.527</v>
      </c>
      <c r="C25" s="6">
        <v>1450</v>
      </c>
      <c r="D25" s="6">
        <v>1450</v>
      </c>
      <c r="E25" s="16">
        <f t="shared" si="0"/>
        <v>100</v>
      </c>
      <c r="F25" s="9">
        <f t="shared" si="1"/>
        <v>100.03263133422145</v>
      </c>
      <c r="G25" s="6">
        <v>1450</v>
      </c>
      <c r="H25" s="9">
        <f t="shared" si="2"/>
        <v>100</v>
      </c>
      <c r="I25" s="9">
        <f t="shared" si="3"/>
        <v>100.03263133422145</v>
      </c>
      <c r="J25" s="6">
        <v>1450</v>
      </c>
      <c r="K25" s="9">
        <f t="shared" si="4"/>
        <v>100</v>
      </c>
      <c r="L25" s="9">
        <f t="shared" si="5"/>
        <v>100.03263133422145</v>
      </c>
    </row>
    <row r="26" spans="1:12" ht="41.25" customHeight="1">
      <c r="A26" s="12" t="s">
        <v>30</v>
      </c>
      <c r="B26" s="6">
        <v>329.9</v>
      </c>
      <c r="C26" s="6">
        <v>298</v>
      </c>
      <c r="D26" s="6">
        <v>249</v>
      </c>
      <c r="E26" s="9">
        <f t="shared" si="0"/>
        <v>83.55704697986577</v>
      </c>
      <c r="F26" s="9">
        <f t="shared" si="1"/>
        <v>75.47741739921189</v>
      </c>
      <c r="G26" s="6">
        <v>260</v>
      </c>
      <c r="H26" s="9">
        <f t="shared" si="2"/>
        <v>87.24832214765101</v>
      </c>
      <c r="I26" s="9">
        <f t="shared" si="3"/>
        <v>78.81176113973932</v>
      </c>
      <c r="J26" s="6">
        <v>270</v>
      </c>
      <c r="K26" s="9">
        <f t="shared" si="4"/>
        <v>90.60402684563759</v>
      </c>
      <c r="L26" s="9">
        <f t="shared" si="5"/>
        <v>81.84298272203698</v>
      </c>
    </row>
    <row r="27" spans="1:12" ht="38.25" customHeight="1">
      <c r="A27" s="18" t="s">
        <v>31</v>
      </c>
      <c r="B27" s="6">
        <v>72.883</v>
      </c>
      <c r="C27" s="6">
        <v>55</v>
      </c>
      <c r="D27" s="6">
        <v>62</v>
      </c>
      <c r="E27" s="9">
        <f t="shared" si="0"/>
        <v>112.72727272727272</v>
      </c>
      <c r="F27" s="9">
        <f t="shared" si="1"/>
        <v>85.06784846946476</v>
      </c>
      <c r="G27" s="6">
        <v>62</v>
      </c>
      <c r="H27" s="9">
        <f t="shared" si="2"/>
        <v>112.72727272727272</v>
      </c>
      <c r="I27" s="9">
        <f t="shared" si="3"/>
        <v>85.06784846946476</v>
      </c>
      <c r="J27" s="6">
        <v>62</v>
      </c>
      <c r="K27" s="9">
        <f t="shared" si="4"/>
        <v>112.72727272727272</v>
      </c>
      <c r="L27" s="9">
        <f t="shared" si="5"/>
        <v>85.06784846946476</v>
      </c>
    </row>
    <row r="28" spans="1:12" ht="33" customHeight="1">
      <c r="A28" s="18" t="s">
        <v>32</v>
      </c>
      <c r="B28" s="6">
        <f>SUM(B29:B30)</f>
        <v>3081.529</v>
      </c>
      <c r="C28" s="6">
        <f>SUM(C29:C30)</f>
        <v>1030</v>
      </c>
      <c r="D28" s="6">
        <f>SUM(D29:D31)</f>
        <v>1299</v>
      </c>
      <c r="E28" s="9">
        <f t="shared" si="0"/>
        <v>126.11650485436894</v>
      </c>
      <c r="F28" s="9">
        <f t="shared" si="1"/>
        <v>42.154398027732334</v>
      </c>
      <c r="G28" s="6">
        <f>SUM(G29:G31)</f>
        <v>1299</v>
      </c>
      <c r="H28" s="9">
        <f t="shared" si="2"/>
        <v>126.11650485436894</v>
      </c>
      <c r="I28" s="9">
        <f t="shared" si="3"/>
        <v>42.154398027732334</v>
      </c>
      <c r="J28" s="6">
        <f>SUM(J29:J31)</f>
        <v>1299</v>
      </c>
      <c r="K28" s="9">
        <f t="shared" si="4"/>
        <v>126.11650485436894</v>
      </c>
      <c r="L28" s="9">
        <f t="shared" si="5"/>
        <v>42.154398027732334</v>
      </c>
    </row>
    <row r="29" spans="1:12" ht="45.75" customHeight="1">
      <c r="A29" s="15" t="s">
        <v>25</v>
      </c>
      <c r="B29" s="6">
        <v>1879.029</v>
      </c>
      <c r="C29" s="6">
        <v>600</v>
      </c>
      <c r="D29" s="6">
        <v>742</v>
      </c>
      <c r="E29" s="16">
        <f t="shared" si="0"/>
        <v>123.66666666666666</v>
      </c>
      <c r="F29" s="9">
        <f t="shared" si="1"/>
        <v>39.48848048646402</v>
      </c>
      <c r="G29" s="6">
        <v>742</v>
      </c>
      <c r="H29" s="9">
        <f t="shared" si="2"/>
        <v>123.66666666666666</v>
      </c>
      <c r="I29" s="9">
        <f t="shared" si="3"/>
        <v>39.48848048646402</v>
      </c>
      <c r="J29" s="6">
        <v>742</v>
      </c>
      <c r="K29" s="9">
        <f t="shared" si="4"/>
        <v>123.66666666666666</v>
      </c>
      <c r="L29" s="9">
        <f t="shared" si="5"/>
        <v>39.48848048646402</v>
      </c>
    </row>
    <row r="30" spans="1:12" ht="42.75" customHeight="1">
      <c r="A30" s="15" t="s">
        <v>26</v>
      </c>
      <c r="B30" s="6">
        <v>1202.5</v>
      </c>
      <c r="C30" s="6">
        <v>430</v>
      </c>
      <c r="D30" s="6">
        <v>487</v>
      </c>
      <c r="E30" s="16">
        <f t="shared" si="0"/>
        <v>113.25581395348838</v>
      </c>
      <c r="F30" s="9">
        <f t="shared" si="1"/>
        <v>40.4989604989605</v>
      </c>
      <c r="G30" s="6">
        <v>487</v>
      </c>
      <c r="H30" s="9">
        <f t="shared" si="2"/>
        <v>113.25581395348838</v>
      </c>
      <c r="I30" s="9">
        <f t="shared" si="3"/>
        <v>40.4989604989605</v>
      </c>
      <c r="J30" s="6">
        <v>487</v>
      </c>
      <c r="K30" s="9">
        <f t="shared" si="4"/>
        <v>113.25581395348838</v>
      </c>
      <c r="L30" s="9">
        <f t="shared" si="5"/>
        <v>40.4989604989605</v>
      </c>
    </row>
    <row r="31" spans="1:12" ht="42.75" customHeight="1">
      <c r="A31" s="15" t="s">
        <v>41</v>
      </c>
      <c r="B31" s="6"/>
      <c r="C31" s="6"/>
      <c r="D31" s="6">
        <v>70</v>
      </c>
      <c r="E31" s="16"/>
      <c r="F31" s="9"/>
      <c r="G31" s="6">
        <v>70</v>
      </c>
      <c r="H31" s="9"/>
      <c r="I31" s="9"/>
      <c r="J31" s="6">
        <v>70</v>
      </c>
      <c r="K31" s="9"/>
      <c r="L31" s="9"/>
    </row>
    <row r="32" spans="1:12" ht="34.5" customHeight="1">
      <c r="A32" s="12" t="s">
        <v>33</v>
      </c>
      <c r="B32" s="3">
        <v>2112.65</v>
      </c>
      <c r="C32" s="3">
        <v>2600</v>
      </c>
      <c r="D32" s="3">
        <v>2138</v>
      </c>
      <c r="E32" s="9">
        <f t="shared" si="0"/>
        <v>82.23076923076923</v>
      </c>
      <c r="F32" s="9">
        <f t="shared" si="1"/>
        <v>101.19991479894918</v>
      </c>
      <c r="G32" s="6">
        <v>2284</v>
      </c>
      <c r="H32" s="9">
        <f t="shared" si="2"/>
        <v>87.84615384615385</v>
      </c>
      <c r="I32" s="9">
        <f t="shared" si="3"/>
        <v>108.1106666982226</v>
      </c>
      <c r="J32" s="6">
        <v>2341</v>
      </c>
      <c r="K32" s="9">
        <f t="shared" si="4"/>
        <v>90.03846153846153</v>
      </c>
      <c r="L32" s="9">
        <f t="shared" si="5"/>
        <v>110.80869997396634</v>
      </c>
    </row>
    <row r="33" spans="1:12" ht="20.25" customHeight="1">
      <c r="A33" s="12" t="s">
        <v>34</v>
      </c>
      <c r="B33" s="17">
        <v>45.9</v>
      </c>
      <c r="C33" s="3">
        <v>32.4</v>
      </c>
      <c r="D33" s="3"/>
      <c r="E33" s="9">
        <f t="shared" si="0"/>
        <v>0</v>
      </c>
      <c r="F33" s="9">
        <f t="shared" si="1"/>
        <v>0</v>
      </c>
      <c r="G33" s="6"/>
      <c r="H33" s="9">
        <f t="shared" si="2"/>
        <v>0</v>
      </c>
      <c r="I33" s="9">
        <f t="shared" si="3"/>
        <v>0</v>
      </c>
      <c r="J33" s="6"/>
      <c r="K33" s="9">
        <f t="shared" si="4"/>
        <v>0</v>
      </c>
      <c r="L33" s="9">
        <f t="shared" si="5"/>
        <v>0</v>
      </c>
    </row>
    <row r="34" spans="1:12" ht="20.25" customHeight="1">
      <c r="A34" s="4" t="s">
        <v>8</v>
      </c>
      <c r="B34" s="3">
        <f>SUM(B35)</f>
        <v>326913.85</v>
      </c>
      <c r="C34" s="3">
        <v>357969.8</v>
      </c>
      <c r="D34" s="3">
        <f>SUM(D35)</f>
        <v>366388.9</v>
      </c>
      <c r="E34" s="9">
        <f t="shared" si="0"/>
        <v>102.3519023113123</v>
      </c>
      <c r="F34" s="9">
        <f t="shared" si="1"/>
        <v>112.07506197733747</v>
      </c>
      <c r="G34" s="3">
        <f>SUM(G35)</f>
        <v>351590.7</v>
      </c>
      <c r="H34" s="9">
        <f t="shared" si="2"/>
        <v>98.21797816463848</v>
      </c>
      <c r="I34" s="9">
        <f t="shared" si="3"/>
        <v>107.54842598439926</v>
      </c>
      <c r="J34" s="3">
        <f>SUM(J35)</f>
        <v>346793.9</v>
      </c>
      <c r="K34" s="9">
        <f t="shared" si="4"/>
        <v>96.87797685726562</v>
      </c>
      <c r="L34" s="9">
        <f t="shared" si="5"/>
        <v>106.08112810148609</v>
      </c>
    </row>
    <row r="35" spans="1:12" ht="52.5" customHeight="1">
      <c r="A35" s="12" t="s">
        <v>21</v>
      </c>
      <c r="B35" s="3">
        <f>SUM(B36:B42)</f>
        <v>326913.85</v>
      </c>
      <c r="C35" s="3">
        <f>SUM(C36:C39)</f>
        <v>356839.45900000003</v>
      </c>
      <c r="D35" s="3">
        <f>SUM(D36:D42)</f>
        <v>366388.9</v>
      </c>
      <c r="E35" s="9">
        <f t="shared" si="0"/>
        <v>102.67611688089684</v>
      </c>
      <c r="F35" s="9">
        <f t="shared" si="1"/>
        <v>112.07506197733747</v>
      </c>
      <c r="G35" s="3">
        <f>SUM(G36:G42)</f>
        <v>351590.7</v>
      </c>
      <c r="H35" s="9">
        <f t="shared" si="2"/>
        <v>98.52909792691956</v>
      </c>
      <c r="I35" s="9">
        <f t="shared" si="3"/>
        <v>107.54842598439926</v>
      </c>
      <c r="J35" s="3">
        <f>SUM(J36:J42)</f>
        <v>346793.9</v>
      </c>
      <c r="K35" s="9">
        <f t="shared" si="4"/>
        <v>97.1848519700844</v>
      </c>
      <c r="L35" s="9">
        <f t="shared" si="5"/>
        <v>106.08112810148609</v>
      </c>
    </row>
    <row r="36" spans="1:12" ht="33.75" customHeight="1">
      <c r="A36" s="13" t="s">
        <v>9</v>
      </c>
      <c r="B36" s="6">
        <v>70388.3</v>
      </c>
      <c r="C36" s="6">
        <v>102518.7</v>
      </c>
      <c r="D36" s="6">
        <v>100083.9</v>
      </c>
      <c r="E36" s="16">
        <f t="shared" si="0"/>
        <v>97.62501865513316</v>
      </c>
      <c r="F36" s="9">
        <f t="shared" si="1"/>
        <v>142.18826140139765</v>
      </c>
      <c r="G36" s="6">
        <v>96599</v>
      </c>
      <c r="H36" s="9">
        <f t="shared" si="2"/>
        <v>94.22573637785106</v>
      </c>
      <c r="I36" s="9">
        <f t="shared" si="3"/>
        <v>137.23729653933964</v>
      </c>
      <c r="J36" s="6">
        <v>91723.8</v>
      </c>
      <c r="K36" s="9">
        <f t="shared" si="4"/>
        <v>89.47031127004146</v>
      </c>
      <c r="L36" s="9">
        <f t="shared" si="5"/>
        <v>130.31114546025404</v>
      </c>
    </row>
    <row r="37" spans="1:12" ht="42.75" customHeight="1">
      <c r="A37" s="13" t="s">
        <v>10</v>
      </c>
      <c r="B37" s="6">
        <v>20804.266</v>
      </c>
      <c r="C37" s="6">
        <v>18667.6</v>
      </c>
      <c r="D37" s="6">
        <v>15314.9</v>
      </c>
      <c r="E37" s="16">
        <f t="shared" si="0"/>
        <v>82.04000514260001</v>
      </c>
      <c r="F37" s="9">
        <f t="shared" si="1"/>
        <v>73.61422892785548</v>
      </c>
      <c r="G37" s="6">
        <v>2076</v>
      </c>
      <c r="H37" s="9">
        <f t="shared" si="2"/>
        <v>11.120872527802183</v>
      </c>
      <c r="I37" s="9">
        <f t="shared" si="3"/>
        <v>9.978722633136877</v>
      </c>
      <c r="J37" s="6">
        <v>2076</v>
      </c>
      <c r="K37" s="9">
        <f t="shared" si="4"/>
        <v>11.120872527802183</v>
      </c>
      <c r="L37" s="9">
        <f t="shared" si="5"/>
        <v>9.978722633136877</v>
      </c>
    </row>
    <row r="38" spans="1:12" ht="31.5" customHeight="1">
      <c r="A38" s="13" t="s">
        <v>11</v>
      </c>
      <c r="B38" s="6">
        <v>233758.042</v>
      </c>
      <c r="C38" s="6">
        <v>226248.1</v>
      </c>
      <c r="D38" s="6">
        <v>249509.7</v>
      </c>
      <c r="E38" s="16">
        <f t="shared" si="0"/>
        <v>110.28145650725907</v>
      </c>
      <c r="F38" s="9">
        <f t="shared" si="1"/>
        <v>106.73844538790243</v>
      </c>
      <c r="G38" s="6">
        <v>251435.3</v>
      </c>
      <c r="H38" s="9">
        <f t="shared" si="2"/>
        <v>111.13255757727909</v>
      </c>
      <c r="I38" s="9">
        <f t="shared" si="3"/>
        <v>107.56220314336822</v>
      </c>
      <c r="J38" s="6">
        <v>251513.7</v>
      </c>
      <c r="K38" s="9">
        <f t="shared" si="4"/>
        <v>111.16720980198286</v>
      </c>
      <c r="L38" s="9">
        <f t="shared" si="5"/>
        <v>107.59574209643662</v>
      </c>
    </row>
    <row r="39" spans="1:12" ht="20.25" customHeight="1">
      <c r="A39" s="7" t="s">
        <v>12</v>
      </c>
      <c r="B39" s="6">
        <v>2035.544</v>
      </c>
      <c r="C39" s="6">
        <v>9405.059</v>
      </c>
      <c r="D39" s="6">
        <v>1480.4</v>
      </c>
      <c r="E39" s="16">
        <f t="shared" si="0"/>
        <v>15.740464786026331</v>
      </c>
      <c r="F39" s="9">
        <f t="shared" si="1"/>
        <v>72.72748709927174</v>
      </c>
      <c r="G39" s="6">
        <v>1480.4</v>
      </c>
      <c r="H39" s="9">
        <f t="shared" si="2"/>
        <v>15.740464786026331</v>
      </c>
      <c r="I39" s="9">
        <f t="shared" si="3"/>
        <v>72.72748709927174</v>
      </c>
      <c r="J39" s="6">
        <v>1480.4</v>
      </c>
      <c r="K39" s="9">
        <f t="shared" si="4"/>
        <v>15.740464786026331</v>
      </c>
      <c r="L39" s="9">
        <f t="shared" si="5"/>
        <v>72.72748709927174</v>
      </c>
    </row>
    <row r="40" spans="1:12" ht="20.25" customHeight="1">
      <c r="A40" s="7" t="s">
        <v>40</v>
      </c>
      <c r="B40" s="6"/>
      <c r="C40" s="6">
        <v>1124.273</v>
      </c>
      <c r="D40" s="6"/>
      <c r="E40" s="16"/>
      <c r="F40" s="9"/>
      <c r="G40" s="6"/>
      <c r="H40" s="9"/>
      <c r="I40" s="9"/>
      <c r="J40" s="6"/>
      <c r="K40" s="9"/>
      <c r="L40" s="9"/>
    </row>
    <row r="41" spans="1:12" ht="27" customHeight="1">
      <c r="A41" s="7" t="s">
        <v>22</v>
      </c>
      <c r="B41" s="6"/>
      <c r="C41" s="6">
        <v>6</v>
      </c>
      <c r="D41" s="6"/>
      <c r="E41" s="16">
        <f t="shared" si="0"/>
        <v>0</v>
      </c>
      <c r="F41" s="9" t="e">
        <f t="shared" si="1"/>
        <v>#DIV/0!</v>
      </c>
      <c r="G41" s="6"/>
      <c r="H41" s="9">
        <f t="shared" si="2"/>
        <v>0</v>
      </c>
      <c r="I41" s="9" t="e">
        <f t="shared" si="3"/>
        <v>#DIV/0!</v>
      </c>
      <c r="J41" s="6"/>
      <c r="K41" s="9">
        <f t="shared" si="4"/>
        <v>0</v>
      </c>
      <c r="L41" s="9" t="e">
        <f t="shared" si="5"/>
        <v>#DIV/0!</v>
      </c>
    </row>
    <row r="42" spans="1:12" ht="36.75" customHeight="1">
      <c r="A42" s="14" t="s">
        <v>23</v>
      </c>
      <c r="B42" s="6">
        <v>-72.302</v>
      </c>
      <c r="C42" s="6"/>
      <c r="D42" s="6"/>
      <c r="E42" s="16" t="e">
        <f t="shared" si="0"/>
        <v>#DIV/0!</v>
      </c>
      <c r="F42" s="9">
        <f t="shared" si="1"/>
        <v>0</v>
      </c>
      <c r="G42" s="6"/>
      <c r="H42" s="9" t="e">
        <f t="shared" si="2"/>
        <v>#DIV/0!</v>
      </c>
      <c r="I42" s="9">
        <f t="shared" si="3"/>
        <v>0</v>
      </c>
      <c r="J42" s="6"/>
      <c r="K42" s="9" t="e">
        <f t="shared" si="4"/>
        <v>#DIV/0!</v>
      </c>
      <c r="L42" s="9">
        <f t="shared" si="5"/>
        <v>0</v>
      </c>
    </row>
  </sheetData>
  <sheetProtection/>
  <mergeCells count="14">
    <mergeCell ref="A2:L2"/>
    <mergeCell ref="H6:H8"/>
    <mergeCell ref="I6:I8"/>
    <mergeCell ref="K6:K8"/>
    <mergeCell ref="L6:L8"/>
    <mergeCell ref="B4:J4"/>
    <mergeCell ref="J6:J8"/>
    <mergeCell ref="A6:A8"/>
    <mergeCell ref="B6:B8"/>
    <mergeCell ref="C6:C8"/>
    <mergeCell ref="D6:D8"/>
    <mergeCell ref="G6:G8"/>
    <mergeCell ref="E6:E8"/>
    <mergeCell ref="F6:F8"/>
  </mergeCells>
  <printOptions/>
  <pageMargins left="0.39370078740157477" right="0.39370078740157477" top="0.5901574803149606" bottom="0.7874015748031495" header="0.39370078740157477" footer="0.39370078740157477"/>
  <pageSetup firstPageNumber="1" useFirstPageNumber="1" fitToHeight="0" fitToWidth="0" horizontalDpi="600" verticalDpi="600" orientation="landscape" pageOrder="overThenDown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В.Л.Теплякова</cp:lastModifiedBy>
  <cp:lastPrinted>2016-12-15T10:47:47Z</cp:lastPrinted>
  <dcterms:created xsi:type="dcterms:W3CDTF">2009-04-16T11:32:48Z</dcterms:created>
  <dcterms:modified xsi:type="dcterms:W3CDTF">2017-12-12T12:17:21Z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