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по разделам" sheetId="4" r:id="rId1"/>
  </sheets>
  <externalReferences>
    <externalReference r:id="rId2"/>
  </externalReferences>
  <definedNames>
    <definedName name="__bookmark_5" localSheetId="0">[1]госзадание!#REF!</definedName>
    <definedName name="__bookmark_5">[1]госзадание!#REF!</definedName>
    <definedName name="_xlnm.Print_Area" localSheetId="0">'по разделам'!$B$1:$V$57</definedName>
  </definedNames>
  <calcPr calcId="125725"/>
</workbook>
</file>

<file path=xl/calcChain.xml><?xml version="1.0" encoding="utf-8"?>
<calcChain xmlns="http://schemas.openxmlformats.org/spreadsheetml/2006/main">
  <c r="S20" i="4"/>
  <c r="S12"/>
  <c r="T12"/>
  <c r="S49"/>
  <c r="U13"/>
  <c r="K23"/>
  <c r="L23"/>
  <c r="M23"/>
  <c r="N23"/>
  <c r="O23"/>
  <c r="P23"/>
  <c r="Q23"/>
  <c r="R23"/>
  <c r="J23"/>
  <c r="T49"/>
  <c r="U49" s="1"/>
  <c r="R45"/>
  <c r="K45"/>
  <c r="L45"/>
  <c r="M45"/>
  <c r="N45"/>
  <c r="O45"/>
  <c r="P45"/>
  <c r="Q45"/>
  <c r="J54"/>
  <c r="J52"/>
  <c r="J50"/>
  <c r="J45"/>
  <c r="J42"/>
  <c r="J39"/>
  <c r="J33"/>
  <c r="J31"/>
  <c r="J27"/>
  <c r="J20"/>
  <c r="J12"/>
  <c r="T29"/>
  <c r="T30"/>
  <c r="S29"/>
  <c r="S30"/>
  <c r="U30" s="1"/>
  <c r="U29"/>
  <c r="T43"/>
  <c r="T44"/>
  <c r="T46"/>
  <c r="T47"/>
  <c r="T48"/>
  <c r="S43"/>
  <c r="S44"/>
  <c r="S46"/>
  <c r="S47"/>
  <c r="T24"/>
  <c r="S24"/>
  <c r="S25"/>
  <c r="R54"/>
  <c r="R52"/>
  <c r="R50"/>
  <c r="R42"/>
  <c r="R39"/>
  <c r="R33"/>
  <c r="R31"/>
  <c r="R27"/>
  <c r="R20"/>
  <c r="R12"/>
  <c r="Q27"/>
  <c r="L27"/>
  <c r="M27"/>
  <c r="K27"/>
  <c r="K39"/>
  <c r="U46" l="1"/>
  <c r="J57"/>
  <c r="U47"/>
  <c r="U24"/>
  <c r="T45"/>
  <c r="S45"/>
  <c r="R57"/>
  <c r="T25"/>
  <c r="T28"/>
  <c r="S28"/>
  <c r="S26"/>
  <c r="T35"/>
  <c r="T36"/>
  <c r="T37"/>
  <c r="T38"/>
  <c r="S36"/>
  <c r="S37"/>
  <c r="S13"/>
  <c r="S14"/>
  <c r="S15"/>
  <c r="S16"/>
  <c r="S17"/>
  <c r="S18"/>
  <c r="S19"/>
  <c r="S21"/>
  <c r="S22"/>
  <c r="S32"/>
  <c r="S34"/>
  <c r="S35"/>
  <c r="S38"/>
  <c r="S40"/>
  <c r="S41"/>
  <c r="S48"/>
  <c r="U48" s="1"/>
  <c r="S51"/>
  <c r="S53"/>
  <c r="S55"/>
  <c r="S56"/>
  <c r="T13"/>
  <c r="T14"/>
  <c r="T15"/>
  <c r="T16"/>
  <c r="T17"/>
  <c r="T18"/>
  <c r="T19"/>
  <c r="T21"/>
  <c r="T22"/>
  <c r="T26"/>
  <c r="T32"/>
  <c r="T34"/>
  <c r="T40"/>
  <c r="T41"/>
  <c r="T51"/>
  <c r="T53"/>
  <c r="T55"/>
  <c r="T56"/>
  <c r="L33"/>
  <c r="M33"/>
  <c r="N33"/>
  <c r="O33"/>
  <c r="P33"/>
  <c r="Q33"/>
  <c r="K33"/>
  <c r="Q54"/>
  <c r="P54"/>
  <c r="O54"/>
  <c r="N54"/>
  <c r="M54"/>
  <c r="L54"/>
  <c r="K54"/>
  <c r="Q52"/>
  <c r="P52"/>
  <c r="O52"/>
  <c r="N52"/>
  <c r="M52"/>
  <c r="L52"/>
  <c r="K52"/>
  <c r="Q50"/>
  <c r="P50"/>
  <c r="O50"/>
  <c r="N50"/>
  <c r="M50"/>
  <c r="L50"/>
  <c r="K50"/>
  <c r="S50" s="1"/>
  <c r="Q42"/>
  <c r="T42" s="1"/>
  <c r="P42"/>
  <c r="O42"/>
  <c r="N42"/>
  <c r="M42"/>
  <c r="L42"/>
  <c r="K42"/>
  <c r="S42" s="1"/>
  <c r="S39"/>
  <c r="Q39"/>
  <c r="P39"/>
  <c r="O39"/>
  <c r="N39"/>
  <c r="M39"/>
  <c r="L39"/>
  <c r="Q31"/>
  <c r="P31"/>
  <c r="O31"/>
  <c r="N31"/>
  <c r="M31"/>
  <c r="L31"/>
  <c r="K31"/>
  <c r="T27"/>
  <c r="Q20"/>
  <c r="P20"/>
  <c r="O20"/>
  <c r="N20"/>
  <c r="M20"/>
  <c r="L20"/>
  <c r="K20"/>
  <c r="Q12"/>
  <c r="P12"/>
  <c r="O12"/>
  <c r="N12"/>
  <c r="M12"/>
  <c r="L12"/>
  <c r="K12"/>
  <c r="U45" l="1"/>
  <c r="U42"/>
  <c r="U40"/>
  <c r="N27"/>
  <c r="N57" s="1"/>
  <c r="U37"/>
  <c r="O27"/>
  <c r="O57" s="1"/>
  <c r="P27"/>
  <c r="P57" s="1"/>
  <c r="T20"/>
  <c r="S31"/>
  <c r="T31"/>
  <c r="T39"/>
  <c r="U39" s="1"/>
  <c r="T50"/>
  <c r="T52"/>
  <c r="S54"/>
  <c r="T54"/>
  <c r="U36"/>
  <c r="S33"/>
  <c r="U22"/>
  <c r="S52"/>
  <c r="U20"/>
  <c r="U28"/>
  <c r="S23"/>
  <c r="T23"/>
  <c r="U25"/>
  <c r="T33"/>
  <c r="U35"/>
  <c r="S27"/>
  <c r="U27" s="1"/>
  <c r="U43"/>
  <c r="U56"/>
  <c r="U15"/>
  <c r="U19"/>
  <c r="U32"/>
  <c r="U34"/>
  <c r="U17"/>
  <c r="U51"/>
  <c r="U55"/>
  <c r="U53"/>
  <c r="U44"/>
  <c r="K57"/>
  <c r="M57"/>
  <c r="Q57"/>
  <c r="U41"/>
  <c r="U38"/>
  <c r="L57"/>
  <c r="U26"/>
  <c r="U21"/>
  <c r="U14"/>
  <c r="U16"/>
  <c r="U18"/>
  <c r="U23" l="1"/>
  <c r="U54"/>
  <c r="S57"/>
  <c r="T57"/>
  <c r="U12"/>
  <c r="U31"/>
  <c r="U52"/>
  <c r="U50"/>
  <c r="U33"/>
  <c r="U57" l="1"/>
</calcChain>
</file>

<file path=xl/sharedStrings.xml><?xml version="1.0" encoding="utf-8"?>
<sst xmlns="http://schemas.openxmlformats.org/spreadsheetml/2006/main" count="185" uniqueCount="105">
  <si>
    <t>Приложение 4</t>
  </si>
  <si>
    <t>к Решению Представительного Собрания</t>
  </si>
  <si>
    <t>Никольского муниципального района</t>
  </si>
  <si>
    <t>"Об исполнении районного бюджета за 2016 год"</t>
  </si>
  <si>
    <t>РАСХОДЫ РАЙОННОГО БЮДЖЕТА ПО РАЗДЕЛАМ,</t>
  </si>
  <si>
    <t>(тыс. рублей)</t>
  </si>
  <si>
    <t>Наименование</t>
  </si>
  <si>
    <t>Раздел</t>
  </si>
  <si>
    <t>Подраздел</t>
  </si>
  <si>
    <t>Утверждено решением ПС о бюджете от 09.02.2016 № 10</t>
  </si>
  <si>
    <t>Утверждено решением ПС о бюджете от 07.06.2016 № 30</t>
  </si>
  <si>
    <t>Утверждено решением ПС о бюджете от 09.09.2016 № 47</t>
  </si>
  <si>
    <t>Утверждено решением ПС о бюджете от 28.10.2016 № 52</t>
  </si>
  <si>
    <t>Утверждено решением ПС о бюджете от 12.12.2016 № 85</t>
  </si>
  <si>
    <t>Отклонение от первоначального бюджета,%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</si>
  <si>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</si>
  <si>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</si>
  <si>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</si>
  <si>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</si>
  <si>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</si>
  <si>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</si>
  <si>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</si>
  <si>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</si>
  <si>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</si>
  <si>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</si>
  <si>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</si>
  <si>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</si>
  <si>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</si>
  <si>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</si>
  <si>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</si>
  <si>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</si>
  <si>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</si>
  <si>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</si>
  <si>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</si>
  <si>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провоохранительной деятельности</t>
  </si>
  <si>
    <t>14</t>
  </si>
  <si>
    <t>НАЦИОНАЛЬНАЯ ЭКОНОМИКА</t>
  </si>
  <si>
    <t>Дорожное хозяйство (дорожные фонды)</t>
  </si>
  <si>
    <t>Другие вопросы в области национальной экономики</t>
  </si>
  <si>
    <t>12</t>
  </si>
  <si>
    <t>ЖИЛИЩНО-КОММУНАЛЬНОЕ ХОЗЯЙСТВО</t>
  </si>
  <si>
    <t>Коммунальное хозяйство</t>
  </si>
  <si>
    <t>ОХРАНА ОКРУЖАЮЩЕЙ СРЕДЫ</t>
  </si>
  <si>
    <t>Другие вопросы в области охраны окружающей среды</t>
  </si>
  <si>
    <t>ОБРАЗОВАНИЕ</t>
  </si>
  <si>
    <t>07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</si>
  <si>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</si>
  <si>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</si>
  <si>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</si>
  <si>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</si>
  <si>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 xml:space="preserve">КУЛЬТУРА, КИНЕМАТОГРАФИЯ </t>
  </si>
  <si>
    <t>08</t>
  </si>
  <si>
    <t xml:space="preserve">Культура </t>
  </si>
  <si>
    <t>Другие вопросы в области культуры, кинематографии</t>
  </si>
  <si>
    <t>ЗДРАВООХРАНЕНИЕ</t>
  </si>
  <si>
    <t>Санитарно - эпидемиологическое благополучие</t>
  </si>
  <si>
    <t>Другие вопросы в области здравоохранения</t>
  </si>
  <si>
    <t>СОЦИАЛЬНАЯ ПОЛИТИКА</t>
  </si>
  <si>
    <t>10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</si>
  <si>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</si>
  <si>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</si>
  <si>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</si>
  <si>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</si>
  <si>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</si>
  <si>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ОБСЛУЖИВАНИЕ ГОСУДАРСТВЕННОГО И  МУНИЦИПАЛЬНОГО ДОЛГА</t>
  </si>
  <si>
    <t>Обслуживание внутреннего государственного и муниципального долга</t>
  </si>
  <si>
    <t>МЕЖБЮДЖЕТНЫЕ ТРАНСФЕРТЫ ОБЩЕГО ХАРАКТЕРА БЮДЖЕТАМ СУБЪЕКТОВ 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</si>
  <si>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</si>
  <si>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</si>
  <si>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ВСЕГО РАСХОДОВ</t>
  </si>
  <si>
    <t>Жилищное хозяйство</t>
  </si>
  <si>
    <t>Дополнительное образование детей</t>
  </si>
  <si>
    <t>Причины отклонений</t>
  </si>
  <si>
    <t>Средства резервного фонда перераспределены по другим разделам бюджета.</t>
  </si>
  <si>
    <t>Уплата процентов по бюджетным кредитам в соответствии с графиком погашения.</t>
  </si>
  <si>
    <t>Недостаточно выделено средств в первочально утвержденном бюджете на выплату заработной платы</t>
  </si>
  <si>
    <t>Факт 2018 года</t>
  </si>
  <si>
    <t>Транспорт</t>
  </si>
  <si>
    <t>Увеличение дотации согласно уведомлений Департамента финансов.</t>
  </si>
  <si>
    <t>Ассигнования и лимиты перераспределены в связи с отсутствием потребности на другие разделы бюджета.</t>
  </si>
  <si>
    <t>Благоустройство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</si>
  <si>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</si>
  <si>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ПОДРАЗДЕЛАМ КЛАССИФИКАЦИИ РАСХОДОВ ЗА 2019 ГОД</t>
  </si>
  <si>
    <t xml:space="preserve"> Утверждено решением ПС о бюджете от 27.12.2019 №88 (окончательный) </t>
  </si>
  <si>
    <t>Другие вопросы в области социальной политики</t>
  </si>
  <si>
    <t xml:space="preserve">Утверждено решением ПС о бюджете от 14.12.2018 .№ 106 (первоначальный) </t>
  </si>
  <si>
    <t>Факт 2019 года</t>
  </si>
  <si>
    <t>Факт 2019 г. к первоначальному бюджету, %</t>
  </si>
  <si>
    <t>Факт 2019 г. к окончательному бюджету, %</t>
  </si>
  <si>
    <t xml:space="preserve">Решением ПС от 12.12.2020 года №74 утверждены расходы в сумме 2,4 тыс. руб. на изготовление бланков </t>
  </si>
  <si>
    <t>Недостаточно выделено средств в первочально утвержденном бюджете на 1402,3 тыс. руб., в т.ч. за счет средств областного бюджета ассигнования и лимиты увеличены на 826,7 т. р.согласно Департамента дорожного хозяйства  и транспорта Вологодской области</t>
  </si>
  <si>
    <t xml:space="preserve">Недостаточно выделено средств в первочально утвержденном бюджете </t>
  </si>
  <si>
    <t>Увеличение СБР и ЛБО на приобретение специализированного авторанспорта для доставки товаров первой необходимости в труднодоступные населенные пункты неа 713,6, в т.ч. за счет средств областного бюджета - на 699,2 тыс. руб.</t>
  </si>
  <si>
    <t>Ассигнования и лимиты  увеличены на приобретенеие жилья для врача.</t>
  </si>
  <si>
    <t>Субсидия по обеспечению безопасных условий нахождения людей в зданиях общеобразовательных организаций, учреждений культуры и отдыха, имеющих встроенные и пристроенные котельные секвестирована согласно уведомления Департамента ТЭК на сумму 6208,0 т. р, за счет районных средств - 192,т.р. ;  ассигнования в сумме 261,8 тыс. руб перераспределны по другим разделам в связи с отстутствием потребности.</t>
  </si>
  <si>
    <t>Согласно уведомления Департамента строительства Вологодской  области ассигнования увеличены в сумме 1800,0 тыс. руб.  по муниципальной программе "Формирование современной городской среды на территории Никольского муниципального района на 2018-2022 годы» на реализацию мероприятий по благоустройству общественных территорий</t>
  </si>
  <si>
    <t>Недостаточно выделено средств в первочально утвержденном бюджете. добавлены лимиты по уведомлениям Департамента образования на  обеспечение дошкольного образования (заработная плата) на сумму 10418,2 т.р. За счет средств местного бюджета   лимиты в сумме 570,9 тыс. руб. перераспределены по другим разделам бюджета.</t>
  </si>
  <si>
    <t>Увеличение Лбо произошло за счет увеличения субсидии на обеспечение выплаты заработной платы за счет областного и местного бюджета на сумму 703,0 т.р.; в первоначально утвержденном бюджете недостаточно выделены средства на функционирование  деятельности организаций дополнительного образования на сумма 43,7 тыс. руб.</t>
  </si>
  <si>
    <t>Согласно уведомлений департамента кстроительства Вологодской обасоти сняты лимиты в сумме 49761,0 тыс. руб. на  реконструкцию СОШ 2, уменьшена субсидия на дистанционное обучение детей - инвалидов согласно уведомления Департамента образования области - на 22,8 т.р.; увеличены лимитыпо иным МБТ за содействие достижению значений (уровней) показателей для оценки эффективности деятельности высших должностных лиц на 63,0 т.р.. За счет средств местного бюджета  в соответствии с потребностью увеличены лимииты  на сумму 1512,7 т.р.</t>
  </si>
  <si>
    <t>. За счет средств районного бюджета СБР и ЛБО уменьшены на сумму 1356,6 тыс. руб в связи с отсутствием потребности, средства перераспределены по другим разделам бюджета.За счет средств вышестоящих бюджетов лимиты увеличены на 2573,5 т.р. согласно уведомлений.</t>
  </si>
  <si>
    <t xml:space="preserve"> За счет средств районного бюджета СБР и ЛБО увеличены  на сумму 689,0 тыс. руб в соответсвии с потребностью, за счет средств вышестоящего бюджета ассигнования увеличены на 37,4 по  иным МБТ за содействие достижению значений (уровней) показателей для оценки эффективности деятельности высших должностных лиц</t>
  </si>
  <si>
    <t>СБР и ЛБО увеличены на реализацию мероприятий по оснащению объектов спортивной инфраструктуры спортивно-технологическим оборудованием на 3009,1 т.р.; на обеспечение выплаты заработной  платы  - на 184,9 т.р. в соответствии с потребностью ассигнования увеличены на 418,2  т.р.</t>
  </si>
  <si>
    <t>Лимиты в сумме 344,0 тыс. руб.перераспределены в связи с отсутствием потребности в средствах по другим разделам бюджета.</t>
  </si>
  <si>
    <t>Согласно уведомлений из вышестоящих бюджетов Лбо увеличены  на улучшений жилищных условий граждан, на обеспечение жильем отдельных категорий граждан (ветераны ВОВ), на предоставление ЕДВ взамен предоставления земельного участка гражданам, имеющих трех и более детей на общую сумму 7893,3 т. р.; за счет средств районного бюджета лимиты уменьшены на сумму 67,2 т.р. в связи с отсутствием потребности.</t>
  </si>
  <si>
    <t xml:space="preserve"> Лимиты увеличены на оснорвании уведомления Департамента образования области.</t>
  </si>
</sst>
</file>

<file path=xl/styles.xml><?xml version="1.0" encoding="utf-8"?>
<styleSheet xmlns="http://schemas.openxmlformats.org/spreadsheetml/2006/main">
  <numFmts count="1">
    <numFmt numFmtId="164" formatCode="#,##0.0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name val="Arial Cyr"/>
      <charset val="204"/>
    </font>
    <font>
      <sz val="12"/>
      <name val="Arial Cyr"/>
      <charset val="204"/>
    </font>
    <font>
      <b/>
      <sz val="14"/>
      <name val="Times New Roman"/>
      <family val="1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b/>
      <sz val="20"/>
      <name val="Arial Cyr"/>
      <charset val="204"/>
    </font>
    <font>
      <b/>
      <sz val="20"/>
      <name val="Times New Roman"/>
      <family val="1"/>
      <charset val="204"/>
    </font>
    <font>
      <sz val="20"/>
      <name val="Arial Cyr"/>
      <charset val="204"/>
    </font>
    <font>
      <sz val="20"/>
      <name val="Times New Roman"/>
      <family val="1"/>
      <charset val="204"/>
    </font>
    <font>
      <b/>
      <sz val="18"/>
      <name val="Arial Cyr"/>
      <charset val="204"/>
    </font>
    <font>
      <sz val="18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darkDown">
        <fgColor indexed="10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indexed="43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84">
    <xf numFmtId="0" fontId="0" fillId="0" borderId="0"/>
    <xf numFmtId="0" fontId="2" fillId="0" borderId="0"/>
    <xf numFmtId="0" fontId="4" fillId="0" borderId="0"/>
    <xf numFmtId="0" fontId="2" fillId="0" borderId="20" applyNumberFormat="0">
      <alignment horizontal="right" vertical="top"/>
    </xf>
    <xf numFmtId="0" fontId="2" fillId="0" borderId="20" applyNumberFormat="0">
      <alignment horizontal="right" vertical="top"/>
    </xf>
    <xf numFmtId="0" fontId="2" fillId="0" borderId="20" applyNumberFormat="0">
      <alignment horizontal="right" vertical="top"/>
    </xf>
    <xf numFmtId="0" fontId="2" fillId="0" borderId="20" applyNumberFormat="0">
      <alignment horizontal="right" vertical="top"/>
    </xf>
    <xf numFmtId="0" fontId="2" fillId="0" borderId="20" applyNumberFormat="0">
      <alignment horizontal="right" vertical="top"/>
    </xf>
    <xf numFmtId="0" fontId="2" fillId="0" borderId="20" applyNumberFormat="0">
      <alignment horizontal="right" vertical="top"/>
    </xf>
    <xf numFmtId="0" fontId="2" fillId="0" borderId="20" applyNumberFormat="0">
      <alignment horizontal="right" vertical="top"/>
    </xf>
    <xf numFmtId="0" fontId="2" fillId="0" borderId="20" applyNumberFormat="0">
      <alignment horizontal="right" vertical="top"/>
    </xf>
    <xf numFmtId="0" fontId="2" fillId="3" borderId="20" applyNumberFormat="0">
      <alignment horizontal="right" vertical="top"/>
    </xf>
    <xf numFmtId="0" fontId="2" fillId="3" borderId="20" applyNumberFormat="0">
      <alignment horizontal="right" vertical="top"/>
    </xf>
    <xf numFmtId="0" fontId="2" fillId="3" borderId="20" applyNumberFormat="0">
      <alignment horizontal="right" vertical="top"/>
    </xf>
    <xf numFmtId="0" fontId="2" fillId="3" borderId="20" applyNumberFormat="0">
      <alignment horizontal="right" vertical="top"/>
    </xf>
    <xf numFmtId="49" fontId="2" fillId="4" borderId="20">
      <alignment horizontal="left" vertical="top"/>
    </xf>
    <xf numFmtId="49" fontId="10" fillId="0" borderId="20">
      <alignment horizontal="left" vertical="top"/>
    </xf>
    <xf numFmtId="49" fontId="2" fillId="4" borderId="20">
      <alignment horizontal="left" vertical="top"/>
    </xf>
    <xf numFmtId="49" fontId="2" fillId="4" borderId="20">
      <alignment horizontal="left" vertical="top"/>
    </xf>
    <xf numFmtId="49" fontId="2" fillId="4" borderId="20">
      <alignment horizontal="left" vertical="top"/>
    </xf>
    <xf numFmtId="0" fontId="2" fillId="5" borderId="20">
      <alignment horizontal="left" vertical="top" wrapText="1"/>
    </xf>
    <xf numFmtId="0" fontId="2" fillId="5" borderId="20">
      <alignment horizontal="left" vertical="top" wrapText="1"/>
    </xf>
    <xf numFmtId="0" fontId="2" fillId="5" borderId="20">
      <alignment horizontal="left" vertical="top" wrapText="1"/>
    </xf>
    <xf numFmtId="0" fontId="2" fillId="5" borderId="20">
      <alignment horizontal="left" vertical="top" wrapText="1"/>
    </xf>
    <xf numFmtId="0" fontId="10" fillId="0" borderId="20">
      <alignment horizontal="left" vertical="top" wrapText="1"/>
    </xf>
    <xf numFmtId="0" fontId="2" fillId="6" borderId="20">
      <alignment horizontal="left" vertical="top" wrapText="1"/>
    </xf>
    <xf numFmtId="0" fontId="2" fillId="6" borderId="20">
      <alignment horizontal="left" vertical="top" wrapText="1"/>
    </xf>
    <xf numFmtId="0" fontId="2" fillId="6" borderId="20">
      <alignment horizontal="left" vertical="top" wrapText="1"/>
    </xf>
    <xf numFmtId="0" fontId="2" fillId="6" borderId="20">
      <alignment horizontal="left" vertical="top" wrapText="1"/>
    </xf>
    <xf numFmtId="0" fontId="2" fillId="7" borderId="20">
      <alignment horizontal="left" vertical="top" wrapText="1"/>
    </xf>
    <xf numFmtId="0" fontId="2" fillId="7" borderId="20">
      <alignment horizontal="left" vertical="top" wrapText="1"/>
    </xf>
    <xf numFmtId="0" fontId="2" fillId="7" borderId="20">
      <alignment horizontal="left" vertical="top" wrapText="1"/>
    </xf>
    <xf numFmtId="0" fontId="2" fillId="7" borderId="20">
      <alignment horizontal="left" vertical="top" wrapText="1"/>
    </xf>
    <xf numFmtId="0" fontId="2" fillId="8" borderId="20">
      <alignment horizontal="left" vertical="top" wrapText="1"/>
    </xf>
    <xf numFmtId="0" fontId="2" fillId="8" borderId="20">
      <alignment horizontal="left" vertical="top" wrapText="1"/>
    </xf>
    <xf numFmtId="0" fontId="2" fillId="8" borderId="20">
      <alignment horizontal="left" vertical="top" wrapText="1"/>
    </xf>
    <xf numFmtId="0" fontId="2" fillId="8" borderId="20">
      <alignment horizontal="left" vertical="top" wrapText="1"/>
    </xf>
    <xf numFmtId="0" fontId="2" fillId="9" borderId="20">
      <alignment horizontal="left" vertical="top" wrapText="1"/>
    </xf>
    <xf numFmtId="0" fontId="2" fillId="0" borderId="20">
      <alignment horizontal="left" vertical="top" wrapText="1"/>
    </xf>
    <xf numFmtId="0" fontId="2" fillId="0" borderId="20">
      <alignment horizontal="left" vertical="top" wrapText="1"/>
    </xf>
    <xf numFmtId="0" fontId="2" fillId="0" borderId="20">
      <alignment horizontal="left" vertical="top" wrapText="1"/>
    </xf>
    <xf numFmtId="0" fontId="2" fillId="0" borderId="20">
      <alignment horizontal="left" vertical="top" wrapText="1"/>
    </xf>
    <xf numFmtId="0" fontId="2" fillId="9" borderId="20">
      <alignment horizontal="left" vertical="top" wrapText="1"/>
    </xf>
    <xf numFmtId="0" fontId="2" fillId="9" borderId="20">
      <alignment horizontal="left" vertical="top" wrapText="1"/>
    </xf>
    <xf numFmtId="0" fontId="2" fillId="9" borderId="20">
      <alignment horizontal="left" vertical="top" wrapText="1"/>
    </xf>
    <xf numFmtId="0" fontId="11" fillId="0" borderId="0">
      <alignment horizontal="left" vertical="top"/>
    </xf>
    <xf numFmtId="0" fontId="1" fillId="0" borderId="0"/>
    <xf numFmtId="0" fontId="2" fillId="5" borderId="21" applyNumberFormat="0">
      <alignment horizontal="right" vertical="top"/>
    </xf>
    <xf numFmtId="0" fontId="2" fillId="6" borderId="21" applyNumberFormat="0">
      <alignment horizontal="right" vertical="top"/>
    </xf>
    <xf numFmtId="0" fontId="2" fillId="0" borderId="20" applyNumberFormat="0">
      <alignment horizontal="right" vertical="top"/>
    </xf>
    <xf numFmtId="0" fontId="2" fillId="0" borderId="20" applyNumberFormat="0">
      <alignment horizontal="right" vertical="top"/>
    </xf>
    <xf numFmtId="0" fontId="2" fillId="0" borderId="20" applyNumberFormat="0">
      <alignment horizontal="right" vertical="top"/>
    </xf>
    <xf numFmtId="0" fontId="2" fillId="0" borderId="20" applyNumberFormat="0">
      <alignment horizontal="right" vertical="top"/>
    </xf>
    <xf numFmtId="0" fontId="2" fillId="6" borderId="21" applyNumberFormat="0">
      <alignment horizontal="right" vertical="top"/>
    </xf>
    <xf numFmtId="0" fontId="2" fillId="6" borderId="21" applyNumberFormat="0">
      <alignment horizontal="right" vertical="top"/>
    </xf>
    <xf numFmtId="0" fontId="2" fillId="6" borderId="21" applyNumberFormat="0">
      <alignment horizontal="right" vertical="top"/>
    </xf>
    <xf numFmtId="0" fontId="2" fillId="0" borderId="20" applyNumberFormat="0">
      <alignment horizontal="right" vertical="top"/>
    </xf>
    <xf numFmtId="0" fontId="2" fillId="0" borderId="20" applyNumberFormat="0">
      <alignment horizontal="right" vertical="top"/>
    </xf>
    <xf numFmtId="0" fontId="2" fillId="0" borderId="20" applyNumberFormat="0">
      <alignment horizontal="right" vertical="top"/>
    </xf>
    <xf numFmtId="0" fontId="2" fillId="0" borderId="20" applyNumberFormat="0">
      <alignment horizontal="right" vertical="top"/>
    </xf>
    <xf numFmtId="0" fontId="2" fillId="5" borderId="21" applyNumberFormat="0">
      <alignment horizontal="right" vertical="top"/>
    </xf>
    <xf numFmtId="0" fontId="2" fillId="5" borderId="21" applyNumberFormat="0">
      <alignment horizontal="right" vertical="top"/>
    </xf>
    <xf numFmtId="0" fontId="2" fillId="5" borderId="21" applyNumberFormat="0">
      <alignment horizontal="right" vertical="top"/>
    </xf>
    <xf numFmtId="0" fontId="2" fillId="7" borderId="21" applyNumberFormat="0">
      <alignment horizontal="right" vertical="top"/>
    </xf>
    <xf numFmtId="0" fontId="2" fillId="0" borderId="20" applyNumberFormat="0">
      <alignment horizontal="right" vertical="top"/>
    </xf>
    <xf numFmtId="0" fontId="2" fillId="0" borderId="20" applyNumberFormat="0">
      <alignment horizontal="right" vertical="top"/>
    </xf>
    <xf numFmtId="0" fontId="2" fillId="0" borderId="20" applyNumberFormat="0">
      <alignment horizontal="right" vertical="top"/>
    </xf>
    <xf numFmtId="0" fontId="2" fillId="0" borderId="20" applyNumberFormat="0">
      <alignment horizontal="right" vertical="top"/>
    </xf>
    <xf numFmtId="0" fontId="2" fillId="7" borderId="21" applyNumberFormat="0">
      <alignment horizontal="right" vertical="top"/>
    </xf>
    <xf numFmtId="0" fontId="2" fillId="7" borderId="21" applyNumberFormat="0">
      <alignment horizontal="right" vertical="top"/>
    </xf>
    <xf numFmtId="0" fontId="2" fillId="7" borderId="21" applyNumberFormat="0">
      <alignment horizontal="right" vertical="top"/>
    </xf>
    <xf numFmtId="49" fontId="12" fillId="10" borderId="20">
      <alignment horizontal="left" vertical="top" wrapText="1"/>
    </xf>
    <xf numFmtId="49" fontId="2" fillId="0" borderId="20">
      <alignment horizontal="left" vertical="top" wrapText="1"/>
    </xf>
    <xf numFmtId="49" fontId="2" fillId="0" borderId="20">
      <alignment horizontal="left" vertical="top" wrapText="1"/>
    </xf>
    <xf numFmtId="49" fontId="2" fillId="0" borderId="20">
      <alignment horizontal="left" vertical="top" wrapText="1"/>
    </xf>
    <xf numFmtId="49" fontId="2" fillId="0" borderId="20">
      <alignment horizontal="left" vertical="top" wrapText="1"/>
    </xf>
    <xf numFmtId="0" fontId="2" fillId="9" borderId="20">
      <alignment horizontal="left" vertical="top" wrapText="1"/>
    </xf>
    <xf numFmtId="0" fontId="2" fillId="0" borderId="20">
      <alignment horizontal="left" vertical="top" wrapText="1"/>
    </xf>
    <xf numFmtId="0" fontId="2" fillId="0" borderId="20">
      <alignment horizontal="left" vertical="top" wrapText="1"/>
    </xf>
    <xf numFmtId="0" fontId="2" fillId="0" borderId="20">
      <alignment horizontal="left" vertical="top" wrapText="1"/>
    </xf>
    <xf numFmtId="0" fontId="2" fillId="0" borderId="20">
      <alignment horizontal="left" vertical="top" wrapText="1"/>
    </xf>
    <xf numFmtId="0" fontId="2" fillId="9" borderId="20">
      <alignment horizontal="left" vertical="top" wrapText="1"/>
    </xf>
    <xf numFmtId="0" fontId="2" fillId="9" borderId="20">
      <alignment horizontal="left" vertical="top" wrapText="1"/>
    </xf>
    <xf numFmtId="0" fontId="2" fillId="9" borderId="20">
      <alignment horizontal="left" vertical="top" wrapText="1"/>
    </xf>
  </cellStyleXfs>
  <cellXfs count="146">
    <xf numFmtId="0" fontId="0" fillId="0" borderId="0" xfId="0"/>
    <xf numFmtId="0" fontId="2" fillId="2" borderId="0" xfId="1" applyFill="1" applyAlignment="1"/>
    <xf numFmtId="0" fontId="2" fillId="2" borderId="0" xfId="1" applyFill="1"/>
    <xf numFmtId="0" fontId="2" fillId="0" borderId="0" xfId="1"/>
    <xf numFmtId="0" fontId="3" fillId="2" borderId="0" xfId="1" applyFont="1" applyFill="1" applyBorder="1" applyAlignment="1">
      <alignment horizontal="left"/>
    </xf>
    <xf numFmtId="0" fontId="5" fillId="2" borderId="0" xfId="2" applyNumberFormat="1" applyFont="1" applyFill="1" applyBorder="1" applyAlignment="1" applyProtection="1">
      <alignment horizontal="right"/>
      <protection hidden="1"/>
    </xf>
    <xf numFmtId="0" fontId="7" fillId="0" borderId="0" xfId="1" applyFont="1" applyBorder="1" applyAlignment="1">
      <alignment horizontal="center" wrapText="1"/>
    </xf>
    <xf numFmtId="0" fontId="7" fillId="0" borderId="0" xfId="1" applyFont="1" applyBorder="1"/>
    <xf numFmtId="0" fontId="7" fillId="2" borderId="0" xfId="1" applyFont="1" applyFill="1" applyBorder="1" applyAlignment="1">
      <alignment horizontal="center" wrapText="1"/>
    </xf>
    <xf numFmtId="0" fontId="7" fillId="2" borderId="0" xfId="1" applyFont="1" applyFill="1" applyBorder="1" applyAlignment="1">
      <alignment horizontal="center"/>
    </xf>
    <xf numFmtId="0" fontId="2" fillId="2" borderId="0" xfId="1" applyFill="1" applyBorder="1"/>
    <xf numFmtId="0" fontId="7" fillId="2" borderId="8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center" vertical="center"/>
    </xf>
    <xf numFmtId="49" fontId="7" fillId="2" borderId="7" xfId="1" applyNumberFormat="1" applyFont="1" applyFill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/>
    </xf>
    <xf numFmtId="0" fontId="2" fillId="0" borderId="0" xfId="1" applyBorder="1"/>
    <xf numFmtId="0" fontId="8" fillId="2" borderId="0" xfId="1" applyFont="1" applyFill="1" applyBorder="1" applyAlignment="1">
      <alignment horizontal="center" vertical="center"/>
    </xf>
    <xf numFmtId="164" fontId="9" fillId="0" borderId="0" xfId="1" applyNumberFormat="1" applyFont="1" applyBorder="1" applyAlignment="1">
      <alignment horizontal="center" vertical="center"/>
    </xf>
    <xf numFmtId="164" fontId="2" fillId="0" borderId="0" xfId="1" applyNumberFormat="1" applyBorder="1"/>
    <xf numFmtId="164" fontId="7" fillId="2" borderId="0" xfId="1" applyNumberFormat="1" applyFont="1" applyFill="1" applyBorder="1" applyAlignment="1">
      <alignment horizontal="center" vertical="center"/>
    </xf>
    <xf numFmtId="0" fontId="2" fillId="2" borderId="0" xfId="1" applyFill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49" fontId="8" fillId="2" borderId="3" xfId="1" applyNumberFormat="1" applyFont="1" applyFill="1" applyBorder="1" applyAlignment="1">
      <alignment wrapText="1"/>
    </xf>
    <xf numFmtId="164" fontId="7" fillId="0" borderId="0" xfId="1" applyNumberFormat="1" applyFont="1" applyBorder="1" applyAlignment="1">
      <alignment horizontal="center" vertical="center"/>
    </xf>
    <xf numFmtId="0" fontId="2" fillId="0" borderId="0" xfId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49" fontId="8" fillId="2" borderId="24" xfId="1" applyNumberFormat="1" applyFont="1" applyFill="1" applyBorder="1" applyAlignment="1">
      <alignment horizontal="left" vertical="top" wrapText="1"/>
    </xf>
    <xf numFmtId="49" fontId="8" fillId="2" borderId="3" xfId="1" applyNumberFormat="1" applyFont="1" applyFill="1" applyBorder="1" applyAlignment="1">
      <alignment vertical="center" wrapText="1"/>
    </xf>
    <xf numFmtId="0" fontId="2" fillId="0" borderId="29" xfId="1" applyBorder="1"/>
    <xf numFmtId="0" fontId="2" fillId="0" borderId="9" xfId="1" applyBorder="1"/>
    <xf numFmtId="0" fontId="2" fillId="0" borderId="30" xfId="1" applyBorder="1"/>
    <xf numFmtId="0" fontId="3" fillId="2" borderId="2" xfId="1" applyFont="1" applyFill="1" applyBorder="1" applyAlignment="1">
      <alignment horizontal="center" vertical="top" wrapText="1"/>
    </xf>
    <xf numFmtId="0" fontId="6" fillId="2" borderId="5" xfId="1" applyFont="1" applyFill="1" applyBorder="1" applyAlignment="1">
      <alignment horizontal="center" vertical="top" wrapText="1"/>
    </xf>
    <xf numFmtId="0" fontId="3" fillId="2" borderId="6" xfId="1" applyFont="1" applyFill="1" applyBorder="1" applyAlignment="1">
      <alignment horizontal="center" vertical="top" wrapText="1"/>
    </xf>
    <xf numFmtId="0" fontId="6" fillId="2" borderId="6" xfId="1" applyFont="1" applyFill="1" applyBorder="1" applyAlignment="1">
      <alignment horizontal="center" vertical="top" wrapText="1"/>
    </xf>
    <xf numFmtId="49" fontId="8" fillId="2" borderId="28" xfId="1" applyNumberFormat="1" applyFont="1" applyFill="1" applyBorder="1" applyAlignment="1">
      <alignment horizontal="left" vertical="top" wrapText="1"/>
    </xf>
    <xf numFmtId="49" fontId="8" fillId="2" borderId="26" xfId="1" applyNumberFormat="1" applyFont="1" applyFill="1" applyBorder="1" applyAlignment="1">
      <alignment wrapText="1"/>
    </xf>
    <xf numFmtId="0" fontId="2" fillId="2" borderId="3" xfId="1" applyFill="1" applyBorder="1" applyAlignment="1">
      <alignment horizontal="left" vertical="top"/>
    </xf>
    <xf numFmtId="49" fontId="8" fillId="2" borderId="23" xfId="1" applyNumberFormat="1" applyFont="1" applyFill="1" applyBorder="1" applyAlignment="1">
      <alignment horizontal="left" vertical="top" wrapText="1"/>
    </xf>
    <xf numFmtId="49" fontId="8" fillId="2" borderId="25" xfId="1" applyNumberFormat="1" applyFont="1" applyFill="1" applyBorder="1" applyAlignment="1">
      <alignment horizontal="left" vertical="top" wrapText="1"/>
    </xf>
    <xf numFmtId="49" fontId="8" fillId="2" borderId="26" xfId="1" applyNumberFormat="1" applyFont="1" applyFill="1" applyBorder="1" applyAlignment="1">
      <alignment horizontal="left" vertical="top" wrapText="1"/>
    </xf>
    <xf numFmtId="0" fontId="2" fillId="2" borderId="9" xfId="1" applyFill="1" applyBorder="1"/>
    <xf numFmtId="0" fontId="8" fillId="2" borderId="24" xfId="1" applyNumberFormat="1" applyFont="1" applyFill="1" applyBorder="1" applyAlignment="1">
      <alignment horizontal="left" vertical="top" wrapText="1"/>
    </xf>
    <xf numFmtId="0" fontId="2" fillId="0" borderId="9" xfId="1" applyFill="1" applyBorder="1"/>
    <xf numFmtId="0" fontId="8" fillId="2" borderId="25" xfId="1" applyNumberFormat="1" applyFont="1" applyFill="1" applyBorder="1" applyAlignment="1">
      <alignment horizontal="left" vertical="top" wrapText="1"/>
    </xf>
    <xf numFmtId="0" fontId="8" fillId="2" borderId="26" xfId="1" applyNumberFormat="1" applyFont="1" applyFill="1" applyBorder="1" applyAlignment="1">
      <alignment horizontal="left" vertical="top" wrapText="1"/>
    </xf>
    <xf numFmtId="49" fontId="8" fillId="2" borderId="10" xfId="1" applyNumberFormat="1" applyFont="1" applyFill="1" applyBorder="1" applyAlignment="1">
      <alignment wrapText="1"/>
    </xf>
    <xf numFmtId="2" fontId="8" fillId="2" borderId="25" xfId="1" applyNumberFormat="1" applyFont="1" applyFill="1" applyBorder="1" applyAlignment="1">
      <alignment horizontal="left" vertical="top" wrapText="1"/>
    </xf>
    <xf numFmtId="2" fontId="8" fillId="2" borderId="24" xfId="1" applyNumberFormat="1" applyFont="1" applyFill="1" applyBorder="1" applyAlignment="1">
      <alignment horizontal="left" vertical="top" wrapText="1"/>
    </xf>
    <xf numFmtId="0" fontId="7" fillId="0" borderId="9" xfId="1" applyFont="1" applyFill="1" applyBorder="1" applyAlignment="1">
      <alignment horizontal="left" vertical="top"/>
    </xf>
    <xf numFmtId="0" fontId="7" fillId="0" borderId="9" xfId="1" applyFont="1" applyFill="1" applyBorder="1" applyAlignment="1">
      <alignment horizontal="left" vertical="top" wrapText="1"/>
    </xf>
    <xf numFmtId="0" fontId="7" fillId="0" borderId="9" xfId="1" applyFont="1" applyFill="1" applyBorder="1" applyAlignment="1">
      <alignment vertical="top"/>
    </xf>
    <xf numFmtId="0" fontId="6" fillId="2" borderId="8" xfId="1" applyFont="1" applyFill="1" applyBorder="1" applyAlignment="1">
      <alignment horizontal="center" vertical="top" wrapText="1"/>
    </xf>
    <xf numFmtId="0" fontId="3" fillId="2" borderId="7" xfId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7" xfId="1" applyFont="1" applyFill="1" applyBorder="1" applyAlignment="1">
      <alignment horizontal="center" vertical="top" wrapText="1"/>
    </xf>
    <xf numFmtId="49" fontId="14" fillId="2" borderId="2" xfId="1" applyNumberFormat="1" applyFont="1" applyFill="1" applyBorder="1" applyAlignment="1">
      <alignment horizontal="center" vertical="center"/>
    </xf>
    <xf numFmtId="49" fontId="14" fillId="2" borderId="7" xfId="1" applyNumberFormat="1" applyFont="1" applyFill="1" applyBorder="1" applyAlignment="1">
      <alignment horizontal="center" vertical="center"/>
    </xf>
    <xf numFmtId="164" fontId="14" fillId="2" borderId="5" xfId="1" applyNumberFormat="1" applyFont="1" applyFill="1" applyBorder="1" applyAlignment="1">
      <alignment horizontal="center" vertical="center"/>
    </xf>
    <xf numFmtId="49" fontId="16" fillId="2" borderId="11" xfId="1" applyNumberFormat="1" applyFont="1" applyFill="1" applyBorder="1" applyAlignment="1">
      <alignment horizontal="center" vertical="center"/>
    </xf>
    <xf numFmtId="49" fontId="16" fillId="2" borderId="22" xfId="1" applyNumberFormat="1" applyFont="1" applyFill="1" applyBorder="1" applyAlignment="1">
      <alignment horizontal="center" vertical="center"/>
    </xf>
    <xf numFmtId="164" fontId="16" fillId="2" borderId="12" xfId="1" applyNumberFormat="1" applyFont="1" applyFill="1" applyBorder="1" applyAlignment="1">
      <alignment horizontal="center" vertical="center"/>
    </xf>
    <xf numFmtId="49" fontId="16" fillId="2" borderId="13" xfId="1" applyNumberFormat="1" applyFont="1" applyFill="1" applyBorder="1" applyAlignment="1">
      <alignment horizontal="center" vertical="center"/>
    </xf>
    <xf numFmtId="49" fontId="16" fillId="2" borderId="14" xfId="1" applyNumberFormat="1" applyFont="1" applyFill="1" applyBorder="1" applyAlignment="1">
      <alignment horizontal="center" vertical="center"/>
    </xf>
    <xf numFmtId="164" fontId="16" fillId="2" borderId="15" xfId="1" applyNumberFormat="1" applyFont="1" applyFill="1" applyBorder="1" applyAlignment="1">
      <alignment horizontal="center" vertical="center"/>
    </xf>
    <xf numFmtId="49" fontId="16" fillId="2" borderId="16" xfId="1" applyNumberFormat="1" applyFont="1" applyFill="1" applyBorder="1" applyAlignment="1">
      <alignment horizontal="center" vertical="center"/>
    </xf>
    <xf numFmtId="49" fontId="16" fillId="2" borderId="17" xfId="1" applyNumberFormat="1" applyFont="1" applyFill="1" applyBorder="1" applyAlignment="1">
      <alignment horizontal="center" vertical="center"/>
    </xf>
    <xf numFmtId="164" fontId="16" fillId="2" borderId="18" xfId="1" applyNumberFormat="1" applyFont="1" applyFill="1" applyBorder="1" applyAlignment="1">
      <alignment horizontal="center" vertical="center"/>
    </xf>
    <xf numFmtId="164" fontId="16" fillId="2" borderId="19" xfId="1" applyNumberFormat="1" applyFont="1" applyFill="1" applyBorder="1" applyAlignment="1">
      <alignment horizontal="center" vertical="center"/>
    </xf>
    <xf numFmtId="164" fontId="15" fillId="2" borderId="12" xfId="1" applyNumberFormat="1" applyFont="1" applyFill="1" applyBorder="1" applyAlignment="1">
      <alignment horizontal="center"/>
    </xf>
    <xf numFmtId="164" fontId="15" fillId="2" borderId="15" xfId="1" applyNumberFormat="1" applyFont="1" applyFill="1" applyBorder="1" applyAlignment="1">
      <alignment horizontal="center"/>
    </xf>
    <xf numFmtId="164" fontId="15" fillId="2" borderId="18" xfId="1" applyNumberFormat="1" applyFont="1" applyFill="1" applyBorder="1" applyAlignment="1">
      <alignment horizontal="center"/>
    </xf>
    <xf numFmtId="164" fontId="14" fillId="2" borderId="12" xfId="1" applyNumberFormat="1" applyFont="1" applyFill="1" applyBorder="1" applyAlignment="1">
      <alignment horizontal="center" vertical="center"/>
    </xf>
    <xf numFmtId="164" fontId="16" fillId="2" borderId="19" xfId="1" applyNumberFormat="1" applyFont="1" applyFill="1" applyBorder="1" applyAlignment="1">
      <alignment horizontal="left" vertical="center"/>
    </xf>
    <xf numFmtId="164" fontId="14" fillId="2" borderId="19" xfId="1" applyNumberFormat="1" applyFont="1" applyFill="1" applyBorder="1" applyAlignment="1">
      <alignment horizontal="center" vertical="center"/>
    </xf>
    <xf numFmtId="164" fontId="13" fillId="2" borderId="5" xfId="1" applyNumberFormat="1" applyFont="1" applyFill="1" applyBorder="1" applyAlignment="1">
      <alignment horizontal="center"/>
    </xf>
    <xf numFmtId="164" fontId="16" fillId="2" borderId="31" xfId="1" applyNumberFormat="1" applyFont="1" applyFill="1" applyBorder="1" applyAlignment="1">
      <alignment horizontal="center" vertical="center"/>
    </xf>
    <xf numFmtId="164" fontId="16" fillId="2" borderId="33" xfId="1" applyNumberFormat="1" applyFont="1" applyFill="1" applyBorder="1" applyAlignment="1">
      <alignment horizontal="center" vertical="center"/>
    </xf>
    <xf numFmtId="164" fontId="15" fillId="2" borderId="12" xfId="1" applyNumberFormat="1" applyFont="1" applyFill="1" applyBorder="1" applyAlignment="1">
      <alignment horizontal="center" vertical="center"/>
    </xf>
    <xf numFmtId="164" fontId="16" fillId="2" borderId="5" xfId="1" applyNumberFormat="1" applyFont="1" applyFill="1" applyBorder="1" applyAlignment="1">
      <alignment horizontal="center" vertical="center"/>
    </xf>
    <xf numFmtId="164" fontId="16" fillId="2" borderId="35" xfId="1" applyNumberFormat="1" applyFont="1" applyFill="1" applyBorder="1" applyAlignment="1">
      <alignment horizontal="center" vertical="center"/>
    </xf>
    <xf numFmtId="49" fontId="16" fillId="2" borderId="0" xfId="1" applyNumberFormat="1" applyFont="1" applyFill="1" applyBorder="1" applyAlignment="1">
      <alignment horizontal="center" vertical="center"/>
    </xf>
    <xf numFmtId="49" fontId="16" fillId="2" borderId="27" xfId="1" applyNumberFormat="1" applyFont="1" applyFill="1" applyBorder="1" applyAlignment="1">
      <alignment horizontal="center" vertical="center"/>
    </xf>
    <xf numFmtId="164" fontId="15" fillId="2" borderId="19" xfId="1" applyNumberFormat="1" applyFont="1" applyFill="1" applyBorder="1" applyAlignment="1">
      <alignment horizontal="center"/>
    </xf>
    <xf numFmtId="0" fontId="13" fillId="2" borderId="2" xfId="1" applyFont="1" applyFill="1" applyBorder="1" applyAlignment="1">
      <alignment horizontal="center" vertical="center"/>
    </xf>
    <xf numFmtId="0" fontId="13" fillId="2" borderId="3" xfId="1" applyFont="1" applyFill="1" applyBorder="1" applyAlignment="1">
      <alignment horizontal="center" vertical="center"/>
    </xf>
    <xf numFmtId="164" fontId="14" fillId="2" borderId="6" xfId="1" applyNumberFormat="1" applyFont="1" applyFill="1" applyBorder="1" applyAlignment="1">
      <alignment horizontal="center" vertical="center"/>
    </xf>
    <xf numFmtId="164" fontId="14" fillId="2" borderId="7" xfId="1" applyNumberFormat="1" applyFont="1" applyFill="1" applyBorder="1" applyAlignment="1">
      <alignment horizontal="center" vertical="center"/>
    </xf>
    <xf numFmtId="164" fontId="16" fillId="2" borderId="1" xfId="1" applyNumberFormat="1" applyFont="1" applyFill="1" applyBorder="1" applyAlignment="1">
      <alignment horizontal="center" vertical="center"/>
    </xf>
    <xf numFmtId="0" fontId="7" fillId="2" borderId="1" xfId="1" applyFont="1" applyFill="1" applyBorder="1" applyAlignment="1">
      <alignment vertical="center"/>
    </xf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vertical="center"/>
    </xf>
    <xf numFmtId="0" fontId="13" fillId="2" borderId="1" xfId="1" applyFont="1" applyFill="1" applyBorder="1" applyAlignment="1">
      <alignment horizontal="left" vertical="center"/>
    </xf>
    <xf numFmtId="0" fontId="13" fillId="2" borderId="2" xfId="1" applyFont="1" applyFill="1" applyBorder="1" applyAlignment="1">
      <alignment horizontal="left" vertical="center"/>
    </xf>
    <xf numFmtId="0" fontId="8" fillId="2" borderId="32" xfId="1" applyNumberFormat="1" applyFont="1" applyFill="1" applyBorder="1" applyAlignment="1">
      <alignment horizontal="left" vertical="top" wrapText="1"/>
    </xf>
    <xf numFmtId="49" fontId="16" fillId="2" borderId="43" xfId="1" applyNumberFormat="1" applyFont="1" applyFill="1" applyBorder="1" applyAlignment="1">
      <alignment horizontal="center" vertical="center"/>
    </xf>
    <xf numFmtId="49" fontId="16" fillId="2" borderId="45" xfId="1" applyNumberFormat="1" applyFont="1" applyFill="1" applyBorder="1" applyAlignment="1">
      <alignment horizontal="center" vertical="center"/>
    </xf>
    <xf numFmtId="164" fontId="15" fillId="2" borderId="33" xfId="1" applyNumberFormat="1" applyFont="1" applyFill="1" applyBorder="1" applyAlignment="1">
      <alignment horizontal="center"/>
    </xf>
    <xf numFmtId="49" fontId="16" fillId="2" borderId="15" xfId="1" applyNumberFormat="1" applyFont="1" applyFill="1" applyBorder="1" applyAlignment="1">
      <alignment horizontal="center" vertical="center"/>
    </xf>
    <xf numFmtId="2" fontId="8" fillId="2" borderId="28" xfId="1" applyNumberFormat="1" applyFont="1" applyFill="1" applyBorder="1" applyAlignment="1">
      <alignment horizontal="left" vertical="top" wrapText="1"/>
    </xf>
    <xf numFmtId="0" fontId="18" fillId="2" borderId="36" xfId="1" applyFont="1" applyFill="1" applyBorder="1" applyAlignment="1">
      <alignment horizontal="left" vertical="top" wrapText="1"/>
    </xf>
    <xf numFmtId="0" fontId="18" fillId="2" borderId="13" xfId="1" applyFont="1" applyFill="1" applyBorder="1" applyAlignment="1">
      <alignment horizontal="left" vertical="top" wrapText="1"/>
    </xf>
    <xf numFmtId="0" fontId="18" fillId="2" borderId="34" xfId="1" applyFont="1" applyFill="1" applyBorder="1" applyAlignment="1">
      <alignment horizontal="left" vertical="top" wrapText="1"/>
    </xf>
    <xf numFmtId="0" fontId="18" fillId="0" borderId="36" xfId="1" applyFont="1" applyFill="1" applyBorder="1" applyAlignment="1">
      <alignment horizontal="left" vertical="top" wrapText="1"/>
    </xf>
    <xf numFmtId="0" fontId="18" fillId="0" borderId="13" xfId="1" applyFont="1" applyFill="1" applyBorder="1" applyAlignment="1">
      <alignment horizontal="left" vertical="top" wrapText="1"/>
    </xf>
    <xf numFmtId="0" fontId="18" fillId="0" borderId="34" xfId="1" applyFont="1" applyFill="1" applyBorder="1" applyAlignment="1">
      <alignment horizontal="left" vertical="top" wrapText="1"/>
    </xf>
    <xf numFmtId="0" fontId="17" fillId="0" borderId="1" xfId="1" applyFont="1" applyFill="1" applyBorder="1" applyAlignment="1">
      <alignment horizontal="left" vertical="top" wrapText="1"/>
    </xf>
    <xf numFmtId="0" fontId="17" fillId="0" borderId="2" xfId="1" applyFont="1" applyFill="1" applyBorder="1" applyAlignment="1">
      <alignment horizontal="left" vertical="top" wrapText="1"/>
    </xf>
    <xf numFmtId="0" fontId="17" fillId="0" borderId="3" xfId="1" applyFont="1" applyFill="1" applyBorder="1" applyAlignment="1">
      <alignment horizontal="left" vertical="top" wrapText="1"/>
    </xf>
    <xf numFmtId="0" fontId="18" fillId="0" borderId="6" xfId="1" applyFont="1" applyFill="1" applyBorder="1" applyAlignment="1">
      <alignment horizontal="left" vertical="top" wrapText="1"/>
    </xf>
    <xf numFmtId="0" fontId="18" fillId="0" borderId="2" xfId="1" applyFont="1" applyFill="1" applyBorder="1" applyAlignment="1">
      <alignment horizontal="left" vertical="top" wrapText="1"/>
    </xf>
    <xf numFmtId="0" fontId="18" fillId="0" borderId="3" xfId="1" applyFont="1" applyFill="1" applyBorder="1" applyAlignment="1">
      <alignment horizontal="left" vertical="top" wrapText="1"/>
    </xf>
    <xf numFmtId="0" fontId="17" fillId="2" borderId="1" xfId="1" applyFont="1" applyFill="1" applyBorder="1" applyAlignment="1">
      <alignment horizontal="left" vertical="top" wrapText="1"/>
    </xf>
    <xf numFmtId="0" fontId="17" fillId="2" borderId="2" xfId="1" applyFont="1" applyFill="1" applyBorder="1" applyAlignment="1">
      <alignment horizontal="left" vertical="top" wrapText="1"/>
    </xf>
    <xf numFmtId="0" fontId="17" fillId="2" borderId="3" xfId="1" applyFont="1" applyFill="1" applyBorder="1" applyAlignment="1">
      <alignment horizontal="left" vertical="top" wrapText="1"/>
    </xf>
    <xf numFmtId="0" fontId="18" fillId="2" borderId="37" xfId="1" applyFont="1" applyFill="1" applyBorder="1" applyAlignment="1">
      <alignment horizontal="left" vertical="top" wrapText="1"/>
    </xf>
    <xf numFmtId="0" fontId="18" fillId="2" borderId="38" xfId="1" applyFont="1" applyFill="1" applyBorder="1" applyAlignment="1">
      <alignment horizontal="left" vertical="top" wrapText="1"/>
    </xf>
    <xf numFmtId="0" fontId="18" fillId="2" borderId="39" xfId="1" applyFont="1" applyFill="1" applyBorder="1" applyAlignment="1">
      <alignment horizontal="left" vertical="top" wrapText="1"/>
    </xf>
    <xf numFmtId="0" fontId="18" fillId="0" borderId="40" xfId="1" applyFont="1" applyFill="1" applyBorder="1" applyAlignment="1">
      <alignment horizontal="left" vertical="top"/>
    </xf>
    <xf numFmtId="0" fontId="18" fillId="0" borderId="41" xfId="1" applyFont="1" applyFill="1" applyBorder="1" applyAlignment="1">
      <alignment horizontal="left" vertical="top"/>
    </xf>
    <xf numFmtId="0" fontId="3" fillId="2" borderId="1" xfId="1" applyFont="1" applyFill="1" applyBorder="1" applyAlignment="1">
      <alignment horizontal="center" vertical="top"/>
    </xf>
    <xf numFmtId="0" fontId="3" fillId="2" borderId="2" xfId="1" applyFont="1" applyFill="1" applyBorder="1" applyAlignment="1">
      <alignment horizontal="center" vertical="top"/>
    </xf>
    <xf numFmtId="0" fontId="3" fillId="2" borderId="3" xfId="1" applyFont="1" applyFill="1" applyBorder="1" applyAlignment="1">
      <alignment horizontal="center" vertical="top"/>
    </xf>
    <xf numFmtId="0" fontId="18" fillId="0" borderId="37" xfId="1" applyFont="1" applyFill="1" applyBorder="1" applyAlignment="1">
      <alignment horizontal="left" vertical="top" wrapText="1"/>
    </xf>
    <xf numFmtId="0" fontId="18" fillId="0" borderId="38" xfId="1" applyFont="1" applyFill="1" applyBorder="1" applyAlignment="1">
      <alignment horizontal="left" vertical="top" wrapText="1"/>
    </xf>
    <xf numFmtId="0" fontId="18" fillId="0" borderId="39" xfId="1" applyFont="1" applyFill="1" applyBorder="1" applyAlignment="1">
      <alignment horizontal="left" vertical="top" wrapText="1"/>
    </xf>
    <xf numFmtId="0" fontId="18" fillId="0" borderId="13" xfId="1" applyFont="1" applyFill="1" applyBorder="1" applyAlignment="1">
      <alignment horizontal="left" vertical="top"/>
    </xf>
    <xf numFmtId="0" fontId="18" fillId="0" borderId="34" xfId="1" applyFont="1" applyFill="1" applyBorder="1" applyAlignment="1">
      <alignment horizontal="left" vertical="top"/>
    </xf>
    <xf numFmtId="0" fontId="18" fillId="2" borderId="42" xfId="1" applyFont="1" applyFill="1" applyBorder="1" applyAlignment="1">
      <alignment horizontal="left" vertical="top" wrapText="1"/>
    </xf>
    <xf numFmtId="0" fontId="18" fillId="2" borderId="40" xfId="1" applyFont="1" applyFill="1" applyBorder="1" applyAlignment="1">
      <alignment horizontal="left" vertical="top" wrapText="1"/>
    </xf>
    <xf numFmtId="0" fontId="18" fillId="2" borderId="41" xfId="1" applyFont="1" applyFill="1" applyBorder="1" applyAlignment="1">
      <alignment horizontal="left" vertical="top" wrapText="1"/>
    </xf>
    <xf numFmtId="0" fontId="18" fillId="0" borderId="42" xfId="1" applyFont="1" applyFill="1" applyBorder="1" applyAlignment="1">
      <alignment horizontal="left" vertical="top" wrapText="1"/>
    </xf>
    <xf numFmtId="0" fontId="18" fillId="0" borderId="40" xfId="1" applyFont="1" applyFill="1" applyBorder="1" applyAlignment="1">
      <alignment horizontal="left" vertical="top" wrapText="1"/>
    </xf>
    <xf numFmtId="0" fontId="18" fillId="0" borderId="41" xfId="1" applyFont="1" applyFill="1" applyBorder="1" applyAlignment="1">
      <alignment horizontal="left" vertical="top" wrapText="1"/>
    </xf>
    <xf numFmtId="0" fontId="15" fillId="2" borderId="42" xfId="1" applyFont="1" applyFill="1" applyBorder="1" applyAlignment="1">
      <alignment horizontal="left" vertical="top" wrapText="1"/>
    </xf>
    <xf numFmtId="0" fontId="15" fillId="2" borderId="40" xfId="1" applyFont="1" applyFill="1" applyBorder="1" applyAlignment="1">
      <alignment horizontal="left" vertical="top" wrapText="1"/>
    </xf>
    <xf numFmtId="0" fontId="15" fillId="2" borderId="41" xfId="1" applyFont="1" applyFill="1" applyBorder="1" applyAlignment="1">
      <alignment horizontal="left" vertical="top" wrapText="1"/>
    </xf>
    <xf numFmtId="0" fontId="18" fillId="2" borderId="6" xfId="1" applyFont="1" applyFill="1" applyBorder="1" applyAlignment="1">
      <alignment horizontal="left" vertical="top" wrapText="1"/>
    </xf>
    <xf numFmtId="0" fontId="18" fillId="2" borderId="2" xfId="1" applyFont="1" applyFill="1" applyBorder="1" applyAlignment="1">
      <alignment horizontal="left" vertical="top" wrapText="1"/>
    </xf>
    <xf numFmtId="0" fontId="18" fillId="2" borderId="3" xfId="1" applyFont="1" applyFill="1" applyBorder="1" applyAlignment="1">
      <alignment horizontal="left" vertical="top" wrapText="1"/>
    </xf>
    <xf numFmtId="0" fontId="18" fillId="2" borderId="44" xfId="1" applyFont="1" applyFill="1" applyBorder="1" applyAlignment="1">
      <alignment horizontal="left" vertical="top" wrapText="1"/>
    </xf>
    <xf numFmtId="0" fontId="18" fillId="2" borderId="16" xfId="1" applyFont="1" applyFill="1" applyBorder="1" applyAlignment="1">
      <alignment horizontal="left" vertical="top" wrapText="1"/>
    </xf>
    <xf numFmtId="0" fontId="13" fillId="0" borderId="0" xfId="1" applyFont="1" applyFill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</cellXfs>
  <cellStyles count="84">
    <cellStyle name="Данные (редактируемые)" xfId="3"/>
    <cellStyle name="Данные (редактируемые) 2" xfId="4"/>
    <cellStyle name="Данные (редактируемые) 3" xfId="5"/>
    <cellStyle name="Данные (редактируемые) 4" xfId="6"/>
    <cellStyle name="Данные (только для чтения)" xfId="7"/>
    <cellStyle name="Данные (только для чтения) 2" xfId="8"/>
    <cellStyle name="Данные (только для чтения) 3" xfId="9"/>
    <cellStyle name="Данные (только для чтения) 4" xfId="10"/>
    <cellStyle name="Данные для удаления" xfId="11"/>
    <cellStyle name="Данные для удаления 2" xfId="12"/>
    <cellStyle name="Данные для удаления 3" xfId="13"/>
    <cellStyle name="Данные для удаления 4" xfId="14"/>
    <cellStyle name="Заголовки полей" xfId="15"/>
    <cellStyle name="Заголовки полей [печать]" xfId="16"/>
    <cellStyle name="Заголовки полей 2" xfId="17"/>
    <cellStyle name="Заголовки полей 3" xfId="18"/>
    <cellStyle name="Заголовки полей 4" xfId="19"/>
    <cellStyle name="Заголовок меры" xfId="20"/>
    <cellStyle name="Заголовок меры 2" xfId="21"/>
    <cellStyle name="Заголовок меры 3" xfId="22"/>
    <cellStyle name="Заголовок меры 4" xfId="23"/>
    <cellStyle name="Заголовок показателя [печать]" xfId="24"/>
    <cellStyle name="Заголовок показателя константы" xfId="25"/>
    <cellStyle name="Заголовок показателя константы 2" xfId="26"/>
    <cellStyle name="Заголовок показателя константы 3" xfId="27"/>
    <cellStyle name="Заголовок показателя константы 4" xfId="28"/>
    <cellStyle name="Заголовок результата расчета" xfId="29"/>
    <cellStyle name="Заголовок результата расчета 2" xfId="30"/>
    <cellStyle name="Заголовок результата расчета 3" xfId="31"/>
    <cellStyle name="Заголовок результата расчета 4" xfId="32"/>
    <cellStyle name="Заголовок свободного показателя" xfId="33"/>
    <cellStyle name="Заголовок свободного показателя 2" xfId="34"/>
    <cellStyle name="Заголовок свободного показателя 3" xfId="35"/>
    <cellStyle name="Заголовок свободного показателя 4" xfId="36"/>
    <cellStyle name="Значение фильтра" xfId="37"/>
    <cellStyle name="Значение фильтра [печать]" xfId="38"/>
    <cellStyle name="Значение фильтра [печать] 2" xfId="39"/>
    <cellStyle name="Значение фильтра [печать] 3" xfId="40"/>
    <cellStyle name="Значение фильтра [печать] 4" xfId="41"/>
    <cellStyle name="Значение фильтра 2" xfId="42"/>
    <cellStyle name="Значение фильтра 3" xfId="43"/>
    <cellStyle name="Значение фильтра 4" xfId="44"/>
    <cellStyle name="Информация о задаче" xfId="45"/>
    <cellStyle name="Обычный" xfId="0" builtinId="0"/>
    <cellStyle name="Обычный 2" xfId="1"/>
    <cellStyle name="Обычный 2 2" xfId="2"/>
    <cellStyle name="Обычный 3" xfId="46"/>
    <cellStyle name="Отдельная ячейка" xfId="47"/>
    <cellStyle name="Отдельная ячейка - константа" xfId="48"/>
    <cellStyle name="Отдельная ячейка - константа [печать]" xfId="49"/>
    <cellStyle name="Отдельная ячейка - константа [печать] 2" xfId="50"/>
    <cellStyle name="Отдельная ячейка - константа [печать] 3" xfId="51"/>
    <cellStyle name="Отдельная ячейка - константа [печать] 4" xfId="52"/>
    <cellStyle name="Отдельная ячейка - константа 2" xfId="53"/>
    <cellStyle name="Отдельная ячейка - константа 3" xfId="54"/>
    <cellStyle name="Отдельная ячейка - константа 4" xfId="55"/>
    <cellStyle name="Отдельная ячейка [печать]" xfId="56"/>
    <cellStyle name="Отдельная ячейка [печать] 2" xfId="57"/>
    <cellStyle name="Отдельная ячейка [печать] 3" xfId="58"/>
    <cellStyle name="Отдельная ячейка [печать] 4" xfId="59"/>
    <cellStyle name="Отдельная ячейка 2" xfId="60"/>
    <cellStyle name="Отдельная ячейка 3" xfId="61"/>
    <cellStyle name="Отдельная ячейка 4" xfId="62"/>
    <cellStyle name="Отдельная ячейка-результат" xfId="63"/>
    <cellStyle name="Отдельная ячейка-результат [печать]" xfId="64"/>
    <cellStyle name="Отдельная ячейка-результат [печать] 2" xfId="65"/>
    <cellStyle name="Отдельная ячейка-результат [печать] 3" xfId="66"/>
    <cellStyle name="Отдельная ячейка-результат [печать] 4" xfId="67"/>
    <cellStyle name="Отдельная ячейка-результат 2" xfId="68"/>
    <cellStyle name="Отдельная ячейка-результат 3" xfId="69"/>
    <cellStyle name="Отдельная ячейка-результат 4" xfId="70"/>
    <cellStyle name="Свойства элементов измерения" xfId="71"/>
    <cellStyle name="Свойства элементов измерения [печать]" xfId="72"/>
    <cellStyle name="Свойства элементов измерения [печать] 2" xfId="73"/>
    <cellStyle name="Свойства элементов измерения [печать] 3" xfId="74"/>
    <cellStyle name="Свойства элементов измерения [печать] 4" xfId="75"/>
    <cellStyle name="Элементы осей" xfId="76"/>
    <cellStyle name="Элементы осей [печать]" xfId="77"/>
    <cellStyle name="Элементы осей [печать] 2" xfId="78"/>
    <cellStyle name="Элементы осей [печать] 3" xfId="79"/>
    <cellStyle name="Элементы осей [печать] 4" xfId="80"/>
    <cellStyle name="Элементы осей 2" xfId="81"/>
    <cellStyle name="Элементы осей 3" xfId="82"/>
    <cellStyle name="Элементы осей 4" xfId="8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4\&#1088;&#1072;&#1089;&#1093;&#1086;&#1076;&#1099;\&#1050;&#1056;&#1040;&#1057;&#1048;&#1050;&#1054;&#1042;&#1040;%20&#1054;&#1051;&#1071;\&#1048;&#1057;&#1055;&#1054;&#1051;&#1053;&#1045;&#1053;&#1048;&#1045;%20&#1041;&#1070;&#1044;&#1046;&#1045;&#1058;&#1040;%202016\&#1075;&#1086;&#1076;&#1086;&#1074;&#1086;&#1077;%20&#1080;&#1089;&#1087;&#1086;&#1083;&#1085;&#1077;&#1085;&#1080;&#1077;\&#1084;&#1072;&#1090;&#1077;&#1088;&#1080;&#1072;&#1083;&#1099;%20&#1076;&#1083;&#1103;%20&#1084;&#1086;&#1085;&#1080;&#1090;&#1086;&#1088;&#1080;&#1085;&#1075;&#1072;\&#1052;&#1072;&#1090;&#1077;&#1088;&#1080;&#1072;&#1083;&#1099;%20&#1082;%20&#1080;&#1089;&#1087;&#1086;&#1083;&#1085;&#1077;&#1085;&#1080;&#1102;%20&#1084;&#1086;&#1085;&#1080;&#1090;&#1086;&#1088;&#1080;&#1085;&#107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разделам  5.6"/>
      <sheetName val="программы 5.7"/>
      <sheetName val="субсидии 5.8 + "/>
      <sheetName val="по разделам п. 5.10"/>
      <sheetName val="госзадание"/>
      <sheetName val="субсидии"/>
      <sheetName val="по ведомст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58"/>
  <sheetViews>
    <sheetView tabSelected="1" view="pageBreakPreview" topLeftCell="B6" zoomScale="55" zoomScaleNormal="55" zoomScaleSheetLayoutView="55" workbookViewId="0">
      <selection activeCell="R17" sqref="R16:R17"/>
    </sheetView>
  </sheetViews>
  <sheetFormatPr defaultRowHeight="12.75"/>
  <cols>
    <col min="1" max="1" width="0" style="3" hidden="1" customWidth="1"/>
    <col min="2" max="3" width="9.140625" style="3"/>
    <col min="4" max="4" width="8" style="3" customWidth="1"/>
    <col min="5" max="5" width="5.42578125" style="3" customWidth="1"/>
    <col min="6" max="6" width="4" style="3" customWidth="1"/>
    <col min="7" max="7" width="46.28515625" style="3" customWidth="1"/>
    <col min="8" max="8" width="11.140625" style="3" customWidth="1"/>
    <col min="9" max="9" width="10.42578125" style="3" customWidth="1"/>
    <col min="10" max="10" width="17.85546875" style="3" customWidth="1"/>
    <col min="11" max="11" width="20.140625" style="3" customWidth="1"/>
    <col min="12" max="12" width="0.140625" style="3" hidden="1" customWidth="1"/>
    <col min="13" max="13" width="20.7109375" style="3" hidden="1" customWidth="1"/>
    <col min="14" max="16" width="21" style="3" hidden="1" customWidth="1"/>
    <col min="17" max="17" width="21.140625" style="3" customWidth="1"/>
    <col min="18" max="18" width="21.85546875" style="3" customWidth="1"/>
    <col min="19" max="19" width="18.140625" style="3" customWidth="1"/>
    <col min="20" max="20" width="16.85546875" style="3" customWidth="1"/>
    <col min="21" max="21" width="17.85546875" style="3" customWidth="1"/>
    <col min="22" max="22" width="56.42578125" style="3" customWidth="1"/>
    <col min="23" max="23" width="19.28515625" style="3" customWidth="1"/>
    <col min="24" max="24" width="0.140625" style="3" customWidth="1"/>
    <col min="25" max="25" width="17.7109375" style="3" customWidth="1"/>
    <col min="26" max="26" width="21.85546875" style="3" customWidth="1"/>
    <col min="27" max="261" width="9.140625" style="3"/>
    <col min="262" max="262" width="32" style="3" customWidth="1"/>
    <col min="263" max="263" width="19" style="3" customWidth="1"/>
    <col min="264" max="265" width="21" style="3" customWidth="1"/>
    <col min="266" max="266" width="21.140625" style="3" customWidth="1"/>
    <col min="267" max="271" width="0" style="3" hidden="1" customWidth="1"/>
    <col min="272" max="272" width="27.5703125" style="3" customWidth="1"/>
    <col min="273" max="273" width="23.140625" style="3" customWidth="1"/>
    <col min="274" max="274" width="0" style="3" hidden="1" customWidth="1"/>
    <col min="275" max="275" width="16.28515625" style="3" customWidth="1"/>
    <col min="276" max="276" width="15.28515625" style="3" customWidth="1"/>
    <col min="277" max="277" width="23" style="3" customWidth="1"/>
    <col min="278" max="278" width="47.140625" style="3" customWidth="1"/>
    <col min="279" max="279" width="19.28515625" style="3" customWidth="1"/>
    <col min="280" max="280" width="0.140625" style="3" customWidth="1"/>
    <col min="281" max="281" width="17.7109375" style="3" customWidth="1"/>
    <col min="282" max="282" width="21.85546875" style="3" customWidth="1"/>
    <col min="283" max="517" width="9.140625" style="3"/>
    <col min="518" max="518" width="32" style="3" customWidth="1"/>
    <col min="519" max="519" width="19" style="3" customWidth="1"/>
    <col min="520" max="521" width="21" style="3" customWidth="1"/>
    <col min="522" max="522" width="21.140625" style="3" customWidth="1"/>
    <col min="523" max="527" width="0" style="3" hidden="1" customWidth="1"/>
    <col min="528" max="528" width="27.5703125" style="3" customWidth="1"/>
    <col min="529" max="529" width="23.140625" style="3" customWidth="1"/>
    <col min="530" max="530" width="0" style="3" hidden="1" customWidth="1"/>
    <col min="531" max="531" width="16.28515625" style="3" customWidth="1"/>
    <col min="532" max="532" width="15.28515625" style="3" customWidth="1"/>
    <col min="533" max="533" width="23" style="3" customWidth="1"/>
    <col min="534" max="534" width="47.140625" style="3" customWidth="1"/>
    <col min="535" max="535" width="19.28515625" style="3" customWidth="1"/>
    <col min="536" max="536" width="0.140625" style="3" customWidth="1"/>
    <col min="537" max="537" width="17.7109375" style="3" customWidth="1"/>
    <col min="538" max="538" width="21.85546875" style="3" customWidth="1"/>
    <col min="539" max="773" width="9.140625" style="3"/>
    <col min="774" max="774" width="32" style="3" customWidth="1"/>
    <col min="775" max="775" width="19" style="3" customWidth="1"/>
    <col min="776" max="777" width="21" style="3" customWidth="1"/>
    <col min="778" max="778" width="21.140625" style="3" customWidth="1"/>
    <col min="779" max="783" width="0" style="3" hidden="1" customWidth="1"/>
    <col min="784" max="784" width="27.5703125" style="3" customWidth="1"/>
    <col min="785" max="785" width="23.140625" style="3" customWidth="1"/>
    <col min="786" max="786" width="0" style="3" hidden="1" customWidth="1"/>
    <col min="787" max="787" width="16.28515625" style="3" customWidth="1"/>
    <col min="788" max="788" width="15.28515625" style="3" customWidth="1"/>
    <col min="789" max="789" width="23" style="3" customWidth="1"/>
    <col min="790" max="790" width="47.140625" style="3" customWidth="1"/>
    <col min="791" max="791" width="19.28515625" style="3" customWidth="1"/>
    <col min="792" max="792" width="0.140625" style="3" customWidth="1"/>
    <col min="793" max="793" width="17.7109375" style="3" customWidth="1"/>
    <col min="794" max="794" width="21.85546875" style="3" customWidth="1"/>
    <col min="795" max="1029" width="9.140625" style="3"/>
    <col min="1030" max="1030" width="32" style="3" customWidth="1"/>
    <col min="1031" max="1031" width="19" style="3" customWidth="1"/>
    <col min="1032" max="1033" width="21" style="3" customWidth="1"/>
    <col min="1034" max="1034" width="21.140625" style="3" customWidth="1"/>
    <col min="1035" max="1039" width="0" style="3" hidden="1" customWidth="1"/>
    <col min="1040" max="1040" width="27.5703125" style="3" customWidth="1"/>
    <col min="1041" max="1041" width="23.140625" style="3" customWidth="1"/>
    <col min="1042" max="1042" width="0" style="3" hidden="1" customWidth="1"/>
    <col min="1043" max="1043" width="16.28515625" style="3" customWidth="1"/>
    <col min="1044" max="1044" width="15.28515625" style="3" customWidth="1"/>
    <col min="1045" max="1045" width="23" style="3" customWidth="1"/>
    <col min="1046" max="1046" width="47.140625" style="3" customWidth="1"/>
    <col min="1047" max="1047" width="19.28515625" style="3" customWidth="1"/>
    <col min="1048" max="1048" width="0.140625" style="3" customWidth="1"/>
    <col min="1049" max="1049" width="17.7109375" style="3" customWidth="1"/>
    <col min="1050" max="1050" width="21.85546875" style="3" customWidth="1"/>
    <col min="1051" max="1285" width="9.140625" style="3"/>
    <col min="1286" max="1286" width="32" style="3" customWidth="1"/>
    <col min="1287" max="1287" width="19" style="3" customWidth="1"/>
    <col min="1288" max="1289" width="21" style="3" customWidth="1"/>
    <col min="1290" max="1290" width="21.140625" style="3" customWidth="1"/>
    <col min="1291" max="1295" width="0" style="3" hidden="1" customWidth="1"/>
    <col min="1296" max="1296" width="27.5703125" style="3" customWidth="1"/>
    <col min="1297" max="1297" width="23.140625" style="3" customWidth="1"/>
    <col min="1298" max="1298" width="0" style="3" hidden="1" customWidth="1"/>
    <col min="1299" max="1299" width="16.28515625" style="3" customWidth="1"/>
    <col min="1300" max="1300" width="15.28515625" style="3" customWidth="1"/>
    <col min="1301" max="1301" width="23" style="3" customWidth="1"/>
    <col min="1302" max="1302" width="47.140625" style="3" customWidth="1"/>
    <col min="1303" max="1303" width="19.28515625" style="3" customWidth="1"/>
    <col min="1304" max="1304" width="0.140625" style="3" customWidth="1"/>
    <col min="1305" max="1305" width="17.7109375" style="3" customWidth="1"/>
    <col min="1306" max="1306" width="21.85546875" style="3" customWidth="1"/>
    <col min="1307" max="1541" width="9.140625" style="3"/>
    <col min="1542" max="1542" width="32" style="3" customWidth="1"/>
    <col min="1543" max="1543" width="19" style="3" customWidth="1"/>
    <col min="1544" max="1545" width="21" style="3" customWidth="1"/>
    <col min="1546" max="1546" width="21.140625" style="3" customWidth="1"/>
    <col min="1547" max="1551" width="0" style="3" hidden="1" customWidth="1"/>
    <col min="1552" max="1552" width="27.5703125" style="3" customWidth="1"/>
    <col min="1553" max="1553" width="23.140625" style="3" customWidth="1"/>
    <col min="1554" max="1554" width="0" style="3" hidden="1" customWidth="1"/>
    <col min="1555" max="1555" width="16.28515625" style="3" customWidth="1"/>
    <col min="1556" max="1556" width="15.28515625" style="3" customWidth="1"/>
    <col min="1557" max="1557" width="23" style="3" customWidth="1"/>
    <col min="1558" max="1558" width="47.140625" style="3" customWidth="1"/>
    <col min="1559" max="1559" width="19.28515625" style="3" customWidth="1"/>
    <col min="1560" max="1560" width="0.140625" style="3" customWidth="1"/>
    <col min="1561" max="1561" width="17.7109375" style="3" customWidth="1"/>
    <col min="1562" max="1562" width="21.85546875" style="3" customWidth="1"/>
    <col min="1563" max="1797" width="9.140625" style="3"/>
    <col min="1798" max="1798" width="32" style="3" customWidth="1"/>
    <col min="1799" max="1799" width="19" style="3" customWidth="1"/>
    <col min="1800" max="1801" width="21" style="3" customWidth="1"/>
    <col min="1802" max="1802" width="21.140625" style="3" customWidth="1"/>
    <col min="1803" max="1807" width="0" style="3" hidden="1" customWidth="1"/>
    <col min="1808" max="1808" width="27.5703125" style="3" customWidth="1"/>
    <col min="1809" max="1809" width="23.140625" style="3" customWidth="1"/>
    <col min="1810" max="1810" width="0" style="3" hidden="1" customWidth="1"/>
    <col min="1811" max="1811" width="16.28515625" style="3" customWidth="1"/>
    <col min="1812" max="1812" width="15.28515625" style="3" customWidth="1"/>
    <col min="1813" max="1813" width="23" style="3" customWidth="1"/>
    <col min="1814" max="1814" width="47.140625" style="3" customWidth="1"/>
    <col min="1815" max="1815" width="19.28515625" style="3" customWidth="1"/>
    <col min="1816" max="1816" width="0.140625" style="3" customWidth="1"/>
    <col min="1817" max="1817" width="17.7109375" style="3" customWidth="1"/>
    <col min="1818" max="1818" width="21.85546875" style="3" customWidth="1"/>
    <col min="1819" max="2053" width="9.140625" style="3"/>
    <col min="2054" max="2054" width="32" style="3" customWidth="1"/>
    <col min="2055" max="2055" width="19" style="3" customWidth="1"/>
    <col min="2056" max="2057" width="21" style="3" customWidth="1"/>
    <col min="2058" max="2058" width="21.140625" style="3" customWidth="1"/>
    <col min="2059" max="2063" width="0" style="3" hidden="1" customWidth="1"/>
    <col min="2064" max="2064" width="27.5703125" style="3" customWidth="1"/>
    <col min="2065" max="2065" width="23.140625" style="3" customWidth="1"/>
    <col min="2066" max="2066" width="0" style="3" hidden="1" customWidth="1"/>
    <col min="2067" max="2067" width="16.28515625" style="3" customWidth="1"/>
    <col min="2068" max="2068" width="15.28515625" style="3" customWidth="1"/>
    <col min="2069" max="2069" width="23" style="3" customWidth="1"/>
    <col min="2070" max="2070" width="47.140625" style="3" customWidth="1"/>
    <col min="2071" max="2071" width="19.28515625" style="3" customWidth="1"/>
    <col min="2072" max="2072" width="0.140625" style="3" customWidth="1"/>
    <col min="2073" max="2073" width="17.7109375" style="3" customWidth="1"/>
    <col min="2074" max="2074" width="21.85546875" style="3" customWidth="1"/>
    <col min="2075" max="2309" width="9.140625" style="3"/>
    <col min="2310" max="2310" width="32" style="3" customWidth="1"/>
    <col min="2311" max="2311" width="19" style="3" customWidth="1"/>
    <col min="2312" max="2313" width="21" style="3" customWidth="1"/>
    <col min="2314" max="2314" width="21.140625" style="3" customWidth="1"/>
    <col min="2315" max="2319" width="0" style="3" hidden="1" customWidth="1"/>
    <col min="2320" max="2320" width="27.5703125" style="3" customWidth="1"/>
    <col min="2321" max="2321" width="23.140625" style="3" customWidth="1"/>
    <col min="2322" max="2322" width="0" style="3" hidden="1" customWidth="1"/>
    <col min="2323" max="2323" width="16.28515625" style="3" customWidth="1"/>
    <col min="2324" max="2324" width="15.28515625" style="3" customWidth="1"/>
    <col min="2325" max="2325" width="23" style="3" customWidth="1"/>
    <col min="2326" max="2326" width="47.140625" style="3" customWidth="1"/>
    <col min="2327" max="2327" width="19.28515625" style="3" customWidth="1"/>
    <col min="2328" max="2328" width="0.140625" style="3" customWidth="1"/>
    <col min="2329" max="2329" width="17.7109375" style="3" customWidth="1"/>
    <col min="2330" max="2330" width="21.85546875" style="3" customWidth="1"/>
    <col min="2331" max="2565" width="9.140625" style="3"/>
    <col min="2566" max="2566" width="32" style="3" customWidth="1"/>
    <col min="2567" max="2567" width="19" style="3" customWidth="1"/>
    <col min="2568" max="2569" width="21" style="3" customWidth="1"/>
    <col min="2570" max="2570" width="21.140625" style="3" customWidth="1"/>
    <col min="2571" max="2575" width="0" style="3" hidden="1" customWidth="1"/>
    <col min="2576" max="2576" width="27.5703125" style="3" customWidth="1"/>
    <col min="2577" max="2577" width="23.140625" style="3" customWidth="1"/>
    <col min="2578" max="2578" width="0" style="3" hidden="1" customWidth="1"/>
    <col min="2579" max="2579" width="16.28515625" style="3" customWidth="1"/>
    <col min="2580" max="2580" width="15.28515625" style="3" customWidth="1"/>
    <col min="2581" max="2581" width="23" style="3" customWidth="1"/>
    <col min="2582" max="2582" width="47.140625" style="3" customWidth="1"/>
    <col min="2583" max="2583" width="19.28515625" style="3" customWidth="1"/>
    <col min="2584" max="2584" width="0.140625" style="3" customWidth="1"/>
    <col min="2585" max="2585" width="17.7109375" style="3" customWidth="1"/>
    <col min="2586" max="2586" width="21.85546875" style="3" customWidth="1"/>
    <col min="2587" max="2821" width="9.140625" style="3"/>
    <col min="2822" max="2822" width="32" style="3" customWidth="1"/>
    <col min="2823" max="2823" width="19" style="3" customWidth="1"/>
    <col min="2824" max="2825" width="21" style="3" customWidth="1"/>
    <col min="2826" max="2826" width="21.140625" style="3" customWidth="1"/>
    <col min="2827" max="2831" width="0" style="3" hidden="1" customWidth="1"/>
    <col min="2832" max="2832" width="27.5703125" style="3" customWidth="1"/>
    <col min="2833" max="2833" width="23.140625" style="3" customWidth="1"/>
    <col min="2834" max="2834" width="0" style="3" hidden="1" customWidth="1"/>
    <col min="2835" max="2835" width="16.28515625" style="3" customWidth="1"/>
    <col min="2836" max="2836" width="15.28515625" style="3" customWidth="1"/>
    <col min="2837" max="2837" width="23" style="3" customWidth="1"/>
    <col min="2838" max="2838" width="47.140625" style="3" customWidth="1"/>
    <col min="2839" max="2839" width="19.28515625" style="3" customWidth="1"/>
    <col min="2840" max="2840" width="0.140625" style="3" customWidth="1"/>
    <col min="2841" max="2841" width="17.7109375" style="3" customWidth="1"/>
    <col min="2842" max="2842" width="21.85546875" style="3" customWidth="1"/>
    <col min="2843" max="3077" width="9.140625" style="3"/>
    <col min="3078" max="3078" width="32" style="3" customWidth="1"/>
    <col min="3079" max="3079" width="19" style="3" customWidth="1"/>
    <col min="3080" max="3081" width="21" style="3" customWidth="1"/>
    <col min="3082" max="3082" width="21.140625" style="3" customWidth="1"/>
    <col min="3083" max="3087" width="0" style="3" hidden="1" customWidth="1"/>
    <col min="3088" max="3088" width="27.5703125" style="3" customWidth="1"/>
    <col min="3089" max="3089" width="23.140625" style="3" customWidth="1"/>
    <col min="3090" max="3090" width="0" style="3" hidden="1" customWidth="1"/>
    <col min="3091" max="3091" width="16.28515625" style="3" customWidth="1"/>
    <col min="3092" max="3092" width="15.28515625" style="3" customWidth="1"/>
    <col min="3093" max="3093" width="23" style="3" customWidth="1"/>
    <col min="3094" max="3094" width="47.140625" style="3" customWidth="1"/>
    <col min="3095" max="3095" width="19.28515625" style="3" customWidth="1"/>
    <col min="3096" max="3096" width="0.140625" style="3" customWidth="1"/>
    <col min="3097" max="3097" width="17.7109375" style="3" customWidth="1"/>
    <col min="3098" max="3098" width="21.85546875" style="3" customWidth="1"/>
    <col min="3099" max="3333" width="9.140625" style="3"/>
    <col min="3334" max="3334" width="32" style="3" customWidth="1"/>
    <col min="3335" max="3335" width="19" style="3" customWidth="1"/>
    <col min="3336" max="3337" width="21" style="3" customWidth="1"/>
    <col min="3338" max="3338" width="21.140625" style="3" customWidth="1"/>
    <col min="3339" max="3343" width="0" style="3" hidden="1" customWidth="1"/>
    <col min="3344" max="3344" width="27.5703125" style="3" customWidth="1"/>
    <col min="3345" max="3345" width="23.140625" style="3" customWidth="1"/>
    <col min="3346" max="3346" width="0" style="3" hidden="1" customWidth="1"/>
    <col min="3347" max="3347" width="16.28515625" style="3" customWidth="1"/>
    <col min="3348" max="3348" width="15.28515625" style="3" customWidth="1"/>
    <col min="3349" max="3349" width="23" style="3" customWidth="1"/>
    <col min="3350" max="3350" width="47.140625" style="3" customWidth="1"/>
    <col min="3351" max="3351" width="19.28515625" style="3" customWidth="1"/>
    <col min="3352" max="3352" width="0.140625" style="3" customWidth="1"/>
    <col min="3353" max="3353" width="17.7109375" style="3" customWidth="1"/>
    <col min="3354" max="3354" width="21.85546875" style="3" customWidth="1"/>
    <col min="3355" max="3589" width="9.140625" style="3"/>
    <col min="3590" max="3590" width="32" style="3" customWidth="1"/>
    <col min="3591" max="3591" width="19" style="3" customWidth="1"/>
    <col min="3592" max="3593" width="21" style="3" customWidth="1"/>
    <col min="3594" max="3594" width="21.140625" style="3" customWidth="1"/>
    <col min="3595" max="3599" width="0" style="3" hidden="1" customWidth="1"/>
    <col min="3600" max="3600" width="27.5703125" style="3" customWidth="1"/>
    <col min="3601" max="3601" width="23.140625" style="3" customWidth="1"/>
    <col min="3602" max="3602" width="0" style="3" hidden="1" customWidth="1"/>
    <col min="3603" max="3603" width="16.28515625" style="3" customWidth="1"/>
    <col min="3604" max="3604" width="15.28515625" style="3" customWidth="1"/>
    <col min="3605" max="3605" width="23" style="3" customWidth="1"/>
    <col min="3606" max="3606" width="47.140625" style="3" customWidth="1"/>
    <col min="3607" max="3607" width="19.28515625" style="3" customWidth="1"/>
    <col min="3608" max="3608" width="0.140625" style="3" customWidth="1"/>
    <col min="3609" max="3609" width="17.7109375" style="3" customWidth="1"/>
    <col min="3610" max="3610" width="21.85546875" style="3" customWidth="1"/>
    <col min="3611" max="3845" width="9.140625" style="3"/>
    <col min="3846" max="3846" width="32" style="3" customWidth="1"/>
    <col min="3847" max="3847" width="19" style="3" customWidth="1"/>
    <col min="3848" max="3849" width="21" style="3" customWidth="1"/>
    <col min="3850" max="3850" width="21.140625" style="3" customWidth="1"/>
    <col min="3851" max="3855" width="0" style="3" hidden="1" customWidth="1"/>
    <col min="3856" max="3856" width="27.5703125" style="3" customWidth="1"/>
    <col min="3857" max="3857" width="23.140625" style="3" customWidth="1"/>
    <col min="3858" max="3858" width="0" style="3" hidden="1" customWidth="1"/>
    <col min="3859" max="3859" width="16.28515625" style="3" customWidth="1"/>
    <col min="3860" max="3860" width="15.28515625" style="3" customWidth="1"/>
    <col min="3861" max="3861" width="23" style="3" customWidth="1"/>
    <col min="3862" max="3862" width="47.140625" style="3" customWidth="1"/>
    <col min="3863" max="3863" width="19.28515625" style="3" customWidth="1"/>
    <col min="3864" max="3864" width="0.140625" style="3" customWidth="1"/>
    <col min="3865" max="3865" width="17.7109375" style="3" customWidth="1"/>
    <col min="3866" max="3866" width="21.85546875" style="3" customWidth="1"/>
    <col min="3867" max="4101" width="9.140625" style="3"/>
    <col min="4102" max="4102" width="32" style="3" customWidth="1"/>
    <col min="4103" max="4103" width="19" style="3" customWidth="1"/>
    <col min="4104" max="4105" width="21" style="3" customWidth="1"/>
    <col min="4106" max="4106" width="21.140625" style="3" customWidth="1"/>
    <col min="4107" max="4111" width="0" style="3" hidden="1" customWidth="1"/>
    <col min="4112" max="4112" width="27.5703125" style="3" customWidth="1"/>
    <col min="4113" max="4113" width="23.140625" style="3" customWidth="1"/>
    <col min="4114" max="4114" width="0" style="3" hidden="1" customWidth="1"/>
    <col min="4115" max="4115" width="16.28515625" style="3" customWidth="1"/>
    <col min="4116" max="4116" width="15.28515625" style="3" customWidth="1"/>
    <col min="4117" max="4117" width="23" style="3" customWidth="1"/>
    <col min="4118" max="4118" width="47.140625" style="3" customWidth="1"/>
    <col min="4119" max="4119" width="19.28515625" style="3" customWidth="1"/>
    <col min="4120" max="4120" width="0.140625" style="3" customWidth="1"/>
    <col min="4121" max="4121" width="17.7109375" style="3" customWidth="1"/>
    <col min="4122" max="4122" width="21.85546875" style="3" customWidth="1"/>
    <col min="4123" max="4357" width="9.140625" style="3"/>
    <col min="4358" max="4358" width="32" style="3" customWidth="1"/>
    <col min="4359" max="4359" width="19" style="3" customWidth="1"/>
    <col min="4360" max="4361" width="21" style="3" customWidth="1"/>
    <col min="4362" max="4362" width="21.140625" style="3" customWidth="1"/>
    <col min="4363" max="4367" width="0" style="3" hidden="1" customWidth="1"/>
    <col min="4368" max="4368" width="27.5703125" style="3" customWidth="1"/>
    <col min="4369" max="4369" width="23.140625" style="3" customWidth="1"/>
    <col min="4370" max="4370" width="0" style="3" hidden="1" customWidth="1"/>
    <col min="4371" max="4371" width="16.28515625" style="3" customWidth="1"/>
    <col min="4372" max="4372" width="15.28515625" style="3" customWidth="1"/>
    <col min="4373" max="4373" width="23" style="3" customWidth="1"/>
    <col min="4374" max="4374" width="47.140625" style="3" customWidth="1"/>
    <col min="4375" max="4375" width="19.28515625" style="3" customWidth="1"/>
    <col min="4376" max="4376" width="0.140625" style="3" customWidth="1"/>
    <col min="4377" max="4377" width="17.7109375" style="3" customWidth="1"/>
    <col min="4378" max="4378" width="21.85546875" style="3" customWidth="1"/>
    <col min="4379" max="4613" width="9.140625" style="3"/>
    <col min="4614" max="4614" width="32" style="3" customWidth="1"/>
    <col min="4615" max="4615" width="19" style="3" customWidth="1"/>
    <col min="4616" max="4617" width="21" style="3" customWidth="1"/>
    <col min="4618" max="4618" width="21.140625" style="3" customWidth="1"/>
    <col min="4619" max="4623" width="0" style="3" hidden="1" customWidth="1"/>
    <col min="4624" max="4624" width="27.5703125" style="3" customWidth="1"/>
    <col min="4625" max="4625" width="23.140625" style="3" customWidth="1"/>
    <col min="4626" max="4626" width="0" style="3" hidden="1" customWidth="1"/>
    <col min="4627" max="4627" width="16.28515625" style="3" customWidth="1"/>
    <col min="4628" max="4628" width="15.28515625" style="3" customWidth="1"/>
    <col min="4629" max="4629" width="23" style="3" customWidth="1"/>
    <col min="4630" max="4630" width="47.140625" style="3" customWidth="1"/>
    <col min="4631" max="4631" width="19.28515625" style="3" customWidth="1"/>
    <col min="4632" max="4632" width="0.140625" style="3" customWidth="1"/>
    <col min="4633" max="4633" width="17.7109375" style="3" customWidth="1"/>
    <col min="4634" max="4634" width="21.85546875" style="3" customWidth="1"/>
    <col min="4635" max="4869" width="9.140625" style="3"/>
    <col min="4870" max="4870" width="32" style="3" customWidth="1"/>
    <col min="4871" max="4871" width="19" style="3" customWidth="1"/>
    <col min="4872" max="4873" width="21" style="3" customWidth="1"/>
    <col min="4874" max="4874" width="21.140625" style="3" customWidth="1"/>
    <col min="4875" max="4879" width="0" style="3" hidden="1" customWidth="1"/>
    <col min="4880" max="4880" width="27.5703125" style="3" customWidth="1"/>
    <col min="4881" max="4881" width="23.140625" style="3" customWidth="1"/>
    <col min="4882" max="4882" width="0" style="3" hidden="1" customWidth="1"/>
    <col min="4883" max="4883" width="16.28515625" style="3" customWidth="1"/>
    <col min="4884" max="4884" width="15.28515625" style="3" customWidth="1"/>
    <col min="4885" max="4885" width="23" style="3" customWidth="1"/>
    <col min="4886" max="4886" width="47.140625" style="3" customWidth="1"/>
    <col min="4887" max="4887" width="19.28515625" style="3" customWidth="1"/>
    <col min="4888" max="4888" width="0.140625" style="3" customWidth="1"/>
    <col min="4889" max="4889" width="17.7109375" style="3" customWidth="1"/>
    <col min="4890" max="4890" width="21.85546875" style="3" customWidth="1"/>
    <col min="4891" max="5125" width="9.140625" style="3"/>
    <col min="5126" max="5126" width="32" style="3" customWidth="1"/>
    <col min="5127" max="5127" width="19" style="3" customWidth="1"/>
    <col min="5128" max="5129" width="21" style="3" customWidth="1"/>
    <col min="5130" max="5130" width="21.140625" style="3" customWidth="1"/>
    <col min="5131" max="5135" width="0" style="3" hidden="1" customWidth="1"/>
    <col min="5136" max="5136" width="27.5703125" style="3" customWidth="1"/>
    <col min="5137" max="5137" width="23.140625" style="3" customWidth="1"/>
    <col min="5138" max="5138" width="0" style="3" hidden="1" customWidth="1"/>
    <col min="5139" max="5139" width="16.28515625" style="3" customWidth="1"/>
    <col min="5140" max="5140" width="15.28515625" style="3" customWidth="1"/>
    <col min="5141" max="5141" width="23" style="3" customWidth="1"/>
    <col min="5142" max="5142" width="47.140625" style="3" customWidth="1"/>
    <col min="5143" max="5143" width="19.28515625" style="3" customWidth="1"/>
    <col min="5144" max="5144" width="0.140625" style="3" customWidth="1"/>
    <col min="5145" max="5145" width="17.7109375" style="3" customWidth="1"/>
    <col min="5146" max="5146" width="21.85546875" style="3" customWidth="1"/>
    <col min="5147" max="5381" width="9.140625" style="3"/>
    <col min="5382" max="5382" width="32" style="3" customWidth="1"/>
    <col min="5383" max="5383" width="19" style="3" customWidth="1"/>
    <col min="5384" max="5385" width="21" style="3" customWidth="1"/>
    <col min="5386" max="5386" width="21.140625" style="3" customWidth="1"/>
    <col min="5387" max="5391" width="0" style="3" hidden="1" customWidth="1"/>
    <col min="5392" max="5392" width="27.5703125" style="3" customWidth="1"/>
    <col min="5393" max="5393" width="23.140625" style="3" customWidth="1"/>
    <col min="5394" max="5394" width="0" style="3" hidden="1" customWidth="1"/>
    <col min="5395" max="5395" width="16.28515625" style="3" customWidth="1"/>
    <col min="5396" max="5396" width="15.28515625" style="3" customWidth="1"/>
    <col min="5397" max="5397" width="23" style="3" customWidth="1"/>
    <col min="5398" max="5398" width="47.140625" style="3" customWidth="1"/>
    <col min="5399" max="5399" width="19.28515625" style="3" customWidth="1"/>
    <col min="5400" max="5400" width="0.140625" style="3" customWidth="1"/>
    <col min="5401" max="5401" width="17.7109375" style="3" customWidth="1"/>
    <col min="5402" max="5402" width="21.85546875" style="3" customWidth="1"/>
    <col min="5403" max="5637" width="9.140625" style="3"/>
    <col min="5638" max="5638" width="32" style="3" customWidth="1"/>
    <col min="5639" max="5639" width="19" style="3" customWidth="1"/>
    <col min="5640" max="5641" width="21" style="3" customWidth="1"/>
    <col min="5642" max="5642" width="21.140625" style="3" customWidth="1"/>
    <col min="5643" max="5647" width="0" style="3" hidden="1" customWidth="1"/>
    <col min="5648" max="5648" width="27.5703125" style="3" customWidth="1"/>
    <col min="5649" max="5649" width="23.140625" style="3" customWidth="1"/>
    <col min="5650" max="5650" width="0" style="3" hidden="1" customWidth="1"/>
    <col min="5651" max="5651" width="16.28515625" style="3" customWidth="1"/>
    <col min="5652" max="5652" width="15.28515625" style="3" customWidth="1"/>
    <col min="5653" max="5653" width="23" style="3" customWidth="1"/>
    <col min="5654" max="5654" width="47.140625" style="3" customWidth="1"/>
    <col min="5655" max="5655" width="19.28515625" style="3" customWidth="1"/>
    <col min="5656" max="5656" width="0.140625" style="3" customWidth="1"/>
    <col min="5657" max="5657" width="17.7109375" style="3" customWidth="1"/>
    <col min="5658" max="5658" width="21.85546875" style="3" customWidth="1"/>
    <col min="5659" max="5893" width="9.140625" style="3"/>
    <col min="5894" max="5894" width="32" style="3" customWidth="1"/>
    <col min="5895" max="5895" width="19" style="3" customWidth="1"/>
    <col min="5896" max="5897" width="21" style="3" customWidth="1"/>
    <col min="5898" max="5898" width="21.140625" style="3" customWidth="1"/>
    <col min="5899" max="5903" width="0" style="3" hidden="1" customWidth="1"/>
    <col min="5904" max="5904" width="27.5703125" style="3" customWidth="1"/>
    <col min="5905" max="5905" width="23.140625" style="3" customWidth="1"/>
    <col min="5906" max="5906" width="0" style="3" hidden="1" customWidth="1"/>
    <col min="5907" max="5907" width="16.28515625" style="3" customWidth="1"/>
    <col min="5908" max="5908" width="15.28515625" style="3" customWidth="1"/>
    <col min="5909" max="5909" width="23" style="3" customWidth="1"/>
    <col min="5910" max="5910" width="47.140625" style="3" customWidth="1"/>
    <col min="5911" max="5911" width="19.28515625" style="3" customWidth="1"/>
    <col min="5912" max="5912" width="0.140625" style="3" customWidth="1"/>
    <col min="5913" max="5913" width="17.7109375" style="3" customWidth="1"/>
    <col min="5914" max="5914" width="21.85546875" style="3" customWidth="1"/>
    <col min="5915" max="6149" width="9.140625" style="3"/>
    <col min="6150" max="6150" width="32" style="3" customWidth="1"/>
    <col min="6151" max="6151" width="19" style="3" customWidth="1"/>
    <col min="6152" max="6153" width="21" style="3" customWidth="1"/>
    <col min="6154" max="6154" width="21.140625" style="3" customWidth="1"/>
    <col min="6155" max="6159" width="0" style="3" hidden="1" customWidth="1"/>
    <col min="6160" max="6160" width="27.5703125" style="3" customWidth="1"/>
    <col min="6161" max="6161" width="23.140625" style="3" customWidth="1"/>
    <col min="6162" max="6162" width="0" style="3" hidden="1" customWidth="1"/>
    <col min="6163" max="6163" width="16.28515625" style="3" customWidth="1"/>
    <col min="6164" max="6164" width="15.28515625" style="3" customWidth="1"/>
    <col min="6165" max="6165" width="23" style="3" customWidth="1"/>
    <col min="6166" max="6166" width="47.140625" style="3" customWidth="1"/>
    <col min="6167" max="6167" width="19.28515625" style="3" customWidth="1"/>
    <col min="6168" max="6168" width="0.140625" style="3" customWidth="1"/>
    <col min="6169" max="6169" width="17.7109375" style="3" customWidth="1"/>
    <col min="6170" max="6170" width="21.85546875" style="3" customWidth="1"/>
    <col min="6171" max="6405" width="9.140625" style="3"/>
    <col min="6406" max="6406" width="32" style="3" customWidth="1"/>
    <col min="6407" max="6407" width="19" style="3" customWidth="1"/>
    <col min="6408" max="6409" width="21" style="3" customWidth="1"/>
    <col min="6410" max="6410" width="21.140625" style="3" customWidth="1"/>
    <col min="6411" max="6415" width="0" style="3" hidden="1" customWidth="1"/>
    <col min="6416" max="6416" width="27.5703125" style="3" customWidth="1"/>
    <col min="6417" max="6417" width="23.140625" style="3" customWidth="1"/>
    <col min="6418" max="6418" width="0" style="3" hidden="1" customWidth="1"/>
    <col min="6419" max="6419" width="16.28515625" style="3" customWidth="1"/>
    <col min="6420" max="6420" width="15.28515625" style="3" customWidth="1"/>
    <col min="6421" max="6421" width="23" style="3" customWidth="1"/>
    <col min="6422" max="6422" width="47.140625" style="3" customWidth="1"/>
    <col min="6423" max="6423" width="19.28515625" style="3" customWidth="1"/>
    <col min="6424" max="6424" width="0.140625" style="3" customWidth="1"/>
    <col min="6425" max="6425" width="17.7109375" style="3" customWidth="1"/>
    <col min="6426" max="6426" width="21.85546875" style="3" customWidth="1"/>
    <col min="6427" max="6661" width="9.140625" style="3"/>
    <col min="6662" max="6662" width="32" style="3" customWidth="1"/>
    <col min="6663" max="6663" width="19" style="3" customWidth="1"/>
    <col min="6664" max="6665" width="21" style="3" customWidth="1"/>
    <col min="6666" max="6666" width="21.140625" style="3" customWidth="1"/>
    <col min="6667" max="6671" width="0" style="3" hidden="1" customWidth="1"/>
    <col min="6672" max="6672" width="27.5703125" style="3" customWidth="1"/>
    <col min="6673" max="6673" width="23.140625" style="3" customWidth="1"/>
    <col min="6674" max="6674" width="0" style="3" hidden="1" customWidth="1"/>
    <col min="6675" max="6675" width="16.28515625" style="3" customWidth="1"/>
    <col min="6676" max="6676" width="15.28515625" style="3" customWidth="1"/>
    <col min="6677" max="6677" width="23" style="3" customWidth="1"/>
    <col min="6678" max="6678" width="47.140625" style="3" customWidth="1"/>
    <col min="6679" max="6679" width="19.28515625" style="3" customWidth="1"/>
    <col min="6680" max="6680" width="0.140625" style="3" customWidth="1"/>
    <col min="6681" max="6681" width="17.7109375" style="3" customWidth="1"/>
    <col min="6682" max="6682" width="21.85546875" style="3" customWidth="1"/>
    <col min="6683" max="6917" width="9.140625" style="3"/>
    <col min="6918" max="6918" width="32" style="3" customWidth="1"/>
    <col min="6919" max="6919" width="19" style="3" customWidth="1"/>
    <col min="6920" max="6921" width="21" style="3" customWidth="1"/>
    <col min="6922" max="6922" width="21.140625" style="3" customWidth="1"/>
    <col min="6923" max="6927" width="0" style="3" hidden="1" customWidth="1"/>
    <col min="6928" max="6928" width="27.5703125" style="3" customWidth="1"/>
    <col min="6929" max="6929" width="23.140625" style="3" customWidth="1"/>
    <col min="6930" max="6930" width="0" style="3" hidden="1" customWidth="1"/>
    <col min="6931" max="6931" width="16.28515625" style="3" customWidth="1"/>
    <col min="6932" max="6932" width="15.28515625" style="3" customWidth="1"/>
    <col min="6933" max="6933" width="23" style="3" customWidth="1"/>
    <col min="6934" max="6934" width="47.140625" style="3" customWidth="1"/>
    <col min="6935" max="6935" width="19.28515625" style="3" customWidth="1"/>
    <col min="6936" max="6936" width="0.140625" style="3" customWidth="1"/>
    <col min="6937" max="6937" width="17.7109375" style="3" customWidth="1"/>
    <col min="6938" max="6938" width="21.85546875" style="3" customWidth="1"/>
    <col min="6939" max="7173" width="9.140625" style="3"/>
    <col min="7174" max="7174" width="32" style="3" customWidth="1"/>
    <col min="7175" max="7175" width="19" style="3" customWidth="1"/>
    <col min="7176" max="7177" width="21" style="3" customWidth="1"/>
    <col min="7178" max="7178" width="21.140625" style="3" customWidth="1"/>
    <col min="7179" max="7183" width="0" style="3" hidden="1" customWidth="1"/>
    <col min="7184" max="7184" width="27.5703125" style="3" customWidth="1"/>
    <col min="7185" max="7185" width="23.140625" style="3" customWidth="1"/>
    <col min="7186" max="7186" width="0" style="3" hidden="1" customWidth="1"/>
    <col min="7187" max="7187" width="16.28515625" style="3" customWidth="1"/>
    <col min="7188" max="7188" width="15.28515625" style="3" customWidth="1"/>
    <col min="7189" max="7189" width="23" style="3" customWidth="1"/>
    <col min="7190" max="7190" width="47.140625" style="3" customWidth="1"/>
    <col min="7191" max="7191" width="19.28515625" style="3" customWidth="1"/>
    <col min="7192" max="7192" width="0.140625" style="3" customWidth="1"/>
    <col min="7193" max="7193" width="17.7109375" style="3" customWidth="1"/>
    <col min="7194" max="7194" width="21.85546875" style="3" customWidth="1"/>
    <col min="7195" max="7429" width="9.140625" style="3"/>
    <col min="7430" max="7430" width="32" style="3" customWidth="1"/>
    <col min="7431" max="7431" width="19" style="3" customWidth="1"/>
    <col min="7432" max="7433" width="21" style="3" customWidth="1"/>
    <col min="7434" max="7434" width="21.140625" style="3" customWidth="1"/>
    <col min="7435" max="7439" width="0" style="3" hidden="1" customWidth="1"/>
    <col min="7440" max="7440" width="27.5703125" style="3" customWidth="1"/>
    <col min="7441" max="7441" width="23.140625" style="3" customWidth="1"/>
    <col min="7442" max="7442" width="0" style="3" hidden="1" customWidth="1"/>
    <col min="7443" max="7443" width="16.28515625" style="3" customWidth="1"/>
    <col min="7444" max="7444" width="15.28515625" style="3" customWidth="1"/>
    <col min="7445" max="7445" width="23" style="3" customWidth="1"/>
    <col min="7446" max="7446" width="47.140625" style="3" customWidth="1"/>
    <col min="7447" max="7447" width="19.28515625" style="3" customWidth="1"/>
    <col min="7448" max="7448" width="0.140625" style="3" customWidth="1"/>
    <col min="7449" max="7449" width="17.7109375" style="3" customWidth="1"/>
    <col min="7450" max="7450" width="21.85546875" style="3" customWidth="1"/>
    <col min="7451" max="7685" width="9.140625" style="3"/>
    <col min="7686" max="7686" width="32" style="3" customWidth="1"/>
    <col min="7687" max="7687" width="19" style="3" customWidth="1"/>
    <col min="7688" max="7689" width="21" style="3" customWidth="1"/>
    <col min="7690" max="7690" width="21.140625" style="3" customWidth="1"/>
    <col min="7691" max="7695" width="0" style="3" hidden="1" customWidth="1"/>
    <col min="7696" max="7696" width="27.5703125" style="3" customWidth="1"/>
    <col min="7697" max="7697" width="23.140625" style="3" customWidth="1"/>
    <col min="7698" max="7698" width="0" style="3" hidden="1" customWidth="1"/>
    <col min="7699" max="7699" width="16.28515625" style="3" customWidth="1"/>
    <col min="7700" max="7700" width="15.28515625" style="3" customWidth="1"/>
    <col min="7701" max="7701" width="23" style="3" customWidth="1"/>
    <col min="7702" max="7702" width="47.140625" style="3" customWidth="1"/>
    <col min="7703" max="7703" width="19.28515625" style="3" customWidth="1"/>
    <col min="7704" max="7704" width="0.140625" style="3" customWidth="1"/>
    <col min="7705" max="7705" width="17.7109375" style="3" customWidth="1"/>
    <col min="7706" max="7706" width="21.85546875" style="3" customWidth="1"/>
    <col min="7707" max="7941" width="9.140625" style="3"/>
    <col min="7942" max="7942" width="32" style="3" customWidth="1"/>
    <col min="7943" max="7943" width="19" style="3" customWidth="1"/>
    <col min="7944" max="7945" width="21" style="3" customWidth="1"/>
    <col min="7946" max="7946" width="21.140625" style="3" customWidth="1"/>
    <col min="7947" max="7951" width="0" style="3" hidden="1" customWidth="1"/>
    <col min="7952" max="7952" width="27.5703125" style="3" customWidth="1"/>
    <col min="7953" max="7953" width="23.140625" style="3" customWidth="1"/>
    <col min="7954" max="7954" width="0" style="3" hidden="1" customWidth="1"/>
    <col min="7955" max="7955" width="16.28515625" style="3" customWidth="1"/>
    <col min="7956" max="7956" width="15.28515625" style="3" customWidth="1"/>
    <col min="7957" max="7957" width="23" style="3" customWidth="1"/>
    <col min="7958" max="7958" width="47.140625" style="3" customWidth="1"/>
    <col min="7959" max="7959" width="19.28515625" style="3" customWidth="1"/>
    <col min="7960" max="7960" width="0.140625" style="3" customWidth="1"/>
    <col min="7961" max="7961" width="17.7109375" style="3" customWidth="1"/>
    <col min="7962" max="7962" width="21.85546875" style="3" customWidth="1"/>
    <col min="7963" max="8197" width="9.140625" style="3"/>
    <col min="8198" max="8198" width="32" style="3" customWidth="1"/>
    <col min="8199" max="8199" width="19" style="3" customWidth="1"/>
    <col min="8200" max="8201" width="21" style="3" customWidth="1"/>
    <col min="8202" max="8202" width="21.140625" style="3" customWidth="1"/>
    <col min="8203" max="8207" width="0" style="3" hidden="1" customWidth="1"/>
    <col min="8208" max="8208" width="27.5703125" style="3" customWidth="1"/>
    <col min="8209" max="8209" width="23.140625" style="3" customWidth="1"/>
    <col min="8210" max="8210" width="0" style="3" hidden="1" customWidth="1"/>
    <col min="8211" max="8211" width="16.28515625" style="3" customWidth="1"/>
    <col min="8212" max="8212" width="15.28515625" style="3" customWidth="1"/>
    <col min="8213" max="8213" width="23" style="3" customWidth="1"/>
    <col min="8214" max="8214" width="47.140625" style="3" customWidth="1"/>
    <col min="8215" max="8215" width="19.28515625" style="3" customWidth="1"/>
    <col min="8216" max="8216" width="0.140625" style="3" customWidth="1"/>
    <col min="8217" max="8217" width="17.7109375" style="3" customWidth="1"/>
    <col min="8218" max="8218" width="21.85546875" style="3" customWidth="1"/>
    <col min="8219" max="8453" width="9.140625" style="3"/>
    <col min="8454" max="8454" width="32" style="3" customWidth="1"/>
    <col min="8455" max="8455" width="19" style="3" customWidth="1"/>
    <col min="8456" max="8457" width="21" style="3" customWidth="1"/>
    <col min="8458" max="8458" width="21.140625" style="3" customWidth="1"/>
    <col min="8459" max="8463" width="0" style="3" hidden="1" customWidth="1"/>
    <col min="8464" max="8464" width="27.5703125" style="3" customWidth="1"/>
    <col min="8465" max="8465" width="23.140625" style="3" customWidth="1"/>
    <col min="8466" max="8466" width="0" style="3" hidden="1" customWidth="1"/>
    <col min="8467" max="8467" width="16.28515625" style="3" customWidth="1"/>
    <col min="8468" max="8468" width="15.28515625" style="3" customWidth="1"/>
    <col min="8469" max="8469" width="23" style="3" customWidth="1"/>
    <col min="8470" max="8470" width="47.140625" style="3" customWidth="1"/>
    <col min="8471" max="8471" width="19.28515625" style="3" customWidth="1"/>
    <col min="8472" max="8472" width="0.140625" style="3" customWidth="1"/>
    <col min="8473" max="8473" width="17.7109375" style="3" customWidth="1"/>
    <col min="8474" max="8474" width="21.85546875" style="3" customWidth="1"/>
    <col min="8475" max="8709" width="9.140625" style="3"/>
    <col min="8710" max="8710" width="32" style="3" customWidth="1"/>
    <col min="8711" max="8711" width="19" style="3" customWidth="1"/>
    <col min="8712" max="8713" width="21" style="3" customWidth="1"/>
    <col min="8714" max="8714" width="21.140625" style="3" customWidth="1"/>
    <col min="8715" max="8719" width="0" style="3" hidden="1" customWidth="1"/>
    <col min="8720" max="8720" width="27.5703125" style="3" customWidth="1"/>
    <col min="8721" max="8721" width="23.140625" style="3" customWidth="1"/>
    <col min="8722" max="8722" width="0" style="3" hidden="1" customWidth="1"/>
    <col min="8723" max="8723" width="16.28515625" style="3" customWidth="1"/>
    <col min="8724" max="8724" width="15.28515625" style="3" customWidth="1"/>
    <col min="8725" max="8725" width="23" style="3" customWidth="1"/>
    <col min="8726" max="8726" width="47.140625" style="3" customWidth="1"/>
    <col min="8727" max="8727" width="19.28515625" style="3" customWidth="1"/>
    <col min="8728" max="8728" width="0.140625" style="3" customWidth="1"/>
    <col min="8729" max="8729" width="17.7109375" style="3" customWidth="1"/>
    <col min="8730" max="8730" width="21.85546875" style="3" customWidth="1"/>
    <col min="8731" max="8965" width="9.140625" style="3"/>
    <col min="8966" max="8966" width="32" style="3" customWidth="1"/>
    <col min="8967" max="8967" width="19" style="3" customWidth="1"/>
    <col min="8968" max="8969" width="21" style="3" customWidth="1"/>
    <col min="8970" max="8970" width="21.140625" style="3" customWidth="1"/>
    <col min="8971" max="8975" width="0" style="3" hidden="1" customWidth="1"/>
    <col min="8976" max="8976" width="27.5703125" style="3" customWidth="1"/>
    <col min="8977" max="8977" width="23.140625" style="3" customWidth="1"/>
    <col min="8978" max="8978" width="0" style="3" hidden="1" customWidth="1"/>
    <col min="8979" max="8979" width="16.28515625" style="3" customWidth="1"/>
    <col min="8980" max="8980" width="15.28515625" style="3" customWidth="1"/>
    <col min="8981" max="8981" width="23" style="3" customWidth="1"/>
    <col min="8982" max="8982" width="47.140625" style="3" customWidth="1"/>
    <col min="8983" max="8983" width="19.28515625" style="3" customWidth="1"/>
    <col min="8984" max="8984" width="0.140625" style="3" customWidth="1"/>
    <col min="8985" max="8985" width="17.7109375" style="3" customWidth="1"/>
    <col min="8986" max="8986" width="21.85546875" style="3" customWidth="1"/>
    <col min="8987" max="9221" width="9.140625" style="3"/>
    <col min="9222" max="9222" width="32" style="3" customWidth="1"/>
    <col min="9223" max="9223" width="19" style="3" customWidth="1"/>
    <col min="9224" max="9225" width="21" style="3" customWidth="1"/>
    <col min="9226" max="9226" width="21.140625" style="3" customWidth="1"/>
    <col min="9227" max="9231" width="0" style="3" hidden="1" customWidth="1"/>
    <col min="9232" max="9232" width="27.5703125" style="3" customWidth="1"/>
    <col min="9233" max="9233" width="23.140625" style="3" customWidth="1"/>
    <col min="9234" max="9234" width="0" style="3" hidden="1" customWidth="1"/>
    <col min="9235" max="9235" width="16.28515625" style="3" customWidth="1"/>
    <col min="9236" max="9236" width="15.28515625" style="3" customWidth="1"/>
    <col min="9237" max="9237" width="23" style="3" customWidth="1"/>
    <col min="9238" max="9238" width="47.140625" style="3" customWidth="1"/>
    <col min="9239" max="9239" width="19.28515625" style="3" customWidth="1"/>
    <col min="9240" max="9240" width="0.140625" style="3" customWidth="1"/>
    <col min="9241" max="9241" width="17.7109375" style="3" customWidth="1"/>
    <col min="9242" max="9242" width="21.85546875" style="3" customWidth="1"/>
    <col min="9243" max="9477" width="9.140625" style="3"/>
    <col min="9478" max="9478" width="32" style="3" customWidth="1"/>
    <col min="9479" max="9479" width="19" style="3" customWidth="1"/>
    <col min="9480" max="9481" width="21" style="3" customWidth="1"/>
    <col min="9482" max="9482" width="21.140625" style="3" customWidth="1"/>
    <col min="9483" max="9487" width="0" style="3" hidden="1" customWidth="1"/>
    <col min="9488" max="9488" width="27.5703125" style="3" customWidth="1"/>
    <col min="9489" max="9489" width="23.140625" style="3" customWidth="1"/>
    <col min="9490" max="9490" width="0" style="3" hidden="1" customWidth="1"/>
    <col min="9491" max="9491" width="16.28515625" style="3" customWidth="1"/>
    <col min="9492" max="9492" width="15.28515625" style="3" customWidth="1"/>
    <col min="9493" max="9493" width="23" style="3" customWidth="1"/>
    <col min="9494" max="9494" width="47.140625" style="3" customWidth="1"/>
    <col min="9495" max="9495" width="19.28515625" style="3" customWidth="1"/>
    <col min="9496" max="9496" width="0.140625" style="3" customWidth="1"/>
    <col min="9497" max="9497" width="17.7109375" style="3" customWidth="1"/>
    <col min="9498" max="9498" width="21.85546875" style="3" customWidth="1"/>
    <col min="9499" max="9733" width="9.140625" style="3"/>
    <col min="9734" max="9734" width="32" style="3" customWidth="1"/>
    <col min="9735" max="9735" width="19" style="3" customWidth="1"/>
    <col min="9736" max="9737" width="21" style="3" customWidth="1"/>
    <col min="9738" max="9738" width="21.140625" style="3" customWidth="1"/>
    <col min="9739" max="9743" width="0" style="3" hidden="1" customWidth="1"/>
    <col min="9744" max="9744" width="27.5703125" style="3" customWidth="1"/>
    <col min="9745" max="9745" width="23.140625" style="3" customWidth="1"/>
    <col min="9746" max="9746" width="0" style="3" hidden="1" customWidth="1"/>
    <col min="9747" max="9747" width="16.28515625" style="3" customWidth="1"/>
    <col min="9748" max="9748" width="15.28515625" style="3" customWidth="1"/>
    <col min="9749" max="9749" width="23" style="3" customWidth="1"/>
    <col min="9750" max="9750" width="47.140625" style="3" customWidth="1"/>
    <col min="9751" max="9751" width="19.28515625" style="3" customWidth="1"/>
    <col min="9752" max="9752" width="0.140625" style="3" customWidth="1"/>
    <col min="9753" max="9753" width="17.7109375" style="3" customWidth="1"/>
    <col min="9754" max="9754" width="21.85546875" style="3" customWidth="1"/>
    <col min="9755" max="9989" width="9.140625" style="3"/>
    <col min="9990" max="9990" width="32" style="3" customWidth="1"/>
    <col min="9991" max="9991" width="19" style="3" customWidth="1"/>
    <col min="9992" max="9993" width="21" style="3" customWidth="1"/>
    <col min="9994" max="9994" width="21.140625" style="3" customWidth="1"/>
    <col min="9995" max="9999" width="0" style="3" hidden="1" customWidth="1"/>
    <col min="10000" max="10000" width="27.5703125" style="3" customWidth="1"/>
    <col min="10001" max="10001" width="23.140625" style="3" customWidth="1"/>
    <col min="10002" max="10002" width="0" style="3" hidden="1" customWidth="1"/>
    <col min="10003" max="10003" width="16.28515625" style="3" customWidth="1"/>
    <col min="10004" max="10004" width="15.28515625" style="3" customWidth="1"/>
    <col min="10005" max="10005" width="23" style="3" customWidth="1"/>
    <col min="10006" max="10006" width="47.140625" style="3" customWidth="1"/>
    <col min="10007" max="10007" width="19.28515625" style="3" customWidth="1"/>
    <col min="10008" max="10008" width="0.140625" style="3" customWidth="1"/>
    <col min="10009" max="10009" width="17.7109375" style="3" customWidth="1"/>
    <col min="10010" max="10010" width="21.85546875" style="3" customWidth="1"/>
    <col min="10011" max="10245" width="9.140625" style="3"/>
    <col min="10246" max="10246" width="32" style="3" customWidth="1"/>
    <col min="10247" max="10247" width="19" style="3" customWidth="1"/>
    <col min="10248" max="10249" width="21" style="3" customWidth="1"/>
    <col min="10250" max="10250" width="21.140625" style="3" customWidth="1"/>
    <col min="10251" max="10255" width="0" style="3" hidden="1" customWidth="1"/>
    <col min="10256" max="10256" width="27.5703125" style="3" customWidth="1"/>
    <col min="10257" max="10257" width="23.140625" style="3" customWidth="1"/>
    <col min="10258" max="10258" width="0" style="3" hidden="1" customWidth="1"/>
    <col min="10259" max="10259" width="16.28515625" style="3" customWidth="1"/>
    <col min="10260" max="10260" width="15.28515625" style="3" customWidth="1"/>
    <col min="10261" max="10261" width="23" style="3" customWidth="1"/>
    <col min="10262" max="10262" width="47.140625" style="3" customWidth="1"/>
    <col min="10263" max="10263" width="19.28515625" style="3" customWidth="1"/>
    <col min="10264" max="10264" width="0.140625" style="3" customWidth="1"/>
    <col min="10265" max="10265" width="17.7109375" style="3" customWidth="1"/>
    <col min="10266" max="10266" width="21.85546875" style="3" customWidth="1"/>
    <col min="10267" max="10501" width="9.140625" style="3"/>
    <col min="10502" max="10502" width="32" style="3" customWidth="1"/>
    <col min="10503" max="10503" width="19" style="3" customWidth="1"/>
    <col min="10504" max="10505" width="21" style="3" customWidth="1"/>
    <col min="10506" max="10506" width="21.140625" style="3" customWidth="1"/>
    <col min="10507" max="10511" width="0" style="3" hidden="1" customWidth="1"/>
    <col min="10512" max="10512" width="27.5703125" style="3" customWidth="1"/>
    <col min="10513" max="10513" width="23.140625" style="3" customWidth="1"/>
    <col min="10514" max="10514" width="0" style="3" hidden="1" customWidth="1"/>
    <col min="10515" max="10515" width="16.28515625" style="3" customWidth="1"/>
    <col min="10516" max="10516" width="15.28515625" style="3" customWidth="1"/>
    <col min="10517" max="10517" width="23" style="3" customWidth="1"/>
    <col min="10518" max="10518" width="47.140625" style="3" customWidth="1"/>
    <col min="10519" max="10519" width="19.28515625" style="3" customWidth="1"/>
    <col min="10520" max="10520" width="0.140625" style="3" customWidth="1"/>
    <col min="10521" max="10521" width="17.7109375" style="3" customWidth="1"/>
    <col min="10522" max="10522" width="21.85546875" style="3" customWidth="1"/>
    <col min="10523" max="10757" width="9.140625" style="3"/>
    <col min="10758" max="10758" width="32" style="3" customWidth="1"/>
    <col min="10759" max="10759" width="19" style="3" customWidth="1"/>
    <col min="10760" max="10761" width="21" style="3" customWidth="1"/>
    <col min="10762" max="10762" width="21.140625" style="3" customWidth="1"/>
    <col min="10763" max="10767" width="0" style="3" hidden="1" customWidth="1"/>
    <col min="10768" max="10768" width="27.5703125" style="3" customWidth="1"/>
    <col min="10769" max="10769" width="23.140625" style="3" customWidth="1"/>
    <col min="10770" max="10770" width="0" style="3" hidden="1" customWidth="1"/>
    <col min="10771" max="10771" width="16.28515625" style="3" customWidth="1"/>
    <col min="10772" max="10772" width="15.28515625" style="3" customWidth="1"/>
    <col min="10773" max="10773" width="23" style="3" customWidth="1"/>
    <col min="10774" max="10774" width="47.140625" style="3" customWidth="1"/>
    <col min="10775" max="10775" width="19.28515625" style="3" customWidth="1"/>
    <col min="10776" max="10776" width="0.140625" style="3" customWidth="1"/>
    <col min="10777" max="10777" width="17.7109375" style="3" customWidth="1"/>
    <col min="10778" max="10778" width="21.85546875" style="3" customWidth="1"/>
    <col min="10779" max="11013" width="9.140625" style="3"/>
    <col min="11014" max="11014" width="32" style="3" customWidth="1"/>
    <col min="11015" max="11015" width="19" style="3" customWidth="1"/>
    <col min="11016" max="11017" width="21" style="3" customWidth="1"/>
    <col min="11018" max="11018" width="21.140625" style="3" customWidth="1"/>
    <col min="11019" max="11023" width="0" style="3" hidden="1" customWidth="1"/>
    <col min="11024" max="11024" width="27.5703125" style="3" customWidth="1"/>
    <col min="11025" max="11025" width="23.140625" style="3" customWidth="1"/>
    <col min="11026" max="11026" width="0" style="3" hidden="1" customWidth="1"/>
    <col min="11027" max="11027" width="16.28515625" style="3" customWidth="1"/>
    <col min="11028" max="11028" width="15.28515625" style="3" customWidth="1"/>
    <col min="11029" max="11029" width="23" style="3" customWidth="1"/>
    <col min="11030" max="11030" width="47.140625" style="3" customWidth="1"/>
    <col min="11031" max="11031" width="19.28515625" style="3" customWidth="1"/>
    <col min="11032" max="11032" width="0.140625" style="3" customWidth="1"/>
    <col min="11033" max="11033" width="17.7109375" style="3" customWidth="1"/>
    <col min="11034" max="11034" width="21.85546875" style="3" customWidth="1"/>
    <col min="11035" max="11269" width="9.140625" style="3"/>
    <col min="11270" max="11270" width="32" style="3" customWidth="1"/>
    <col min="11271" max="11271" width="19" style="3" customWidth="1"/>
    <col min="11272" max="11273" width="21" style="3" customWidth="1"/>
    <col min="11274" max="11274" width="21.140625" style="3" customWidth="1"/>
    <col min="11275" max="11279" width="0" style="3" hidden="1" customWidth="1"/>
    <col min="11280" max="11280" width="27.5703125" style="3" customWidth="1"/>
    <col min="11281" max="11281" width="23.140625" style="3" customWidth="1"/>
    <col min="11282" max="11282" width="0" style="3" hidden="1" customWidth="1"/>
    <col min="11283" max="11283" width="16.28515625" style="3" customWidth="1"/>
    <col min="11284" max="11284" width="15.28515625" style="3" customWidth="1"/>
    <col min="11285" max="11285" width="23" style="3" customWidth="1"/>
    <col min="11286" max="11286" width="47.140625" style="3" customWidth="1"/>
    <col min="11287" max="11287" width="19.28515625" style="3" customWidth="1"/>
    <col min="11288" max="11288" width="0.140625" style="3" customWidth="1"/>
    <col min="11289" max="11289" width="17.7109375" style="3" customWidth="1"/>
    <col min="11290" max="11290" width="21.85546875" style="3" customWidth="1"/>
    <col min="11291" max="11525" width="9.140625" style="3"/>
    <col min="11526" max="11526" width="32" style="3" customWidth="1"/>
    <col min="11527" max="11527" width="19" style="3" customWidth="1"/>
    <col min="11528" max="11529" width="21" style="3" customWidth="1"/>
    <col min="11530" max="11530" width="21.140625" style="3" customWidth="1"/>
    <col min="11531" max="11535" width="0" style="3" hidden="1" customWidth="1"/>
    <col min="11536" max="11536" width="27.5703125" style="3" customWidth="1"/>
    <col min="11537" max="11537" width="23.140625" style="3" customWidth="1"/>
    <col min="11538" max="11538" width="0" style="3" hidden="1" customWidth="1"/>
    <col min="11539" max="11539" width="16.28515625" style="3" customWidth="1"/>
    <col min="11540" max="11540" width="15.28515625" style="3" customWidth="1"/>
    <col min="11541" max="11541" width="23" style="3" customWidth="1"/>
    <col min="11542" max="11542" width="47.140625" style="3" customWidth="1"/>
    <col min="11543" max="11543" width="19.28515625" style="3" customWidth="1"/>
    <col min="11544" max="11544" width="0.140625" style="3" customWidth="1"/>
    <col min="11545" max="11545" width="17.7109375" style="3" customWidth="1"/>
    <col min="11546" max="11546" width="21.85546875" style="3" customWidth="1"/>
    <col min="11547" max="11781" width="9.140625" style="3"/>
    <col min="11782" max="11782" width="32" style="3" customWidth="1"/>
    <col min="11783" max="11783" width="19" style="3" customWidth="1"/>
    <col min="11784" max="11785" width="21" style="3" customWidth="1"/>
    <col min="11786" max="11786" width="21.140625" style="3" customWidth="1"/>
    <col min="11787" max="11791" width="0" style="3" hidden="1" customWidth="1"/>
    <col min="11792" max="11792" width="27.5703125" style="3" customWidth="1"/>
    <col min="11793" max="11793" width="23.140625" style="3" customWidth="1"/>
    <col min="11794" max="11794" width="0" style="3" hidden="1" customWidth="1"/>
    <col min="11795" max="11795" width="16.28515625" style="3" customWidth="1"/>
    <col min="11796" max="11796" width="15.28515625" style="3" customWidth="1"/>
    <col min="11797" max="11797" width="23" style="3" customWidth="1"/>
    <col min="11798" max="11798" width="47.140625" style="3" customWidth="1"/>
    <col min="11799" max="11799" width="19.28515625" style="3" customWidth="1"/>
    <col min="11800" max="11800" width="0.140625" style="3" customWidth="1"/>
    <col min="11801" max="11801" width="17.7109375" style="3" customWidth="1"/>
    <col min="11802" max="11802" width="21.85546875" style="3" customWidth="1"/>
    <col min="11803" max="12037" width="9.140625" style="3"/>
    <col min="12038" max="12038" width="32" style="3" customWidth="1"/>
    <col min="12039" max="12039" width="19" style="3" customWidth="1"/>
    <col min="12040" max="12041" width="21" style="3" customWidth="1"/>
    <col min="12042" max="12042" width="21.140625" style="3" customWidth="1"/>
    <col min="12043" max="12047" width="0" style="3" hidden="1" customWidth="1"/>
    <col min="12048" max="12048" width="27.5703125" style="3" customWidth="1"/>
    <col min="12049" max="12049" width="23.140625" style="3" customWidth="1"/>
    <col min="12050" max="12050" width="0" style="3" hidden="1" customWidth="1"/>
    <col min="12051" max="12051" width="16.28515625" style="3" customWidth="1"/>
    <col min="12052" max="12052" width="15.28515625" style="3" customWidth="1"/>
    <col min="12053" max="12053" width="23" style="3" customWidth="1"/>
    <col min="12054" max="12054" width="47.140625" style="3" customWidth="1"/>
    <col min="12055" max="12055" width="19.28515625" style="3" customWidth="1"/>
    <col min="12056" max="12056" width="0.140625" style="3" customWidth="1"/>
    <col min="12057" max="12057" width="17.7109375" style="3" customWidth="1"/>
    <col min="12058" max="12058" width="21.85546875" style="3" customWidth="1"/>
    <col min="12059" max="12293" width="9.140625" style="3"/>
    <col min="12294" max="12294" width="32" style="3" customWidth="1"/>
    <col min="12295" max="12295" width="19" style="3" customWidth="1"/>
    <col min="12296" max="12297" width="21" style="3" customWidth="1"/>
    <col min="12298" max="12298" width="21.140625" style="3" customWidth="1"/>
    <col min="12299" max="12303" width="0" style="3" hidden="1" customWidth="1"/>
    <col min="12304" max="12304" width="27.5703125" style="3" customWidth="1"/>
    <col min="12305" max="12305" width="23.140625" style="3" customWidth="1"/>
    <col min="12306" max="12306" width="0" style="3" hidden="1" customWidth="1"/>
    <col min="12307" max="12307" width="16.28515625" style="3" customWidth="1"/>
    <col min="12308" max="12308" width="15.28515625" style="3" customWidth="1"/>
    <col min="12309" max="12309" width="23" style="3" customWidth="1"/>
    <col min="12310" max="12310" width="47.140625" style="3" customWidth="1"/>
    <col min="12311" max="12311" width="19.28515625" style="3" customWidth="1"/>
    <col min="12312" max="12312" width="0.140625" style="3" customWidth="1"/>
    <col min="12313" max="12313" width="17.7109375" style="3" customWidth="1"/>
    <col min="12314" max="12314" width="21.85546875" style="3" customWidth="1"/>
    <col min="12315" max="12549" width="9.140625" style="3"/>
    <col min="12550" max="12550" width="32" style="3" customWidth="1"/>
    <col min="12551" max="12551" width="19" style="3" customWidth="1"/>
    <col min="12552" max="12553" width="21" style="3" customWidth="1"/>
    <col min="12554" max="12554" width="21.140625" style="3" customWidth="1"/>
    <col min="12555" max="12559" width="0" style="3" hidden="1" customWidth="1"/>
    <col min="12560" max="12560" width="27.5703125" style="3" customWidth="1"/>
    <col min="12561" max="12561" width="23.140625" style="3" customWidth="1"/>
    <col min="12562" max="12562" width="0" style="3" hidden="1" customWidth="1"/>
    <col min="12563" max="12563" width="16.28515625" style="3" customWidth="1"/>
    <col min="12564" max="12564" width="15.28515625" style="3" customWidth="1"/>
    <col min="12565" max="12565" width="23" style="3" customWidth="1"/>
    <col min="12566" max="12566" width="47.140625" style="3" customWidth="1"/>
    <col min="12567" max="12567" width="19.28515625" style="3" customWidth="1"/>
    <col min="12568" max="12568" width="0.140625" style="3" customWidth="1"/>
    <col min="12569" max="12569" width="17.7109375" style="3" customWidth="1"/>
    <col min="12570" max="12570" width="21.85546875" style="3" customWidth="1"/>
    <col min="12571" max="12805" width="9.140625" style="3"/>
    <col min="12806" max="12806" width="32" style="3" customWidth="1"/>
    <col min="12807" max="12807" width="19" style="3" customWidth="1"/>
    <col min="12808" max="12809" width="21" style="3" customWidth="1"/>
    <col min="12810" max="12810" width="21.140625" style="3" customWidth="1"/>
    <col min="12811" max="12815" width="0" style="3" hidden="1" customWidth="1"/>
    <col min="12816" max="12816" width="27.5703125" style="3" customWidth="1"/>
    <col min="12817" max="12817" width="23.140625" style="3" customWidth="1"/>
    <col min="12818" max="12818" width="0" style="3" hidden="1" customWidth="1"/>
    <col min="12819" max="12819" width="16.28515625" style="3" customWidth="1"/>
    <col min="12820" max="12820" width="15.28515625" style="3" customWidth="1"/>
    <col min="12821" max="12821" width="23" style="3" customWidth="1"/>
    <col min="12822" max="12822" width="47.140625" style="3" customWidth="1"/>
    <col min="12823" max="12823" width="19.28515625" style="3" customWidth="1"/>
    <col min="12824" max="12824" width="0.140625" style="3" customWidth="1"/>
    <col min="12825" max="12825" width="17.7109375" style="3" customWidth="1"/>
    <col min="12826" max="12826" width="21.85546875" style="3" customWidth="1"/>
    <col min="12827" max="13061" width="9.140625" style="3"/>
    <col min="13062" max="13062" width="32" style="3" customWidth="1"/>
    <col min="13063" max="13063" width="19" style="3" customWidth="1"/>
    <col min="13064" max="13065" width="21" style="3" customWidth="1"/>
    <col min="13066" max="13066" width="21.140625" style="3" customWidth="1"/>
    <col min="13067" max="13071" width="0" style="3" hidden="1" customWidth="1"/>
    <col min="13072" max="13072" width="27.5703125" style="3" customWidth="1"/>
    <col min="13073" max="13073" width="23.140625" style="3" customWidth="1"/>
    <col min="13074" max="13074" width="0" style="3" hidden="1" customWidth="1"/>
    <col min="13075" max="13075" width="16.28515625" style="3" customWidth="1"/>
    <col min="13076" max="13076" width="15.28515625" style="3" customWidth="1"/>
    <col min="13077" max="13077" width="23" style="3" customWidth="1"/>
    <col min="13078" max="13078" width="47.140625" style="3" customWidth="1"/>
    <col min="13079" max="13079" width="19.28515625" style="3" customWidth="1"/>
    <col min="13080" max="13080" width="0.140625" style="3" customWidth="1"/>
    <col min="13081" max="13081" width="17.7109375" style="3" customWidth="1"/>
    <col min="13082" max="13082" width="21.85546875" style="3" customWidth="1"/>
    <col min="13083" max="13317" width="9.140625" style="3"/>
    <col min="13318" max="13318" width="32" style="3" customWidth="1"/>
    <col min="13319" max="13319" width="19" style="3" customWidth="1"/>
    <col min="13320" max="13321" width="21" style="3" customWidth="1"/>
    <col min="13322" max="13322" width="21.140625" style="3" customWidth="1"/>
    <col min="13323" max="13327" width="0" style="3" hidden="1" customWidth="1"/>
    <col min="13328" max="13328" width="27.5703125" style="3" customWidth="1"/>
    <col min="13329" max="13329" width="23.140625" style="3" customWidth="1"/>
    <col min="13330" max="13330" width="0" style="3" hidden="1" customWidth="1"/>
    <col min="13331" max="13331" width="16.28515625" style="3" customWidth="1"/>
    <col min="13332" max="13332" width="15.28515625" style="3" customWidth="1"/>
    <col min="13333" max="13333" width="23" style="3" customWidth="1"/>
    <col min="13334" max="13334" width="47.140625" style="3" customWidth="1"/>
    <col min="13335" max="13335" width="19.28515625" style="3" customWidth="1"/>
    <col min="13336" max="13336" width="0.140625" style="3" customWidth="1"/>
    <col min="13337" max="13337" width="17.7109375" style="3" customWidth="1"/>
    <col min="13338" max="13338" width="21.85546875" style="3" customWidth="1"/>
    <col min="13339" max="13573" width="9.140625" style="3"/>
    <col min="13574" max="13574" width="32" style="3" customWidth="1"/>
    <col min="13575" max="13575" width="19" style="3" customWidth="1"/>
    <col min="13576" max="13577" width="21" style="3" customWidth="1"/>
    <col min="13578" max="13578" width="21.140625" style="3" customWidth="1"/>
    <col min="13579" max="13583" width="0" style="3" hidden="1" customWidth="1"/>
    <col min="13584" max="13584" width="27.5703125" style="3" customWidth="1"/>
    <col min="13585" max="13585" width="23.140625" style="3" customWidth="1"/>
    <col min="13586" max="13586" width="0" style="3" hidden="1" customWidth="1"/>
    <col min="13587" max="13587" width="16.28515625" style="3" customWidth="1"/>
    <col min="13588" max="13588" width="15.28515625" style="3" customWidth="1"/>
    <col min="13589" max="13589" width="23" style="3" customWidth="1"/>
    <col min="13590" max="13590" width="47.140625" style="3" customWidth="1"/>
    <col min="13591" max="13591" width="19.28515625" style="3" customWidth="1"/>
    <col min="13592" max="13592" width="0.140625" style="3" customWidth="1"/>
    <col min="13593" max="13593" width="17.7109375" style="3" customWidth="1"/>
    <col min="13594" max="13594" width="21.85546875" style="3" customWidth="1"/>
    <col min="13595" max="13829" width="9.140625" style="3"/>
    <col min="13830" max="13830" width="32" style="3" customWidth="1"/>
    <col min="13831" max="13831" width="19" style="3" customWidth="1"/>
    <col min="13832" max="13833" width="21" style="3" customWidth="1"/>
    <col min="13834" max="13834" width="21.140625" style="3" customWidth="1"/>
    <col min="13835" max="13839" width="0" style="3" hidden="1" customWidth="1"/>
    <col min="13840" max="13840" width="27.5703125" style="3" customWidth="1"/>
    <col min="13841" max="13841" width="23.140625" style="3" customWidth="1"/>
    <col min="13842" max="13842" width="0" style="3" hidden="1" customWidth="1"/>
    <col min="13843" max="13843" width="16.28515625" style="3" customWidth="1"/>
    <col min="13844" max="13844" width="15.28515625" style="3" customWidth="1"/>
    <col min="13845" max="13845" width="23" style="3" customWidth="1"/>
    <col min="13846" max="13846" width="47.140625" style="3" customWidth="1"/>
    <col min="13847" max="13847" width="19.28515625" style="3" customWidth="1"/>
    <col min="13848" max="13848" width="0.140625" style="3" customWidth="1"/>
    <col min="13849" max="13849" width="17.7109375" style="3" customWidth="1"/>
    <col min="13850" max="13850" width="21.85546875" style="3" customWidth="1"/>
    <col min="13851" max="14085" width="9.140625" style="3"/>
    <col min="14086" max="14086" width="32" style="3" customWidth="1"/>
    <col min="14087" max="14087" width="19" style="3" customWidth="1"/>
    <col min="14088" max="14089" width="21" style="3" customWidth="1"/>
    <col min="14090" max="14090" width="21.140625" style="3" customWidth="1"/>
    <col min="14091" max="14095" width="0" style="3" hidden="1" customWidth="1"/>
    <col min="14096" max="14096" width="27.5703125" style="3" customWidth="1"/>
    <col min="14097" max="14097" width="23.140625" style="3" customWidth="1"/>
    <col min="14098" max="14098" width="0" style="3" hidden="1" customWidth="1"/>
    <col min="14099" max="14099" width="16.28515625" style="3" customWidth="1"/>
    <col min="14100" max="14100" width="15.28515625" style="3" customWidth="1"/>
    <col min="14101" max="14101" width="23" style="3" customWidth="1"/>
    <col min="14102" max="14102" width="47.140625" style="3" customWidth="1"/>
    <col min="14103" max="14103" width="19.28515625" style="3" customWidth="1"/>
    <col min="14104" max="14104" width="0.140625" style="3" customWidth="1"/>
    <col min="14105" max="14105" width="17.7109375" style="3" customWidth="1"/>
    <col min="14106" max="14106" width="21.85546875" style="3" customWidth="1"/>
    <col min="14107" max="14341" width="9.140625" style="3"/>
    <col min="14342" max="14342" width="32" style="3" customWidth="1"/>
    <col min="14343" max="14343" width="19" style="3" customWidth="1"/>
    <col min="14344" max="14345" width="21" style="3" customWidth="1"/>
    <col min="14346" max="14346" width="21.140625" style="3" customWidth="1"/>
    <col min="14347" max="14351" width="0" style="3" hidden="1" customWidth="1"/>
    <col min="14352" max="14352" width="27.5703125" style="3" customWidth="1"/>
    <col min="14353" max="14353" width="23.140625" style="3" customWidth="1"/>
    <col min="14354" max="14354" width="0" style="3" hidden="1" customWidth="1"/>
    <col min="14355" max="14355" width="16.28515625" style="3" customWidth="1"/>
    <col min="14356" max="14356" width="15.28515625" style="3" customWidth="1"/>
    <col min="14357" max="14357" width="23" style="3" customWidth="1"/>
    <col min="14358" max="14358" width="47.140625" style="3" customWidth="1"/>
    <col min="14359" max="14359" width="19.28515625" style="3" customWidth="1"/>
    <col min="14360" max="14360" width="0.140625" style="3" customWidth="1"/>
    <col min="14361" max="14361" width="17.7109375" style="3" customWidth="1"/>
    <col min="14362" max="14362" width="21.85546875" style="3" customWidth="1"/>
    <col min="14363" max="14597" width="9.140625" style="3"/>
    <col min="14598" max="14598" width="32" style="3" customWidth="1"/>
    <col min="14599" max="14599" width="19" style="3" customWidth="1"/>
    <col min="14600" max="14601" width="21" style="3" customWidth="1"/>
    <col min="14602" max="14602" width="21.140625" style="3" customWidth="1"/>
    <col min="14603" max="14607" width="0" style="3" hidden="1" customWidth="1"/>
    <col min="14608" max="14608" width="27.5703125" style="3" customWidth="1"/>
    <col min="14609" max="14609" width="23.140625" style="3" customWidth="1"/>
    <col min="14610" max="14610" width="0" style="3" hidden="1" customWidth="1"/>
    <col min="14611" max="14611" width="16.28515625" style="3" customWidth="1"/>
    <col min="14612" max="14612" width="15.28515625" style="3" customWidth="1"/>
    <col min="14613" max="14613" width="23" style="3" customWidth="1"/>
    <col min="14614" max="14614" width="47.140625" style="3" customWidth="1"/>
    <col min="14615" max="14615" width="19.28515625" style="3" customWidth="1"/>
    <col min="14616" max="14616" width="0.140625" style="3" customWidth="1"/>
    <col min="14617" max="14617" width="17.7109375" style="3" customWidth="1"/>
    <col min="14618" max="14618" width="21.85546875" style="3" customWidth="1"/>
    <col min="14619" max="14853" width="9.140625" style="3"/>
    <col min="14854" max="14854" width="32" style="3" customWidth="1"/>
    <col min="14855" max="14855" width="19" style="3" customWidth="1"/>
    <col min="14856" max="14857" width="21" style="3" customWidth="1"/>
    <col min="14858" max="14858" width="21.140625" style="3" customWidth="1"/>
    <col min="14859" max="14863" width="0" style="3" hidden="1" customWidth="1"/>
    <col min="14864" max="14864" width="27.5703125" style="3" customWidth="1"/>
    <col min="14865" max="14865" width="23.140625" style="3" customWidth="1"/>
    <col min="14866" max="14866" width="0" style="3" hidden="1" customWidth="1"/>
    <col min="14867" max="14867" width="16.28515625" style="3" customWidth="1"/>
    <col min="14868" max="14868" width="15.28515625" style="3" customWidth="1"/>
    <col min="14869" max="14869" width="23" style="3" customWidth="1"/>
    <col min="14870" max="14870" width="47.140625" style="3" customWidth="1"/>
    <col min="14871" max="14871" width="19.28515625" style="3" customWidth="1"/>
    <col min="14872" max="14872" width="0.140625" style="3" customWidth="1"/>
    <col min="14873" max="14873" width="17.7109375" style="3" customWidth="1"/>
    <col min="14874" max="14874" width="21.85546875" style="3" customWidth="1"/>
    <col min="14875" max="15109" width="9.140625" style="3"/>
    <col min="15110" max="15110" width="32" style="3" customWidth="1"/>
    <col min="15111" max="15111" width="19" style="3" customWidth="1"/>
    <col min="15112" max="15113" width="21" style="3" customWidth="1"/>
    <col min="15114" max="15114" width="21.140625" style="3" customWidth="1"/>
    <col min="15115" max="15119" width="0" style="3" hidden="1" customWidth="1"/>
    <col min="15120" max="15120" width="27.5703125" style="3" customWidth="1"/>
    <col min="15121" max="15121" width="23.140625" style="3" customWidth="1"/>
    <col min="15122" max="15122" width="0" style="3" hidden="1" customWidth="1"/>
    <col min="15123" max="15123" width="16.28515625" style="3" customWidth="1"/>
    <col min="15124" max="15124" width="15.28515625" style="3" customWidth="1"/>
    <col min="15125" max="15125" width="23" style="3" customWidth="1"/>
    <col min="15126" max="15126" width="47.140625" style="3" customWidth="1"/>
    <col min="15127" max="15127" width="19.28515625" style="3" customWidth="1"/>
    <col min="15128" max="15128" width="0.140625" style="3" customWidth="1"/>
    <col min="15129" max="15129" width="17.7109375" style="3" customWidth="1"/>
    <col min="15130" max="15130" width="21.85546875" style="3" customWidth="1"/>
    <col min="15131" max="15365" width="9.140625" style="3"/>
    <col min="15366" max="15366" width="32" style="3" customWidth="1"/>
    <col min="15367" max="15367" width="19" style="3" customWidth="1"/>
    <col min="15368" max="15369" width="21" style="3" customWidth="1"/>
    <col min="15370" max="15370" width="21.140625" style="3" customWidth="1"/>
    <col min="15371" max="15375" width="0" style="3" hidden="1" customWidth="1"/>
    <col min="15376" max="15376" width="27.5703125" style="3" customWidth="1"/>
    <col min="15377" max="15377" width="23.140625" style="3" customWidth="1"/>
    <col min="15378" max="15378" width="0" style="3" hidden="1" customWidth="1"/>
    <col min="15379" max="15379" width="16.28515625" style="3" customWidth="1"/>
    <col min="15380" max="15380" width="15.28515625" style="3" customWidth="1"/>
    <col min="15381" max="15381" width="23" style="3" customWidth="1"/>
    <col min="15382" max="15382" width="47.140625" style="3" customWidth="1"/>
    <col min="15383" max="15383" width="19.28515625" style="3" customWidth="1"/>
    <col min="15384" max="15384" width="0.140625" style="3" customWidth="1"/>
    <col min="15385" max="15385" width="17.7109375" style="3" customWidth="1"/>
    <col min="15386" max="15386" width="21.85546875" style="3" customWidth="1"/>
    <col min="15387" max="15621" width="9.140625" style="3"/>
    <col min="15622" max="15622" width="32" style="3" customWidth="1"/>
    <col min="15623" max="15623" width="19" style="3" customWidth="1"/>
    <col min="15624" max="15625" width="21" style="3" customWidth="1"/>
    <col min="15626" max="15626" width="21.140625" style="3" customWidth="1"/>
    <col min="15627" max="15631" width="0" style="3" hidden="1" customWidth="1"/>
    <col min="15632" max="15632" width="27.5703125" style="3" customWidth="1"/>
    <col min="15633" max="15633" width="23.140625" style="3" customWidth="1"/>
    <col min="15634" max="15634" width="0" style="3" hidden="1" customWidth="1"/>
    <col min="15635" max="15635" width="16.28515625" style="3" customWidth="1"/>
    <col min="15636" max="15636" width="15.28515625" style="3" customWidth="1"/>
    <col min="15637" max="15637" width="23" style="3" customWidth="1"/>
    <col min="15638" max="15638" width="47.140625" style="3" customWidth="1"/>
    <col min="15639" max="15639" width="19.28515625" style="3" customWidth="1"/>
    <col min="15640" max="15640" width="0.140625" style="3" customWidth="1"/>
    <col min="15641" max="15641" width="17.7109375" style="3" customWidth="1"/>
    <col min="15642" max="15642" width="21.85546875" style="3" customWidth="1"/>
    <col min="15643" max="15877" width="9.140625" style="3"/>
    <col min="15878" max="15878" width="32" style="3" customWidth="1"/>
    <col min="15879" max="15879" width="19" style="3" customWidth="1"/>
    <col min="15880" max="15881" width="21" style="3" customWidth="1"/>
    <col min="15882" max="15882" width="21.140625" style="3" customWidth="1"/>
    <col min="15883" max="15887" width="0" style="3" hidden="1" customWidth="1"/>
    <col min="15888" max="15888" width="27.5703125" style="3" customWidth="1"/>
    <col min="15889" max="15889" width="23.140625" style="3" customWidth="1"/>
    <col min="15890" max="15890" width="0" style="3" hidden="1" customWidth="1"/>
    <col min="15891" max="15891" width="16.28515625" style="3" customWidth="1"/>
    <col min="15892" max="15892" width="15.28515625" style="3" customWidth="1"/>
    <col min="15893" max="15893" width="23" style="3" customWidth="1"/>
    <col min="15894" max="15894" width="47.140625" style="3" customWidth="1"/>
    <col min="15895" max="15895" width="19.28515625" style="3" customWidth="1"/>
    <col min="15896" max="15896" width="0.140625" style="3" customWidth="1"/>
    <col min="15897" max="15897" width="17.7109375" style="3" customWidth="1"/>
    <col min="15898" max="15898" width="21.85546875" style="3" customWidth="1"/>
    <col min="15899" max="16133" width="9.140625" style="3"/>
    <col min="16134" max="16134" width="32" style="3" customWidth="1"/>
    <col min="16135" max="16135" width="19" style="3" customWidth="1"/>
    <col min="16136" max="16137" width="21" style="3" customWidth="1"/>
    <col min="16138" max="16138" width="21.140625" style="3" customWidth="1"/>
    <col min="16139" max="16143" width="0" style="3" hidden="1" customWidth="1"/>
    <col min="16144" max="16144" width="27.5703125" style="3" customWidth="1"/>
    <col min="16145" max="16145" width="23.140625" style="3" customWidth="1"/>
    <col min="16146" max="16146" width="0" style="3" hidden="1" customWidth="1"/>
    <col min="16147" max="16147" width="16.28515625" style="3" customWidth="1"/>
    <col min="16148" max="16148" width="15.28515625" style="3" customWidth="1"/>
    <col min="16149" max="16149" width="23" style="3" customWidth="1"/>
    <col min="16150" max="16150" width="47.140625" style="3" customWidth="1"/>
    <col min="16151" max="16151" width="19.28515625" style="3" customWidth="1"/>
    <col min="16152" max="16152" width="0.140625" style="3" customWidth="1"/>
    <col min="16153" max="16153" width="17.7109375" style="3" customWidth="1"/>
    <col min="16154" max="16154" width="21.85546875" style="3" customWidth="1"/>
    <col min="16155" max="16384" width="9.140625" style="3"/>
  </cols>
  <sheetData>
    <row r="1" spans="1:34" ht="12.75" hidden="1" customHeight="1">
      <c r="B1" s="1"/>
      <c r="C1" s="1"/>
      <c r="D1" s="1"/>
      <c r="E1" s="1"/>
      <c r="F1" s="1"/>
      <c r="G1" s="1"/>
      <c r="H1" s="1"/>
      <c r="I1" s="1" t="s">
        <v>0</v>
      </c>
      <c r="J1" s="1"/>
      <c r="K1" s="1"/>
      <c r="L1" s="1"/>
      <c r="M1" s="1"/>
      <c r="N1" s="1"/>
      <c r="O1" s="1"/>
      <c r="P1" s="1"/>
      <c r="Q1" s="1"/>
      <c r="R1" s="2"/>
    </row>
    <row r="2" spans="1:34" ht="12.75" hidden="1" customHeight="1">
      <c r="B2" s="1"/>
      <c r="C2" s="1"/>
      <c r="D2" s="1"/>
      <c r="E2" s="1"/>
      <c r="F2" s="1"/>
      <c r="G2" s="1"/>
      <c r="H2" s="1"/>
      <c r="I2" s="1" t="s">
        <v>1</v>
      </c>
      <c r="J2" s="1"/>
      <c r="K2" s="1"/>
      <c r="L2" s="1"/>
      <c r="M2" s="1"/>
      <c r="N2" s="1"/>
      <c r="O2" s="1"/>
      <c r="P2" s="1"/>
      <c r="Q2" s="1"/>
      <c r="R2" s="2"/>
    </row>
    <row r="3" spans="1:34" ht="12.75" hidden="1" customHeight="1"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  <c r="N3" s="1"/>
      <c r="O3" s="1"/>
      <c r="P3" s="1"/>
      <c r="Q3" s="1"/>
      <c r="R3" s="2"/>
    </row>
    <row r="4" spans="1:34" ht="12.75" hidden="1" customHeight="1">
      <c r="B4" s="1"/>
      <c r="C4" s="1"/>
      <c r="D4" s="1"/>
      <c r="E4" s="1"/>
      <c r="F4" s="1"/>
      <c r="G4" s="1"/>
      <c r="H4" s="1"/>
      <c r="I4" s="1" t="s">
        <v>3</v>
      </c>
      <c r="J4" s="1"/>
      <c r="K4" s="1"/>
      <c r="L4" s="1"/>
      <c r="M4" s="1"/>
      <c r="N4" s="1"/>
      <c r="O4" s="1"/>
      <c r="P4" s="1"/>
      <c r="Q4" s="1"/>
      <c r="R4" s="2"/>
    </row>
    <row r="5" spans="1:34" ht="12.75" hidden="1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34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2"/>
    </row>
    <row r="7" spans="1:34" ht="23.25" customHeight="1">
      <c r="A7" s="144" t="s">
        <v>4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  <c r="T7" s="144"/>
      <c r="U7" s="144"/>
      <c r="V7" s="144"/>
    </row>
    <row r="8" spans="1:34" ht="26.25">
      <c r="A8" s="145" t="s">
        <v>82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</row>
    <row r="9" spans="1:34" ht="19.5" thickBo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  <c r="R9" s="5" t="s">
        <v>5</v>
      </c>
      <c r="S9" s="2"/>
      <c r="T9" s="2"/>
      <c r="U9" s="2"/>
      <c r="V9" s="2"/>
    </row>
    <row r="10" spans="1:34" ht="116.25" customHeight="1" thickBot="1">
      <c r="B10" s="122" t="s">
        <v>6</v>
      </c>
      <c r="C10" s="123"/>
      <c r="D10" s="123"/>
      <c r="E10" s="123"/>
      <c r="F10" s="123"/>
      <c r="G10" s="124"/>
      <c r="H10" s="33" t="s">
        <v>7</v>
      </c>
      <c r="I10" s="55" t="s">
        <v>8</v>
      </c>
      <c r="J10" s="56" t="s">
        <v>76</v>
      </c>
      <c r="K10" s="57" t="s">
        <v>85</v>
      </c>
      <c r="L10" s="54" t="s">
        <v>9</v>
      </c>
      <c r="M10" s="34" t="s">
        <v>10</v>
      </c>
      <c r="N10" s="34" t="s">
        <v>11</v>
      </c>
      <c r="O10" s="34" t="s">
        <v>12</v>
      </c>
      <c r="P10" s="34" t="s">
        <v>13</v>
      </c>
      <c r="Q10" s="36" t="s">
        <v>83</v>
      </c>
      <c r="R10" s="57" t="s">
        <v>86</v>
      </c>
      <c r="S10" s="35" t="s">
        <v>87</v>
      </c>
      <c r="T10" s="55" t="s">
        <v>88</v>
      </c>
      <c r="U10" s="56" t="s">
        <v>14</v>
      </c>
      <c r="V10" s="57" t="s">
        <v>72</v>
      </c>
      <c r="W10" s="6"/>
      <c r="X10" s="7"/>
      <c r="Y10" s="8"/>
      <c r="Z10" s="9"/>
      <c r="AA10" s="10"/>
      <c r="AB10" s="2"/>
      <c r="AC10" s="2"/>
      <c r="AD10" s="2"/>
      <c r="AE10" s="2"/>
      <c r="AF10" s="2"/>
      <c r="AG10" s="2"/>
      <c r="AH10" s="2"/>
    </row>
    <row r="11" spans="1:34" ht="18.75" thickBot="1">
      <c r="B11" s="91">
        <v>1</v>
      </c>
      <c r="C11" s="92"/>
      <c r="D11" s="92"/>
      <c r="E11" s="92"/>
      <c r="F11" s="92"/>
      <c r="G11" s="93"/>
      <c r="H11" s="11">
        <v>2</v>
      </c>
      <c r="I11" s="12">
        <v>3</v>
      </c>
      <c r="J11" s="12">
        <v>4</v>
      </c>
      <c r="K11" s="12">
        <v>5</v>
      </c>
      <c r="L11" s="12">
        <v>6</v>
      </c>
      <c r="M11" s="12">
        <v>7</v>
      </c>
      <c r="N11" s="12">
        <v>8</v>
      </c>
      <c r="O11" s="12">
        <v>9</v>
      </c>
      <c r="P11" s="12">
        <v>10</v>
      </c>
      <c r="Q11" s="13">
        <v>6</v>
      </c>
      <c r="R11" s="14">
        <v>7</v>
      </c>
      <c r="S11" s="13">
        <v>8</v>
      </c>
      <c r="T11" s="13">
        <v>9</v>
      </c>
      <c r="U11" s="15" t="s">
        <v>58</v>
      </c>
      <c r="V11" s="27">
        <v>11</v>
      </c>
      <c r="W11" s="16"/>
      <c r="X11" s="17"/>
      <c r="Y11" s="18"/>
      <c r="Z11" s="18"/>
      <c r="AA11" s="10"/>
      <c r="AB11" s="2"/>
      <c r="AC11" s="2"/>
      <c r="AD11" s="2"/>
      <c r="AE11" s="2"/>
      <c r="AF11" s="2"/>
      <c r="AG11" s="2"/>
      <c r="AH11" s="2"/>
    </row>
    <row r="12" spans="1:34" ht="26.25" thickBot="1">
      <c r="A12" s="30"/>
      <c r="B12" s="114" t="s">
        <v>15</v>
      </c>
      <c r="C12" s="115"/>
      <c r="D12" s="115"/>
      <c r="E12" s="115"/>
      <c r="F12" s="115"/>
      <c r="G12" s="116"/>
      <c r="H12" s="58" t="s">
        <v>16</v>
      </c>
      <c r="I12" s="59" t="s">
        <v>17</v>
      </c>
      <c r="J12" s="60">
        <f t="shared" ref="J12" si="0">J15+J16+J17+J18+J19+J14+J13</f>
        <v>44837.9</v>
      </c>
      <c r="K12" s="60">
        <f t="shared" ref="K12:Q12" si="1">K15+K16+K17+K18+K19+K14+K13</f>
        <v>58578.1</v>
      </c>
      <c r="L12" s="60">
        <f t="shared" si="1"/>
        <v>0</v>
      </c>
      <c r="M12" s="60">
        <f t="shared" si="1"/>
        <v>0</v>
      </c>
      <c r="N12" s="60">
        <f t="shared" si="1"/>
        <v>0</v>
      </c>
      <c r="O12" s="60">
        <f t="shared" si="1"/>
        <v>0</v>
      </c>
      <c r="P12" s="60">
        <f t="shared" si="1"/>
        <v>0</v>
      </c>
      <c r="Q12" s="60">
        <f t="shared" si="1"/>
        <v>57463.600000000006</v>
      </c>
      <c r="R12" s="60">
        <f t="shared" ref="R12" si="2">R15+R16+R17+R18+R19+R14+R13</f>
        <v>57463.600000000006</v>
      </c>
      <c r="S12" s="60">
        <f>R12/K12*100</f>
        <v>98.097411831384093</v>
      </c>
      <c r="T12" s="60">
        <f>R12/Q12*100</f>
        <v>100</v>
      </c>
      <c r="U12" s="60">
        <f>T12-S12</f>
        <v>1.9025881686159067</v>
      </c>
      <c r="V12" s="29"/>
      <c r="W12" s="19"/>
      <c r="X12" s="20"/>
      <c r="Y12" s="21"/>
      <c r="Z12" s="22"/>
      <c r="AA12" s="10"/>
      <c r="AB12" s="2"/>
      <c r="AC12" s="2"/>
      <c r="AD12" s="2"/>
      <c r="AE12" s="2"/>
      <c r="AF12" s="2"/>
      <c r="AG12" s="2"/>
      <c r="AH12" s="2"/>
    </row>
    <row r="13" spans="1:34" ht="74.25" customHeight="1">
      <c r="A13" s="31"/>
      <c r="B13" s="117" t="s">
        <v>18</v>
      </c>
      <c r="C13" s="118"/>
      <c r="D13" s="118"/>
      <c r="E13" s="118"/>
      <c r="F13" s="118"/>
      <c r="G13" s="119"/>
      <c r="H13" s="61" t="s">
        <v>16</v>
      </c>
      <c r="I13" s="62" t="s">
        <v>19</v>
      </c>
      <c r="J13" s="63">
        <v>1291.9000000000001</v>
      </c>
      <c r="K13" s="63">
        <v>1273.5999999999999</v>
      </c>
      <c r="L13" s="63"/>
      <c r="M13" s="63"/>
      <c r="N13" s="63"/>
      <c r="O13" s="63"/>
      <c r="P13" s="63"/>
      <c r="Q13" s="63">
        <v>1424.4</v>
      </c>
      <c r="R13" s="63">
        <v>1424.4</v>
      </c>
      <c r="S13" s="63">
        <f t="shared" ref="S13:S57" si="3">R13/K13*100</f>
        <v>111.84045226130654</v>
      </c>
      <c r="T13" s="63">
        <f t="shared" ref="T13:T57" si="4">R13/Q13*100</f>
        <v>100</v>
      </c>
      <c r="U13" s="63">
        <f>T13-S13</f>
        <v>-11.840452261306538</v>
      </c>
      <c r="V13" s="42" t="s">
        <v>75</v>
      </c>
      <c r="W13" s="23"/>
      <c r="X13" s="20"/>
      <c r="Y13" s="21"/>
      <c r="Z13" s="22"/>
      <c r="AA13" s="10"/>
      <c r="AB13" s="2"/>
      <c r="AC13" s="2"/>
      <c r="AD13" s="2"/>
      <c r="AE13" s="2"/>
      <c r="AF13" s="2"/>
      <c r="AG13" s="2"/>
      <c r="AH13" s="2"/>
    </row>
    <row r="14" spans="1:34" ht="93.75" customHeight="1">
      <c r="A14" s="31"/>
      <c r="B14" s="102" t="s">
        <v>20</v>
      </c>
      <c r="C14" s="103"/>
      <c r="D14" s="103"/>
      <c r="E14" s="103"/>
      <c r="F14" s="103"/>
      <c r="G14" s="104"/>
      <c r="H14" s="64" t="s">
        <v>16</v>
      </c>
      <c r="I14" s="65" t="s">
        <v>21</v>
      </c>
      <c r="J14" s="66">
        <v>1304</v>
      </c>
      <c r="K14" s="66">
        <v>1529.6</v>
      </c>
      <c r="L14" s="66"/>
      <c r="M14" s="66"/>
      <c r="N14" s="66"/>
      <c r="O14" s="66"/>
      <c r="P14" s="66"/>
      <c r="Q14" s="66">
        <v>1596.4</v>
      </c>
      <c r="R14" s="66">
        <v>1596.4</v>
      </c>
      <c r="S14" s="63">
        <f t="shared" si="3"/>
        <v>104.36715481171549</v>
      </c>
      <c r="T14" s="63">
        <f t="shared" si="4"/>
        <v>100</v>
      </c>
      <c r="U14" s="63">
        <f t="shared" ref="U14:U57" si="5">T14-S14</f>
        <v>-4.3671548117154941</v>
      </c>
      <c r="V14" s="28"/>
      <c r="W14" s="23"/>
      <c r="X14" s="20"/>
      <c r="Y14" s="21"/>
      <c r="Z14" s="22"/>
      <c r="AA14" s="10"/>
      <c r="AB14" s="2"/>
      <c r="AC14" s="2"/>
      <c r="AD14" s="2"/>
      <c r="AE14" s="2"/>
      <c r="AF14" s="2"/>
      <c r="AG14" s="2"/>
      <c r="AH14" s="2"/>
    </row>
    <row r="15" spans="1:34" ht="96.75" customHeight="1">
      <c r="A15" s="31"/>
      <c r="B15" s="102" t="s">
        <v>81</v>
      </c>
      <c r="C15" s="103"/>
      <c r="D15" s="103"/>
      <c r="E15" s="103"/>
      <c r="F15" s="103"/>
      <c r="G15" s="104"/>
      <c r="H15" s="64" t="s">
        <v>16</v>
      </c>
      <c r="I15" s="65" t="s">
        <v>22</v>
      </c>
      <c r="J15" s="66">
        <v>26506.7</v>
      </c>
      <c r="K15" s="66">
        <v>26504</v>
      </c>
      <c r="L15" s="66"/>
      <c r="M15" s="66"/>
      <c r="N15" s="66"/>
      <c r="O15" s="66"/>
      <c r="P15" s="66"/>
      <c r="Q15" s="66">
        <v>29252.2</v>
      </c>
      <c r="R15" s="66">
        <v>29252.2</v>
      </c>
      <c r="S15" s="63">
        <f t="shared" si="3"/>
        <v>110.36900090552371</v>
      </c>
      <c r="T15" s="63">
        <f t="shared" si="4"/>
        <v>100</v>
      </c>
      <c r="U15" s="63">
        <f t="shared" si="5"/>
        <v>-10.369000905523706</v>
      </c>
      <c r="V15" s="28" t="s">
        <v>91</v>
      </c>
      <c r="W15" s="23"/>
      <c r="X15" s="20"/>
      <c r="Y15" s="21"/>
      <c r="Z15" s="22"/>
      <c r="AA15" s="10"/>
      <c r="AB15" s="2"/>
      <c r="AC15" s="2"/>
      <c r="AD15" s="2"/>
      <c r="AE15" s="2"/>
      <c r="AF15" s="2"/>
      <c r="AG15" s="2"/>
      <c r="AH15" s="2"/>
    </row>
    <row r="16" spans="1:34" ht="26.25">
      <c r="A16" s="31"/>
      <c r="B16" s="102" t="s">
        <v>23</v>
      </c>
      <c r="C16" s="103"/>
      <c r="D16" s="103"/>
      <c r="E16" s="103"/>
      <c r="F16" s="103"/>
      <c r="G16" s="104"/>
      <c r="H16" s="64" t="s">
        <v>16</v>
      </c>
      <c r="I16" s="65" t="s">
        <v>24</v>
      </c>
      <c r="J16" s="66">
        <v>23.5</v>
      </c>
      <c r="K16" s="66">
        <v>5.7</v>
      </c>
      <c r="L16" s="66"/>
      <c r="M16" s="66"/>
      <c r="N16" s="66"/>
      <c r="O16" s="66"/>
      <c r="P16" s="66"/>
      <c r="Q16" s="66">
        <v>5.7</v>
      </c>
      <c r="R16" s="66">
        <v>5.7</v>
      </c>
      <c r="S16" s="63">
        <f t="shared" si="3"/>
        <v>100</v>
      </c>
      <c r="T16" s="63">
        <f t="shared" si="4"/>
        <v>100</v>
      </c>
      <c r="U16" s="63">
        <f t="shared" si="5"/>
        <v>0</v>
      </c>
      <c r="V16" s="28"/>
      <c r="W16" s="23"/>
      <c r="X16" s="20"/>
      <c r="Y16" s="21"/>
      <c r="Z16" s="22"/>
      <c r="AA16" s="10"/>
      <c r="AB16" s="2"/>
      <c r="AC16" s="2"/>
      <c r="AD16" s="2"/>
      <c r="AE16" s="2"/>
      <c r="AF16" s="2"/>
      <c r="AG16" s="2"/>
      <c r="AH16" s="2"/>
    </row>
    <row r="17" spans="1:34" ht="77.25" customHeight="1">
      <c r="A17" s="31"/>
      <c r="B17" s="102" t="s">
        <v>25</v>
      </c>
      <c r="C17" s="103"/>
      <c r="D17" s="103"/>
      <c r="E17" s="103"/>
      <c r="F17" s="103"/>
      <c r="G17" s="104"/>
      <c r="H17" s="64" t="s">
        <v>16</v>
      </c>
      <c r="I17" s="65" t="s">
        <v>26</v>
      </c>
      <c r="J17" s="66">
        <v>6362.6</v>
      </c>
      <c r="K17" s="66">
        <v>6400.7</v>
      </c>
      <c r="L17" s="66"/>
      <c r="M17" s="66"/>
      <c r="N17" s="66"/>
      <c r="O17" s="66"/>
      <c r="P17" s="66"/>
      <c r="Q17" s="66">
        <v>6501.1</v>
      </c>
      <c r="R17" s="66">
        <v>6501.1</v>
      </c>
      <c r="S17" s="63">
        <f t="shared" si="3"/>
        <v>101.56857843673347</v>
      </c>
      <c r="T17" s="63">
        <f>R17/Q17*100</f>
        <v>100</v>
      </c>
      <c r="U17" s="63">
        <f t="shared" si="5"/>
        <v>-1.5685784367334747</v>
      </c>
      <c r="V17" s="28"/>
      <c r="W17" s="23"/>
      <c r="X17" s="20"/>
      <c r="Y17" s="21"/>
      <c r="Z17" s="22"/>
      <c r="AA17" s="10"/>
      <c r="AB17" s="2"/>
      <c r="AC17" s="2"/>
      <c r="AD17" s="2"/>
      <c r="AE17" s="2"/>
      <c r="AF17" s="2"/>
      <c r="AG17" s="2"/>
      <c r="AH17" s="2"/>
    </row>
    <row r="18" spans="1:34" ht="50.25" customHeight="1">
      <c r="A18" s="31"/>
      <c r="B18" s="102" t="s">
        <v>27</v>
      </c>
      <c r="C18" s="103"/>
      <c r="D18" s="103"/>
      <c r="E18" s="103"/>
      <c r="F18" s="103"/>
      <c r="G18" s="104"/>
      <c r="H18" s="64" t="s">
        <v>16</v>
      </c>
      <c r="I18" s="65" t="s">
        <v>28</v>
      </c>
      <c r="J18" s="66">
        <v>0</v>
      </c>
      <c r="K18" s="66">
        <v>5950</v>
      </c>
      <c r="L18" s="66"/>
      <c r="M18" s="66"/>
      <c r="N18" s="66"/>
      <c r="O18" s="66"/>
      <c r="P18" s="66"/>
      <c r="Q18" s="66">
        <v>0</v>
      </c>
      <c r="R18" s="66">
        <v>0</v>
      </c>
      <c r="S18" s="63">
        <f t="shared" si="3"/>
        <v>0</v>
      </c>
      <c r="T18" s="63" t="e">
        <f>R18/Q18*100</f>
        <v>#DIV/0!</v>
      </c>
      <c r="U18" s="63" t="e">
        <f t="shared" si="5"/>
        <v>#DIV/0!</v>
      </c>
      <c r="V18" s="28" t="s">
        <v>73</v>
      </c>
      <c r="W18" s="23"/>
      <c r="X18" s="20"/>
      <c r="Y18" s="21"/>
      <c r="Z18" s="22"/>
      <c r="AA18" s="10"/>
      <c r="AB18" s="2"/>
      <c r="AC18" s="2"/>
      <c r="AD18" s="2"/>
      <c r="AE18" s="2"/>
      <c r="AF18" s="2"/>
      <c r="AG18" s="2"/>
      <c r="AH18" s="2"/>
    </row>
    <row r="19" spans="1:34" ht="27" thickBot="1">
      <c r="A19" s="31"/>
      <c r="B19" s="130" t="s">
        <v>29</v>
      </c>
      <c r="C19" s="131"/>
      <c r="D19" s="131"/>
      <c r="E19" s="131"/>
      <c r="F19" s="131"/>
      <c r="G19" s="132"/>
      <c r="H19" s="67" t="s">
        <v>16</v>
      </c>
      <c r="I19" s="68" t="s">
        <v>30</v>
      </c>
      <c r="J19" s="69">
        <v>9349.2000000000007</v>
      </c>
      <c r="K19" s="69">
        <v>16914.5</v>
      </c>
      <c r="L19" s="69"/>
      <c r="M19" s="69"/>
      <c r="N19" s="69"/>
      <c r="O19" s="69"/>
      <c r="P19" s="69"/>
      <c r="Q19" s="69">
        <v>18683.8</v>
      </c>
      <c r="R19" s="69">
        <v>18683.8</v>
      </c>
      <c r="S19" s="70">
        <f t="shared" si="3"/>
        <v>110.46025599337845</v>
      </c>
      <c r="T19" s="70">
        <f t="shared" si="4"/>
        <v>100</v>
      </c>
      <c r="U19" s="70">
        <f t="shared" si="5"/>
        <v>-10.460255993378453</v>
      </c>
      <c r="V19" s="41"/>
      <c r="W19" s="23"/>
      <c r="X19" s="20"/>
      <c r="Y19" s="21"/>
      <c r="Z19" s="22"/>
      <c r="AA19" s="10"/>
      <c r="AB19" s="2"/>
      <c r="AC19" s="2"/>
      <c r="AD19" s="2"/>
      <c r="AE19" s="2"/>
      <c r="AF19" s="2"/>
      <c r="AG19" s="2"/>
      <c r="AH19" s="2"/>
    </row>
    <row r="20" spans="1:34" ht="26.25" thickBot="1">
      <c r="A20" s="43"/>
      <c r="B20" s="114" t="s">
        <v>31</v>
      </c>
      <c r="C20" s="115"/>
      <c r="D20" s="115"/>
      <c r="E20" s="115"/>
      <c r="F20" s="115"/>
      <c r="G20" s="116"/>
      <c r="H20" s="58" t="s">
        <v>21</v>
      </c>
      <c r="I20" s="59" t="s">
        <v>17</v>
      </c>
      <c r="J20" s="60">
        <f t="shared" ref="J20" si="6">J21+J22</f>
        <v>434.1</v>
      </c>
      <c r="K20" s="60">
        <f t="shared" ref="K20:Q20" si="7">K21+K22</f>
        <v>983.7</v>
      </c>
      <c r="L20" s="60">
        <f t="shared" si="7"/>
        <v>0</v>
      </c>
      <c r="M20" s="60">
        <f t="shared" si="7"/>
        <v>0</v>
      </c>
      <c r="N20" s="60">
        <f t="shared" si="7"/>
        <v>0</v>
      </c>
      <c r="O20" s="60">
        <f t="shared" si="7"/>
        <v>0</v>
      </c>
      <c r="P20" s="60">
        <f t="shared" si="7"/>
        <v>0</v>
      </c>
      <c r="Q20" s="60">
        <f t="shared" si="7"/>
        <v>915.30000000000007</v>
      </c>
      <c r="R20" s="60">
        <f t="shared" ref="R20" si="8">R21+R22</f>
        <v>915.30000000000007</v>
      </c>
      <c r="S20" s="60">
        <f>R20/K20*100</f>
        <v>93.046660567246107</v>
      </c>
      <c r="T20" s="60">
        <f t="shared" si="4"/>
        <v>100</v>
      </c>
      <c r="U20" s="60">
        <f t="shared" si="5"/>
        <v>6.9533394327538929</v>
      </c>
      <c r="V20" s="40"/>
      <c r="W20" s="19"/>
      <c r="X20" s="20"/>
      <c r="Y20" s="21"/>
      <c r="Z20" s="22"/>
      <c r="AA20" s="10"/>
      <c r="AB20" s="2"/>
      <c r="AC20" s="2"/>
      <c r="AD20" s="2"/>
      <c r="AE20" s="2"/>
      <c r="AF20" s="2"/>
      <c r="AG20" s="2"/>
      <c r="AH20" s="2"/>
    </row>
    <row r="21" spans="1:34" ht="72.75" customHeight="1">
      <c r="A21" s="43"/>
      <c r="B21" s="117" t="s">
        <v>32</v>
      </c>
      <c r="C21" s="118"/>
      <c r="D21" s="118"/>
      <c r="E21" s="118"/>
      <c r="F21" s="118"/>
      <c r="G21" s="119"/>
      <c r="H21" s="61" t="s">
        <v>21</v>
      </c>
      <c r="I21" s="62" t="s">
        <v>33</v>
      </c>
      <c r="J21" s="63">
        <v>82.3</v>
      </c>
      <c r="K21" s="63">
        <v>164.7</v>
      </c>
      <c r="L21" s="63"/>
      <c r="M21" s="63"/>
      <c r="N21" s="63"/>
      <c r="O21" s="63"/>
      <c r="P21" s="63"/>
      <c r="Q21" s="63">
        <v>95.1</v>
      </c>
      <c r="R21" s="63">
        <v>95.1</v>
      </c>
      <c r="S21" s="63">
        <f t="shared" si="3"/>
        <v>57.741347905282339</v>
      </c>
      <c r="T21" s="63">
        <f t="shared" si="4"/>
        <v>100</v>
      </c>
      <c r="U21" s="63">
        <f t="shared" si="5"/>
        <v>42.258652094717661</v>
      </c>
      <c r="V21" s="28" t="s">
        <v>79</v>
      </c>
      <c r="W21" s="23"/>
      <c r="X21" s="20"/>
      <c r="Y21" s="21"/>
      <c r="Z21" s="22"/>
      <c r="AA21" s="10"/>
      <c r="AB21" s="2"/>
      <c r="AC21" s="2"/>
      <c r="AD21" s="2"/>
      <c r="AE21" s="2"/>
      <c r="AF21" s="2"/>
      <c r="AG21" s="2"/>
      <c r="AH21" s="2"/>
    </row>
    <row r="22" spans="1:34" ht="48.75" customHeight="1" thickBot="1">
      <c r="A22" s="43"/>
      <c r="B22" s="130" t="s">
        <v>34</v>
      </c>
      <c r="C22" s="131"/>
      <c r="D22" s="131"/>
      <c r="E22" s="131"/>
      <c r="F22" s="131"/>
      <c r="G22" s="132"/>
      <c r="H22" s="67" t="s">
        <v>21</v>
      </c>
      <c r="I22" s="68" t="s">
        <v>35</v>
      </c>
      <c r="J22" s="69">
        <v>351.8</v>
      </c>
      <c r="K22" s="69">
        <v>819</v>
      </c>
      <c r="L22" s="69"/>
      <c r="M22" s="69"/>
      <c r="N22" s="69"/>
      <c r="O22" s="69"/>
      <c r="P22" s="69"/>
      <c r="Q22" s="69">
        <v>820.2</v>
      </c>
      <c r="R22" s="69">
        <v>820.2</v>
      </c>
      <c r="S22" s="70">
        <f t="shared" si="3"/>
        <v>100.14652014652015</v>
      </c>
      <c r="T22" s="70">
        <f t="shared" si="4"/>
        <v>100</v>
      </c>
      <c r="U22" s="70">
        <f t="shared" si="5"/>
        <v>-0.146520146520146</v>
      </c>
      <c r="V22" s="49"/>
      <c r="W22" s="23"/>
      <c r="X22" s="20"/>
      <c r="Y22" s="21"/>
      <c r="Z22" s="22"/>
      <c r="AA22" s="10"/>
      <c r="AB22" s="2"/>
      <c r="AC22" s="2"/>
      <c r="AD22" s="2"/>
      <c r="AE22" s="2"/>
      <c r="AF22" s="2"/>
      <c r="AG22" s="2"/>
      <c r="AH22" s="2"/>
    </row>
    <row r="23" spans="1:34" ht="26.25" thickBot="1">
      <c r="A23" s="45"/>
      <c r="B23" s="108" t="s">
        <v>36</v>
      </c>
      <c r="C23" s="109"/>
      <c r="D23" s="109"/>
      <c r="E23" s="109"/>
      <c r="F23" s="109"/>
      <c r="G23" s="110"/>
      <c r="H23" s="58" t="s">
        <v>22</v>
      </c>
      <c r="I23" s="59" t="s">
        <v>17</v>
      </c>
      <c r="J23" s="60">
        <f>J25+J26+J24</f>
        <v>15765.2</v>
      </c>
      <c r="K23" s="60">
        <f t="shared" ref="K23:R23" si="9">K25+K26+K24</f>
        <v>22337</v>
      </c>
      <c r="L23" s="60">
        <f t="shared" si="9"/>
        <v>0</v>
      </c>
      <c r="M23" s="60">
        <f t="shared" si="9"/>
        <v>0</v>
      </c>
      <c r="N23" s="60">
        <f t="shared" si="9"/>
        <v>0</v>
      </c>
      <c r="O23" s="60">
        <f t="shared" si="9"/>
        <v>0</v>
      </c>
      <c r="P23" s="60">
        <f t="shared" si="9"/>
        <v>0</v>
      </c>
      <c r="Q23" s="60">
        <f t="shared" si="9"/>
        <v>24455.3</v>
      </c>
      <c r="R23" s="60">
        <f t="shared" si="9"/>
        <v>24455.3</v>
      </c>
      <c r="S23" s="60">
        <f t="shared" si="3"/>
        <v>109.48336840220263</v>
      </c>
      <c r="T23" s="60">
        <f t="shared" si="4"/>
        <v>100</v>
      </c>
      <c r="U23" s="60">
        <f>T23-S23</f>
        <v>-9.483368402202629</v>
      </c>
      <c r="V23" s="40"/>
      <c r="W23" s="19"/>
      <c r="X23" s="20"/>
      <c r="Y23" s="21"/>
      <c r="Z23" s="22"/>
      <c r="AA23" s="10"/>
      <c r="AB23" s="2"/>
      <c r="AC23" s="2"/>
      <c r="AD23" s="2"/>
      <c r="AE23" s="2"/>
      <c r="AF23" s="2"/>
      <c r="AG23" s="2"/>
      <c r="AH23" s="2"/>
    </row>
    <row r="24" spans="1:34" ht="50.25" customHeight="1">
      <c r="A24" s="51" t="s">
        <v>77</v>
      </c>
      <c r="B24" s="128" t="s">
        <v>77</v>
      </c>
      <c r="C24" s="128"/>
      <c r="D24" s="128"/>
      <c r="E24" s="128"/>
      <c r="F24" s="128"/>
      <c r="G24" s="129"/>
      <c r="H24" s="61" t="s">
        <v>22</v>
      </c>
      <c r="I24" s="62" t="s">
        <v>51</v>
      </c>
      <c r="J24" s="63">
        <v>4.5</v>
      </c>
      <c r="K24" s="63">
        <v>0</v>
      </c>
      <c r="L24" s="63"/>
      <c r="M24" s="71"/>
      <c r="N24" s="63"/>
      <c r="O24" s="63"/>
      <c r="P24" s="63"/>
      <c r="Q24" s="63">
        <v>2.4</v>
      </c>
      <c r="R24" s="63">
        <v>2.4</v>
      </c>
      <c r="S24" s="63" t="e">
        <f t="shared" si="3"/>
        <v>#DIV/0!</v>
      </c>
      <c r="T24" s="63">
        <f t="shared" si="4"/>
        <v>100</v>
      </c>
      <c r="U24" s="63" t="e">
        <f t="shared" si="5"/>
        <v>#DIV/0!</v>
      </c>
      <c r="V24" s="42" t="s">
        <v>89</v>
      </c>
      <c r="W24" s="23"/>
      <c r="X24" s="20"/>
      <c r="Y24" s="21"/>
      <c r="Z24" s="22"/>
      <c r="AA24" s="10"/>
      <c r="AB24" s="2"/>
      <c r="AC24" s="2"/>
      <c r="AD24" s="2"/>
      <c r="AE24" s="2"/>
      <c r="AF24" s="2"/>
      <c r="AG24" s="2"/>
      <c r="AH24" s="2"/>
    </row>
    <row r="25" spans="1:34" ht="111.75" customHeight="1">
      <c r="A25" s="45"/>
      <c r="B25" s="105" t="s">
        <v>37</v>
      </c>
      <c r="C25" s="106"/>
      <c r="D25" s="106"/>
      <c r="E25" s="106"/>
      <c r="F25" s="106"/>
      <c r="G25" s="107"/>
      <c r="H25" s="64" t="s">
        <v>22</v>
      </c>
      <c r="I25" s="65" t="s">
        <v>33</v>
      </c>
      <c r="J25" s="66">
        <v>15231.2</v>
      </c>
      <c r="K25" s="66">
        <v>21813.8</v>
      </c>
      <c r="L25" s="66"/>
      <c r="M25" s="72"/>
      <c r="N25" s="66"/>
      <c r="O25" s="66"/>
      <c r="P25" s="66"/>
      <c r="Q25" s="66">
        <v>23216.1</v>
      </c>
      <c r="R25" s="66">
        <v>23216.1</v>
      </c>
      <c r="S25" s="63">
        <f t="shared" si="3"/>
        <v>106.42849939029422</v>
      </c>
      <c r="T25" s="63">
        <f t="shared" si="4"/>
        <v>100</v>
      </c>
      <c r="U25" s="63">
        <f t="shared" si="5"/>
        <v>-6.4284993902942205</v>
      </c>
      <c r="V25" s="28" t="s">
        <v>90</v>
      </c>
      <c r="W25" s="23"/>
      <c r="X25" s="20"/>
      <c r="Y25" s="21"/>
      <c r="Z25" s="22"/>
      <c r="AA25" s="10"/>
      <c r="AB25" s="2"/>
      <c r="AC25" s="2"/>
      <c r="AD25" s="2"/>
      <c r="AE25" s="2"/>
      <c r="AF25" s="2"/>
      <c r="AG25" s="2"/>
      <c r="AH25" s="2"/>
    </row>
    <row r="26" spans="1:34" ht="75.75" thickBot="1">
      <c r="A26" s="45"/>
      <c r="B26" s="133" t="s">
        <v>38</v>
      </c>
      <c r="C26" s="134"/>
      <c r="D26" s="134"/>
      <c r="E26" s="134"/>
      <c r="F26" s="134"/>
      <c r="G26" s="135"/>
      <c r="H26" s="67" t="s">
        <v>22</v>
      </c>
      <c r="I26" s="68" t="s">
        <v>39</v>
      </c>
      <c r="J26" s="69">
        <v>529.5</v>
      </c>
      <c r="K26" s="69">
        <v>523.20000000000005</v>
      </c>
      <c r="L26" s="69"/>
      <c r="M26" s="73"/>
      <c r="N26" s="69"/>
      <c r="O26" s="69"/>
      <c r="P26" s="69"/>
      <c r="Q26" s="69">
        <v>1236.8</v>
      </c>
      <c r="R26" s="69">
        <v>1236.8</v>
      </c>
      <c r="S26" s="70">
        <f>R26/K26*100</f>
        <v>236.39143730886846</v>
      </c>
      <c r="T26" s="70">
        <f t="shared" si="4"/>
        <v>100</v>
      </c>
      <c r="U26" s="70">
        <f t="shared" si="5"/>
        <v>-136.39143730886846</v>
      </c>
      <c r="V26" s="41" t="s">
        <v>92</v>
      </c>
      <c r="W26" s="23"/>
      <c r="X26" s="20"/>
      <c r="Y26" s="21"/>
      <c r="Z26" s="22"/>
      <c r="AA26" s="10"/>
      <c r="AB26" s="2"/>
      <c r="AC26" s="2"/>
      <c r="AD26" s="2"/>
      <c r="AE26" s="2"/>
      <c r="AF26" s="2"/>
      <c r="AG26" s="2"/>
      <c r="AH26" s="2"/>
    </row>
    <row r="27" spans="1:34" ht="26.25" thickBot="1">
      <c r="A27" s="45"/>
      <c r="B27" s="108" t="s">
        <v>40</v>
      </c>
      <c r="C27" s="109"/>
      <c r="D27" s="109"/>
      <c r="E27" s="109"/>
      <c r="F27" s="109"/>
      <c r="G27" s="110"/>
      <c r="H27" s="58" t="s">
        <v>24</v>
      </c>
      <c r="I27" s="59" t="s">
        <v>17</v>
      </c>
      <c r="J27" s="60">
        <f>SUM(J28:J30)</f>
        <v>10628.6</v>
      </c>
      <c r="K27" s="60">
        <f t="shared" ref="K27:M27" si="10">SUM(K28:P30)</f>
        <v>7518</v>
      </c>
      <c r="L27" s="60">
        <f t="shared" si="10"/>
        <v>3165.3</v>
      </c>
      <c r="M27" s="60">
        <f t="shared" si="10"/>
        <v>6330.6</v>
      </c>
      <c r="N27" s="60">
        <f>SUM(N28:R30)</f>
        <v>6330.6</v>
      </c>
      <c r="O27" s="60" t="e">
        <f>SUM(O28:S30)</f>
        <v>#DIV/0!</v>
      </c>
      <c r="P27" s="60" t="e">
        <f>SUM(P28:T30)</f>
        <v>#DIV/0!</v>
      </c>
      <c r="Q27" s="60">
        <f>SUM(Q28:Q30)</f>
        <v>3165.3</v>
      </c>
      <c r="R27" s="60">
        <f>SUM(R28:R30)</f>
        <v>3165.3</v>
      </c>
      <c r="S27" s="60">
        <f t="shared" si="3"/>
        <v>42.102952913008778</v>
      </c>
      <c r="T27" s="60">
        <f t="shared" si="4"/>
        <v>100</v>
      </c>
      <c r="U27" s="60">
        <f t="shared" si="5"/>
        <v>57.897047086991222</v>
      </c>
      <c r="V27" s="40"/>
      <c r="W27" s="19"/>
      <c r="X27" s="20"/>
      <c r="Y27" s="21"/>
      <c r="Z27" s="22"/>
      <c r="AA27" s="10"/>
      <c r="AB27" s="2"/>
      <c r="AC27" s="2"/>
      <c r="AD27" s="2"/>
      <c r="AE27" s="2"/>
      <c r="AF27" s="2"/>
      <c r="AG27" s="2"/>
      <c r="AH27" s="2"/>
    </row>
    <row r="28" spans="1:34" ht="30">
      <c r="A28" s="45"/>
      <c r="B28" s="125" t="s">
        <v>70</v>
      </c>
      <c r="C28" s="126"/>
      <c r="D28" s="126"/>
      <c r="E28" s="126"/>
      <c r="F28" s="126"/>
      <c r="G28" s="127"/>
      <c r="H28" s="61" t="s">
        <v>24</v>
      </c>
      <c r="I28" s="62" t="s">
        <v>16</v>
      </c>
      <c r="J28" s="63">
        <v>432.2</v>
      </c>
      <c r="K28" s="63">
        <v>609.1</v>
      </c>
      <c r="L28" s="63"/>
      <c r="M28" s="71"/>
      <c r="N28" s="63"/>
      <c r="O28" s="63"/>
      <c r="P28" s="63"/>
      <c r="Q28" s="63">
        <v>1118.2</v>
      </c>
      <c r="R28" s="63">
        <v>1118.2</v>
      </c>
      <c r="S28" s="63">
        <f t="shared" si="3"/>
        <v>183.58233459202103</v>
      </c>
      <c r="T28" s="63">
        <f t="shared" si="4"/>
        <v>100</v>
      </c>
      <c r="U28" s="63">
        <f t="shared" si="5"/>
        <v>-83.582334592021027</v>
      </c>
      <c r="V28" s="42" t="s">
        <v>93</v>
      </c>
      <c r="W28" s="19"/>
      <c r="X28" s="20"/>
      <c r="Y28" s="21"/>
      <c r="Z28" s="22"/>
      <c r="AA28" s="10"/>
      <c r="AB28" s="2"/>
      <c r="AC28" s="2"/>
      <c r="AD28" s="2"/>
      <c r="AE28" s="2"/>
      <c r="AF28" s="2"/>
      <c r="AG28" s="2"/>
      <c r="AH28" s="2"/>
    </row>
    <row r="29" spans="1:34" ht="150">
      <c r="A29" s="45"/>
      <c r="B29" s="105" t="s">
        <v>41</v>
      </c>
      <c r="C29" s="106"/>
      <c r="D29" s="106"/>
      <c r="E29" s="106"/>
      <c r="F29" s="106"/>
      <c r="G29" s="107"/>
      <c r="H29" s="64" t="s">
        <v>24</v>
      </c>
      <c r="I29" s="65" t="s">
        <v>19</v>
      </c>
      <c r="J29" s="66">
        <v>8976.5</v>
      </c>
      <c r="K29" s="66">
        <v>6908.9</v>
      </c>
      <c r="L29" s="66"/>
      <c r="M29" s="72"/>
      <c r="N29" s="66"/>
      <c r="O29" s="66"/>
      <c r="P29" s="66"/>
      <c r="Q29" s="66">
        <v>247.1</v>
      </c>
      <c r="R29" s="66">
        <v>247.1</v>
      </c>
      <c r="S29" s="63">
        <f t="shared" si="3"/>
        <v>3.5765461940395724</v>
      </c>
      <c r="T29" s="63">
        <f t="shared" si="4"/>
        <v>100</v>
      </c>
      <c r="U29" s="63">
        <f t="shared" si="5"/>
        <v>96.423453805960435</v>
      </c>
      <c r="V29" s="44" t="s">
        <v>94</v>
      </c>
      <c r="W29" s="23"/>
      <c r="X29" s="20"/>
      <c r="Y29" s="21"/>
      <c r="Z29" s="22"/>
      <c r="AA29" s="10"/>
      <c r="AB29" s="2"/>
      <c r="AC29" s="2"/>
      <c r="AD29" s="2"/>
      <c r="AE29" s="2"/>
      <c r="AF29" s="2"/>
      <c r="AG29" s="2"/>
      <c r="AH29" s="2"/>
    </row>
    <row r="30" spans="1:34" ht="139.5" customHeight="1" thickBot="1">
      <c r="A30" s="53"/>
      <c r="B30" s="120" t="s">
        <v>80</v>
      </c>
      <c r="C30" s="120"/>
      <c r="D30" s="120"/>
      <c r="E30" s="120"/>
      <c r="F30" s="120"/>
      <c r="G30" s="121"/>
      <c r="H30" s="67" t="s">
        <v>24</v>
      </c>
      <c r="I30" s="68" t="s">
        <v>21</v>
      </c>
      <c r="J30" s="66">
        <v>1219.9000000000001</v>
      </c>
      <c r="K30" s="66">
        <v>0</v>
      </c>
      <c r="L30" s="66"/>
      <c r="M30" s="72"/>
      <c r="N30" s="66"/>
      <c r="O30" s="66"/>
      <c r="P30" s="66"/>
      <c r="Q30" s="66">
        <v>1800</v>
      </c>
      <c r="R30" s="66">
        <v>1800</v>
      </c>
      <c r="S30" s="63" t="e">
        <f t="shared" si="3"/>
        <v>#DIV/0!</v>
      </c>
      <c r="T30" s="63">
        <f t="shared" si="4"/>
        <v>100</v>
      </c>
      <c r="U30" s="63" t="e">
        <f t="shared" si="5"/>
        <v>#DIV/0!</v>
      </c>
      <c r="V30" s="46" t="s">
        <v>95</v>
      </c>
      <c r="W30" s="23"/>
      <c r="X30" s="20"/>
      <c r="Y30" s="21"/>
      <c r="Z30" s="22"/>
      <c r="AA30" s="10"/>
      <c r="AB30" s="2"/>
      <c r="AC30" s="2"/>
      <c r="AD30" s="2"/>
      <c r="AE30" s="2"/>
      <c r="AF30" s="2"/>
      <c r="AG30" s="2"/>
      <c r="AH30" s="2"/>
    </row>
    <row r="31" spans="1:34" ht="26.25" thickBot="1">
      <c r="A31" s="45"/>
      <c r="B31" s="108" t="s">
        <v>42</v>
      </c>
      <c r="C31" s="109"/>
      <c r="D31" s="109"/>
      <c r="E31" s="109"/>
      <c r="F31" s="109"/>
      <c r="G31" s="110"/>
      <c r="H31" s="58" t="s">
        <v>26</v>
      </c>
      <c r="I31" s="59" t="s">
        <v>17</v>
      </c>
      <c r="J31" s="60">
        <f t="shared" ref="J31:R31" si="11">J32</f>
        <v>377.6</v>
      </c>
      <c r="K31" s="60">
        <f t="shared" si="11"/>
        <v>460.3</v>
      </c>
      <c r="L31" s="60">
        <f t="shared" si="11"/>
        <v>0</v>
      </c>
      <c r="M31" s="60">
        <f t="shared" si="11"/>
        <v>0</v>
      </c>
      <c r="N31" s="60">
        <f t="shared" si="11"/>
        <v>0</v>
      </c>
      <c r="O31" s="60">
        <f t="shared" si="11"/>
        <v>0</v>
      </c>
      <c r="P31" s="60">
        <f t="shared" si="11"/>
        <v>0</v>
      </c>
      <c r="Q31" s="60">
        <f t="shared" si="11"/>
        <v>887.3</v>
      </c>
      <c r="R31" s="60">
        <f t="shared" si="11"/>
        <v>887.3</v>
      </c>
      <c r="S31" s="60">
        <f t="shared" si="3"/>
        <v>192.76558766022157</v>
      </c>
      <c r="T31" s="60">
        <f t="shared" si="4"/>
        <v>100</v>
      </c>
      <c r="U31" s="60">
        <f t="shared" si="5"/>
        <v>-92.76558766022157</v>
      </c>
      <c r="V31" s="40"/>
      <c r="W31" s="19"/>
      <c r="X31" s="20"/>
      <c r="Y31" s="21"/>
      <c r="Z31" s="22"/>
      <c r="AA31" s="10"/>
      <c r="AB31" s="2"/>
      <c r="AC31" s="2"/>
      <c r="AD31" s="2"/>
      <c r="AE31" s="2"/>
      <c r="AF31" s="2"/>
      <c r="AG31" s="2"/>
      <c r="AH31" s="2"/>
    </row>
    <row r="32" spans="1:34" ht="54" customHeight="1" thickBot="1">
      <c r="A32" s="45"/>
      <c r="B32" s="111" t="s">
        <v>43</v>
      </c>
      <c r="C32" s="112"/>
      <c r="D32" s="112"/>
      <c r="E32" s="112"/>
      <c r="F32" s="112"/>
      <c r="G32" s="113"/>
      <c r="H32" s="61" t="s">
        <v>26</v>
      </c>
      <c r="I32" s="62" t="s">
        <v>24</v>
      </c>
      <c r="J32" s="63">
        <v>377.6</v>
      </c>
      <c r="K32" s="63">
        <v>460.3</v>
      </c>
      <c r="L32" s="63"/>
      <c r="M32" s="71"/>
      <c r="N32" s="63"/>
      <c r="O32" s="63"/>
      <c r="P32" s="63"/>
      <c r="Q32" s="63">
        <v>887.3</v>
      </c>
      <c r="R32" s="63">
        <v>887.3</v>
      </c>
      <c r="S32" s="63">
        <f t="shared" si="3"/>
        <v>192.76558766022157</v>
      </c>
      <c r="T32" s="63">
        <f t="shared" si="4"/>
        <v>100</v>
      </c>
      <c r="U32" s="63">
        <f t="shared" si="5"/>
        <v>-92.76558766022157</v>
      </c>
      <c r="V32" s="28" t="s">
        <v>91</v>
      </c>
      <c r="W32" s="23"/>
      <c r="X32" s="20"/>
      <c r="Y32" s="21"/>
      <c r="Z32" s="22"/>
      <c r="AA32" s="10"/>
      <c r="AB32" s="2"/>
      <c r="AC32" s="2"/>
      <c r="AD32" s="2"/>
      <c r="AE32" s="2"/>
      <c r="AF32" s="2"/>
      <c r="AG32" s="2"/>
      <c r="AH32" s="2"/>
    </row>
    <row r="33" spans="1:34" ht="26.25" thickBot="1">
      <c r="A33" s="31"/>
      <c r="B33" s="114" t="s">
        <v>44</v>
      </c>
      <c r="C33" s="115"/>
      <c r="D33" s="115"/>
      <c r="E33" s="115"/>
      <c r="F33" s="115"/>
      <c r="G33" s="116"/>
      <c r="H33" s="58" t="s">
        <v>45</v>
      </c>
      <c r="I33" s="59" t="s">
        <v>17</v>
      </c>
      <c r="J33" s="60">
        <f t="shared" ref="J33" si="12">J34+J35+J37+J38+J36</f>
        <v>439742.8</v>
      </c>
      <c r="K33" s="60">
        <f t="shared" ref="K33:R33" si="13">K34+K35+K37+K38+K36</f>
        <v>481713.80000000005</v>
      </c>
      <c r="L33" s="60">
        <f t="shared" si="13"/>
        <v>0</v>
      </c>
      <c r="M33" s="60">
        <f t="shared" si="13"/>
        <v>0</v>
      </c>
      <c r="N33" s="60">
        <f t="shared" si="13"/>
        <v>0</v>
      </c>
      <c r="O33" s="60">
        <f t="shared" si="13"/>
        <v>0</v>
      </c>
      <c r="P33" s="60">
        <f t="shared" si="13"/>
        <v>0</v>
      </c>
      <c r="Q33" s="60">
        <f t="shared" si="13"/>
        <v>448045.3</v>
      </c>
      <c r="R33" s="60">
        <f t="shared" si="13"/>
        <v>448045.3</v>
      </c>
      <c r="S33" s="60">
        <f t="shared" si="3"/>
        <v>93.010683937225778</v>
      </c>
      <c r="T33" s="60">
        <f t="shared" si="4"/>
        <v>100</v>
      </c>
      <c r="U33" s="60">
        <f t="shared" si="5"/>
        <v>6.9893160627742219</v>
      </c>
      <c r="V33" s="40"/>
      <c r="W33" s="19"/>
      <c r="X33" s="20"/>
      <c r="Y33" s="21"/>
      <c r="Z33" s="22"/>
      <c r="AA33" s="10"/>
      <c r="AB33" s="2"/>
      <c r="AC33" s="2"/>
      <c r="AD33" s="2"/>
      <c r="AE33" s="2"/>
      <c r="AF33" s="2"/>
      <c r="AG33" s="2"/>
      <c r="AH33" s="2"/>
    </row>
    <row r="34" spans="1:34" ht="120">
      <c r="A34" s="31"/>
      <c r="B34" s="117" t="s">
        <v>46</v>
      </c>
      <c r="C34" s="118"/>
      <c r="D34" s="118"/>
      <c r="E34" s="118"/>
      <c r="F34" s="118"/>
      <c r="G34" s="119"/>
      <c r="H34" s="61" t="s">
        <v>45</v>
      </c>
      <c r="I34" s="62" t="s">
        <v>16</v>
      </c>
      <c r="J34" s="63">
        <v>115336.3</v>
      </c>
      <c r="K34" s="63">
        <v>114893.2</v>
      </c>
      <c r="L34" s="63"/>
      <c r="M34" s="71"/>
      <c r="N34" s="63"/>
      <c r="O34" s="63"/>
      <c r="P34" s="63"/>
      <c r="Q34" s="63">
        <v>124740.5</v>
      </c>
      <c r="R34" s="63">
        <v>124740.5</v>
      </c>
      <c r="S34" s="63">
        <f t="shared" si="3"/>
        <v>108.57082925708397</v>
      </c>
      <c r="T34" s="63">
        <f t="shared" si="4"/>
        <v>100</v>
      </c>
      <c r="U34" s="74">
        <f t="shared" si="5"/>
        <v>-8.5708292570839717</v>
      </c>
      <c r="V34" s="47" t="s">
        <v>96</v>
      </c>
      <c r="W34" s="23"/>
      <c r="X34" s="20"/>
      <c r="Y34" s="21"/>
      <c r="Z34" s="22"/>
      <c r="AA34" s="10"/>
      <c r="AB34" s="2"/>
      <c r="AC34" s="2"/>
      <c r="AD34" s="2"/>
      <c r="AE34" s="2"/>
      <c r="AF34" s="2"/>
      <c r="AG34" s="2"/>
      <c r="AH34" s="2"/>
    </row>
    <row r="35" spans="1:34" ht="37.5" customHeight="1">
      <c r="A35" s="31"/>
      <c r="B35" s="102" t="s">
        <v>47</v>
      </c>
      <c r="C35" s="103"/>
      <c r="D35" s="103"/>
      <c r="E35" s="103"/>
      <c r="F35" s="103"/>
      <c r="G35" s="104"/>
      <c r="H35" s="64" t="s">
        <v>45</v>
      </c>
      <c r="I35" s="65" t="s">
        <v>19</v>
      </c>
      <c r="J35" s="66">
        <v>245410.8</v>
      </c>
      <c r="K35" s="66">
        <v>246426.5</v>
      </c>
      <c r="L35" s="66"/>
      <c r="M35" s="72"/>
      <c r="N35" s="66"/>
      <c r="O35" s="66"/>
      <c r="P35" s="66"/>
      <c r="Q35" s="66">
        <v>249649.4</v>
      </c>
      <c r="R35" s="66">
        <v>249649.4</v>
      </c>
      <c r="S35" s="63">
        <f t="shared" si="3"/>
        <v>101.30785447182021</v>
      </c>
      <c r="T35" s="63">
        <f t="shared" si="4"/>
        <v>100</v>
      </c>
      <c r="U35" s="74">
        <f>T35-S35</f>
        <v>-1.3078544718202068</v>
      </c>
      <c r="V35" s="44"/>
      <c r="W35" s="23"/>
      <c r="X35" s="20"/>
      <c r="Y35" s="21"/>
      <c r="Z35" s="22"/>
      <c r="AA35" s="10"/>
      <c r="AB35" s="2"/>
      <c r="AC35" s="2"/>
      <c r="AD35" s="2"/>
      <c r="AE35" s="2"/>
      <c r="AF35" s="2"/>
      <c r="AG35" s="2"/>
      <c r="AH35" s="2"/>
    </row>
    <row r="36" spans="1:34" ht="126">
      <c r="A36" s="52" t="s">
        <v>71</v>
      </c>
      <c r="B36" s="106" t="s">
        <v>71</v>
      </c>
      <c r="C36" s="106"/>
      <c r="D36" s="106"/>
      <c r="E36" s="106"/>
      <c r="F36" s="106"/>
      <c r="G36" s="107"/>
      <c r="H36" s="64" t="s">
        <v>45</v>
      </c>
      <c r="I36" s="65" t="s">
        <v>21</v>
      </c>
      <c r="J36" s="66">
        <v>21220.799999999999</v>
      </c>
      <c r="K36" s="66">
        <v>21780.9</v>
      </c>
      <c r="L36" s="66"/>
      <c r="M36" s="72"/>
      <c r="N36" s="66"/>
      <c r="O36" s="66"/>
      <c r="P36" s="66"/>
      <c r="Q36" s="66">
        <v>22897.599999999999</v>
      </c>
      <c r="R36" s="66">
        <v>22897.599999999999</v>
      </c>
      <c r="S36" s="63">
        <f t="shared" si="3"/>
        <v>105.12696904168331</v>
      </c>
      <c r="T36" s="63">
        <f t="shared" si="4"/>
        <v>100</v>
      </c>
      <c r="U36" s="74">
        <f t="shared" si="5"/>
        <v>-5.12696904168331</v>
      </c>
      <c r="V36" s="50" t="s">
        <v>97</v>
      </c>
      <c r="W36" s="23"/>
      <c r="X36" s="20"/>
      <c r="Y36" s="21"/>
      <c r="Z36" s="22"/>
      <c r="AA36" s="10"/>
      <c r="AB36" s="2"/>
      <c r="AC36" s="2"/>
      <c r="AD36" s="2"/>
      <c r="AE36" s="2"/>
      <c r="AF36" s="2"/>
      <c r="AG36" s="2"/>
      <c r="AH36" s="2"/>
    </row>
    <row r="37" spans="1:34" ht="30">
      <c r="A37" s="43"/>
      <c r="B37" s="102" t="s">
        <v>48</v>
      </c>
      <c r="C37" s="103"/>
      <c r="D37" s="103"/>
      <c r="E37" s="103"/>
      <c r="F37" s="103"/>
      <c r="G37" s="104"/>
      <c r="H37" s="64" t="s">
        <v>45</v>
      </c>
      <c r="I37" s="65" t="s">
        <v>45</v>
      </c>
      <c r="J37" s="66">
        <v>5510.9</v>
      </c>
      <c r="K37" s="66">
        <v>5385.4</v>
      </c>
      <c r="L37" s="66"/>
      <c r="M37" s="72"/>
      <c r="N37" s="66"/>
      <c r="O37" s="66"/>
      <c r="P37" s="66"/>
      <c r="Q37" s="66">
        <v>5738.1</v>
      </c>
      <c r="R37" s="66">
        <v>5738.1</v>
      </c>
      <c r="S37" s="63">
        <f t="shared" si="3"/>
        <v>106.54918854681176</v>
      </c>
      <c r="T37" s="63">
        <f t="shared" si="4"/>
        <v>100</v>
      </c>
      <c r="U37" s="74">
        <f t="shared" si="5"/>
        <v>-6.549188546811763</v>
      </c>
      <c r="V37" s="28" t="s">
        <v>91</v>
      </c>
      <c r="W37" s="23"/>
      <c r="X37" s="20"/>
      <c r="Y37" s="21"/>
      <c r="Z37" s="22"/>
      <c r="AA37" s="10"/>
      <c r="AB37" s="2"/>
      <c r="AC37" s="2"/>
      <c r="AD37" s="2"/>
      <c r="AE37" s="2"/>
      <c r="AF37" s="2"/>
      <c r="AG37" s="2"/>
      <c r="AH37" s="2"/>
    </row>
    <row r="38" spans="1:34" ht="207.75" customHeight="1" thickBot="1">
      <c r="A38" s="43"/>
      <c r="B38" s="130" t="s">
        <v>49</v>
      </c>
      <c r="C38" s="131"/>
      <c r="D38" s="131"/>
      <c r="E38" s="131"/>
      <c r="F38" s="131"/>
      <c r="G38" s="132"/>
      <c r="H38" s="67" t="s">
        <v>45</v>
      </c>
      <c r="I38" s="68" t="s">
        <v>33</v>
      </c>
      <c r="J38" s="69">
        <v>52264</v>
      </c>
      <c r="K38" s="69">
        <v>93227.8</v>
      </c>
      <c r="L38" s="69"/>
      <c r="M38" s="73"/>
      <c r="N38" s="69"/>
      <c r="O38" s="69"/>
      <c r="P38" s="69"/>
      <c r="Q38" s="69">
        <v>45019.7</v>
      </c>
      <c r="R38" s="69">
        <v>45019.7</v>
      </c>
      <c r="S38" s="70">
        <f t="shared" si="3"/>
        <v>48.289995044396619</v>
      </c>
      <c r="T38" s="75">
        <f t="shared" si="4"/>
        <v>100</v>
      </c>
      <c r="U38" s="76">
        <f t="shared" si="5"/>
        <v>51.710004955603381</v>
      </c>
      <c r="V38" s="49" t="s">
        <v>98</v>
      </c>
      <c r="W38" s="23"/>
      <c r="X38" s="20"/>
      <c r="Y38" s="21"/>
      <c r="Z38" s="22"/>
      <c r="AA38" s="10"/>
      <c r="AB38" s="2"/>
      <c r="AC38" s="2"/>
      <c r="AD38" s="2"/>
      <c r="AE38" s="2"/>
      <c r="AF38" s="2"/>
      <c r="AG38" s="2"/>
      <c r="AH38" s="2"/>
    </row>
    <row r="39" spans="1:34" ht="27" thickBot="1">
      <c r="A39" s="43"/>
      <c r="B39" s="114" t="s">
        <v>50</v>
      </c>
      <c r="C39" s="115"/>
      <c r="D39" s="115"/>
      <c r="E39" s="115"/>
      <c r="F39" s="115"/>
      <c r="G39" s="116"/>
      <c r="H39" s="58" t="s">
        <v>51</v>
      </c>
      <c r="I39" s="59" t="s">
        <v>17</v>
      </c>
      <c r="J39" s="60">
        <f t="shared" ref="J39" si="14">J40+J41</f>
        <v>22211</v>
      </c>
      <c r="K39" s="60">
        <f>K40+K41</f>
        <v>29969.1</v>
      </c>
      <c r="L39" s="60">
        <f t="shared" ref="L39:Q39" si="15">L40+L41</f>
        <v>0</v>
      </c>
      <c r="M39" s="77">
        <f t="shared" si="15"/>
        <v>0</v>
      </c>
      <c r="N39" s="60">
        <f t="shared" si="15"/>
        <v>0</v>
      </c>
      <c r="O39" s="60">
        <f t="shared" si="15"/>
        <v>0</v>
      </c>
      <c r="P39" s="60">
        <f t="shared" si="15"/>
        <v>0</v>
      </c>
      <c r="Q39" s="60">
        <f t="shared" si="15"/>
        <v>31912.400000000001</v>
      </c>
      <c r="R39" s="60">
        <f t="shared" ref="R39" si="16">R40+R41</f>
        <v>31912.400000000001</v>
      </c>
      <c r="S39" s="60">
        <f t="shared" si="3"/>
        <v>106.48434554257553</v>
      </c>
      <c r="T39" s="60">
        <f t="shared" si="4"/>
        <v>100</v>
      </c>
      <c r="U39" s="60">
        <f t="shared" si="5"/>
        <v>-6.4843455425755252</v>
      </c>
      <c r="V39" s="40"/>
      <c r="W39" s="19"/>
      <c r="X39" s="20"/>
      <c r="Y39" s="21"/>
      <c r="Z39" s="22"/>
      <c r="AA39" s="10"/>
      <c r="AB39" s="2"/>
      <c r="AC39" s="2"/>
      <c r="AD39" s="2"/>
      <c r="AE39" s="2"/>
      <c r="AF39" s="2"/>
      <c r="AG39" s="2"/>
      <c r="AH39" s="2"/>
    </row>
    <row r="40" spans="1:34" ht="105">
      <c r="A40" s="31"/>
      <c r="B40" s="117" t="s">
        <v>52</v>
      </c>
      <c r="C40" s="118"/>
      <c r="D40" s="118"/>
      <c r="E40" s="118"/>
      <c r="F40" s="118"/>
      <c r="G40" s="119"/>
      <c r="H40" s="61" t="s">
        <v>51</v>
      </c>
      <c r="I40" s="62" t="s">
        <v>16</v>
      </c>
      <c r="J40" s="63">
        <v>20246.400000000001</v>
      </c>
      <c r="K40" s="63">
        <v>27654.6</v>
      </c>
      <c r="L40" s="63"/>
      <c r="M40" s="71"/>
      <c r="N40" s="63"/>
      <c r="O40" s="63"/>
      <c r="P40" s="63"/>
      <c r="Q40" s="63">
        <v>28871.5</v>
      </c>
      <c r="R40" s="63">
        <v>28871.5</v>
      </c>
      <c r="S40" s="63">
        <f t="shared" si="3"/>
        <v>104.40035292501067</v>
      </c>
      <c r="T40" s="63">
        <f t="shared" si="4"/>
        <v>100</v>
      </c>
      <c r="U40" s="74">
        <f>T40-S40</f>
        <v>-4.4003529250106652</v>
      </c>
      <c r="V40" s="47" t="s">
        <v>99</v>
      </c>
      <c r="W40" s="23"/>
      <c r="X40" s="20"/>
      <c r="Y40" s="21"/>
      <c r="Z40" s="22"/>
      <c r="AA40" s="10"/>
      <c r="AB40" s="2"/>
      <c r="AC40" s="2"/>
      <c r="AD40" s="2"/>
      <c r="AE40" s="2"/>
      <c r="AF40" s="2"/>
      <c r="AG40" s="2"/>
      <c r="AH40" s="2"/>
    </row>
    <row r="41" spans="1:34" ht="127.5" customHeight="1" thickBot="1">
      <c r="A41" s="31"/>
      <c r="B41" s="130" t="s">
        <v>53</v>
      </c>
      <c r="C41" s="131"/>
      <c r="D41" s="131"/>
      <c r="E41" s="131"/>
      <c r="F41" s="131"/>
      <c r="G41" s="132"/>
      <c r="H41" s="67" t="s">
        <v>51</v>
      </c>
      <c r="I41" s="68" t="s">
        <v>22</v>
      </c>
      <c r="J41" s="69">
        <v>1964.6</v>
      </c>
      <c r="K41" s="69">
        <v>2314.5</v>
      </c>
      <c r="L41" s="69"/>
      <c r="M41" s="73"/>
      <c r="N41" s="69"/>
      <c r="O41" s="69"/>
      <c r="P41" s="69"/>
      <c r="Q41" s="69">
        <v>3040.9</v>
      </c>
      <c r="R41" s="69">
        <v>3040.9</v>
      </c>
      <c r="S41" s="70">
        <f t="shared" si="3"/>
        <v>131.38474832577231</v>
      </c>
      <c r="T41" s="70">
        <f t="shared" si="4"/>
        <v>100</v>
      </c>
      <c r="U41" s="76">
        <f t="shared" si="5"/>
        <v>-31.384748325772307</v>
      </c>
      <c r="V41" s="49" t="s">
        <v>100</v>
      </c>
      <c r="W41" s="23"/>
      <c r="X41" s="20"/>
      <c r="Y41" s="21"/>
      <c r="Z41" s="22"/>
      <c r="AA41" s="10"/>
      <c r="AB41" s="2"/>
      <c r="AC41" s="2"/>
      <c r="AD41" s="2"/>
      <c r="AE41" s="2"/>
      <c r="AF41" s="2"/>
      <c r="AG41" s="2"/>
      <c r="AH41" s="2"/>
    </row>
    <row r="42" spans="1:34" ht="27" thickBot="1">
      <c r="A42" s="31"/>
      <c r="B42" s="114" t="s">
        <v>54</v>
      </c>
      <c r="C42" s="115"/>
      <c r="D42" s="115"/>
      <c r="E42" s="115"/>
      <c r="F42" s="115"/>
      <c r="G42" s="116"/>
      <c r="H42" s="58" t="s">
        <v>33</v>
      </c>
      <c r="I42" s="59" t="s">
        <v>17</v>
      </c>
      <c r="J42" s="60">
        <f t="shared" ref="J42" si="17">J43+J44</f>
        <v>213.5</v>
      </c>
      <c r="K42" s="60">
        <f t="shared" ref="K42:Q42" si="18">K43+K44</f>
        <v>750.2</v>
      </c>
      <c r="L42" s="60">
        <f t="shared" si="18"/>
        <v>0</v>
      </c>
      <c r="M42" s="77">
        <f t="shared" si="18"/>
        <v>0</v>
      </c>
      <c r="N42" s="60">
        <f t="shared" si="18"/>
        <v>0</v>
      </c>
      <c r="O42" s="60">
        <f t="shared" si="18"/>
        <v>0</v>
      </c>
      <c r="P42" s="60">
        <f t="shared" si="18"/>
        <v>0</v>
      </c>
      <c r="Q42" s="60">
        <f t="shared" si="18"/>
        <v>406.2</v>
      </c>
      <c r="R42" s="60">
        <f t="shared" ref="R42" si="19">R43+R44</f>
        <v>406.2</v>
      </c>
      <c r="S42" s="60">
        <f>R42/K42*100</f>
        <v>54.145561183684343</v>
      </c>
      <c r="T42" s="60">
        <f>R42/Q42*100</f>
        <v>100</v>
      </c>
      <c r="U42" s="60">
        <f>T42-S42</f>
        <v>45.854438816315657</v>
      </c>
      <c r="V42" s="40"/>
      <c r="W42" s="19"/>
      <c r="X42" s="20"/>
      <c r="Y42" s="21"/>
      <c r="Z42" s="22"/>
      <c r="AA42" s="10"/>
      <c r="AB42" s="2"/>
      <c r="AC42" s="2"/>
      <c r="AD42" s="2"/>
      <c r="AE42" s="2"/>
      <c r="AF42" s="2"/>
      <c r="AG42" s="2"/>
      <c r="AH42" s="2"/>
    </row>
    <row r="43" spans="1:34" ht="33" customHeight="1">
      <c r="A43" s="31"/>
      <c r="B43" s="117" t="s">
        <v>55</v>
      </c>
      <c r="C43" s="118"/>
      <c r="D43" s="118"/>
      <c r="E43" s="118"/>
      <c r="F43" s="118"/>
      <c r="G43" s="119"/>
      <c r="H43" s="61" t="s">
        <v>33</v>
      </c>
      <c r="I43" s="62" t="s">
        <v>45</v>
      </c>
      <c r="J43" s="63">
        <v>108.2</v>
      </c>
      <c r="K43" s="63">
        <v>292.2</v>
      </c>
      <c r="L43" s="63"/>
      <c r="M43" s="71"/>
      <c r="N43" s="63"/>
      <c r="O43" s="63"/>
      <c r="P43" s="63"/>
      <c r="Q43" s="63">
        <v>292.2</v>
      </c>
      <c r="R43" s="63">
        <v>292.2</v>
      </c>
      <c r="S43" s="78">
        <f t="shared" ref="S43:S47" si="20">R43/K43*100</f>
        <v>100</v>
      </c>
      <c r="T43" s="78">
        <f t="shared" ref="T43:T49" si="21">R43/Q43*100</f>
        <v>100</v>
      </c>
      <c r="U43" s="74">
        <f t="shared" si="5"/>
        <v>0</v>
      </c>
      <c r="V43" s="42"/>
      <c r="W43" s="23"/>
      <c r="X43" s="20"/>
      <c r="Y43" s="21"/>
      <c r="Z43" s="22"/>
      <c r="AA43" s="10"/>
      <c r="AB43" s="2"/>
      <c r="AC43" s="2"/>
      <c r="AD43" s="2"/>
      <c r="AE43" s="2"/>
      <c r="AF43" s="2"/>
      <c r="AG43" s="2"/>
      <c r="AH43" s="2"/>
    </row>
    <row r="44" spans="1:34" ht="45.75" thickBot="1">
      <c r="A44" s="31"/>
      <c r="B44" s="130" t="s">
        <v>56</v>
      </c>
      <c r="C44" s="131"/>
      <c r="D44" s="131"/>
      <c r="E44" s="131"/>
      <c r="F44" s="131"/>
      <c r="G44" s="132"/>
      <c r="H44" s="67" t="s">
        <v>33</v>
      </c>
      <c r="I44" s="68" t="s">
        <v>33</v>
      </c>
      <c r="J44" s="69">
        <v>105.3</v>
      </c>
      <c r="K44" s="69">
        <v>458</v>
      </c>
      <c r="L44" s="69"/>
      <c r="M44" s="73"/>
      <c r="N44" s="69"/>
      <c r="O44" s="69"/>
      <c r="P44" s="69"/>
      <c r="Q44" s="69">
        <v>114</v>
      </c>
      <c r="R44" s="69">
        <v>114</v>
      </c>
      <c r="S44" s="79">
        <f t="shared" si="20"/>
        <v>24.890829694323145</v>
      </c>
      <c r="T44" s="79">
        <f t="shared" si="21"/>
        <v>100</v>
      </c>
      <c r="U44" s="76">
        <f t="shared" si="5"/>
        <v>75.109170305676855</v>
      </c>
      <c r="V44" s="41" t="s">
        <v>102</v>
      </c>
      <c r="W44" s="23"/>
      <c r="X44" s="20"/>
      <c r="Y44" s="21"/>
      <c r="Z44" s="22"/>
      <c r="AA44" s="10"/>
      <c r="AB44" s="2"/>
      <c r="AC44" s="2"/>
      <c r="AD44" s="2"/>
      <c r="AE44" s="2"/>
      <c r="AF44" s="2"/>
      <c r="AG44" s="2"/>
      <c r="AH44" s="2"/>
    </row>
    <row r="45" spans="1:34" ht="26.25" thickBot="1">
      <c r="A45" s="31"/>
      <c r="B45" s="114" t="s">
        <v>57</v>
      </c>
      <c r="C45" s="115"/>
      <c r="D45" s="115"/>
      <c r="E45" s="115"/>
      <c r="F45" s="115"/>
      <c r="G45" s="116"/>
      <c r="H45" s="58" t="s">
        <v>58</v>
      </c>
      <c r="I45" s="59" t="s">
        <v>17</v>
      </c>
      <c r="J45" s="60">
        <f t="shared" ref="J45" si="22">J46+J47+J48</f>
        <v>14918</v>
      </c>
      <c r="K45" s="60">
        <f t="shared" ref="K45:P45" si="23">K46+K47+K48+K49</f>
        <v>31193.7</v>
      </c>
      <c r="L45" s="60">
        <f t="shared" si="23"/>
        <v>0</v>
      </c>
      <c r="M45" s="60">
        <f t="shared" si="23"/>
        <v>0</v>
      </c>
      <c r="N45" s="60">
        <f t="shared" si="23"/>
        <v>0</v>
      </c>
      <c r="O45" s="60">
        <f t="shared" si="23"/>
        <v>0</v>
      </c>
      <c r="P45" s="60">
        <f t="shared" si="23"/>
        <v>0</v>
      </c>
      <c r="Q45" s="60">
        <f>Q46+Q47+Q48+Q49</f>
        <v>39853.199999999997</v>
      </c>
      <c r="R45" s="60">
        <f>R46+R47+R48+R49</f>
        <v>39853.199999999997</v>
      </c>
      <c r="S45" s="60">
        <f t="shared" si="20"/>
        <v>127.76041316034967</v>
      </c>
      <c r="T45" s="60">
        <f t="shared" si="21"/>
        <v>100</v>
      </c>
      <c r="U45" s="60">
        <f>T45-S45</f>
        <v>-27.760413160349671</v>
      </c>
      <c r="V45" s="40"/>
      <c r="W45" s="19"/>
      <c r="X45" s="20"/>
      <c r="Y45" s="21"/>
      <c r="Z45" s="22"/>
      <c r="AA45" s="10"/>
      <c r="AB45" s="2"/>
      <c r="AC45" s="2"/>
      <c r="AD45" s="2"/>
      <c r="AE45" s="2"/>
      <c r="AF45" s="2"/>
      <c r="AG45" s="2"/>
      <c r="AH45" s="2"/>
    </row>
    <row r="46" spans="1:34" ht="27" thickBot="1">
      <c r="A46" s="31"/>
      <c r="B46" s="117" t="s">
        <v>59</v>
      </c>
      <c r="C46" s="118"/>
      <c r="D46" s="118"/>
      <c r="E46" s="118"/>
      <c r="F46" s="118"/>
      <c r="G46" s="119"/>
      <c r="H46" s="61" t="s">
        <v>58</v>
      </c>
      <c r="I46" s="62" t="s">
        <v>16</v>
      </c>
      <c r="J46" s="63">
        <v>1820.6</v>
      </c>
      <c r="K46" s="63">
        <v>1665</v>
      </c>
      <c r="L46" s="63"/>
      <c r="M46" s="80"/>
      <c r="N46" s="63"/>
      <c r="O46" s="63"/>
      <c r="P46" s="63"/>
      <c r="Q46" s="63">
        <v>1667</v>
      </c>
      <c r="R46" s="63">
        <v>1667</v>
      </c>
      <c r="S46" s="78">
        <f t="shared" si="20"/>
        <v>100.12012012012012</v>
      </c>
      <c r="T46" s="78">
        <f t="shared" si="21"/>
        <v>100</v>
      </c>
      <c r="U46" s="81">
        <f t="shared" ref="U46:U49" si="24">T46-S46</f>
        <v>-0.12012012012012008</v>
      </c>
      <c r="V46" s="42"/>
      <c r="W46" s="23"/>
      <c r="X46" s="20"/>
      <c r="Y46" s="21"/>
      <c r="Z46" s="22"/>
      <c r="AA46" s="10"/>
      <c r="AB46" s="2"/>
      <c r="AC46" s="2"/>
      <c r="AD46" s="2"/>
      <c r="AE46" s="2"/>
      <c r="AF46" s="2"/>
      <c r="AG46" s="2"/>
      <c r="AH46" s="2"/>
    </row>
    <row r="47" spans="1:34" ht="160.5" customHeight="1" thickBot="1">
      <c r="A47" s="31"/>
      <c r="B47" s="102" t="s">
        <v>60</v>
      </c>
      <c r="C47" s="103"/>
      <c r="D47" s="103"/>
      <c r="E47" s="103"/>
      <c r="F47" s="103"/>
      <c r="G47" s="104"/>
      <c r="H47" s="64" t="s">
        <v>58</v>
      </c>
      <c r="I47" s="65" t="s">
        <v>21</v>
      </c>
      <c r="J47" s="66">
        <v>6217.2</v>
      </c>
      <c r="K47" s="66">
        <v>24368.7</v>
      </c>
      <c r="L47" s="66"/>
      <c r="M47" s="72"/>
      <c r="N47" s="66"/>
      <c r="O47" s="66"/>
      <c r="P47" s="66"/>
      <c r="Q47" s="66">
        <v>32194.7</v>
      </c>
      <c r="R47" s="66">
        <v>32194.7</v>
      </c>
      <c r="S47" s="66">
        <f t="shared" si="20"/>
        <v>132.11496715048403</v>
      </c>
      <c r="T47" s="66">
        <f t="shared" si="21"/>
        <v>100</v>
      </c>
      <c r="U47" s="81">
        <f t="shared" si="24"/>
        <v>-32.114967150484034</v>
      </c>
      <c r="V47" s="50" t="s">
        <v>103</v>
      </c>
      <c r="W47" s="23"/>
      <c r="X47" s="20"/>
      <c r="Y47" s="21"/>
      <c r="Z47" s="22"/>
      <c r="AA47" s="10"/>
      <c r="AB47" s="2"/>
      <c r="AC47" s="2"/>
      <c r="AD47" s="2"/>
      <c r="AE47" s="2"/>
      <c r="AF47" s="2"/>
      <c r="AG47" s="2"/>
      <c r="AH47" s="2"/>
    </row>
    <row r="48" spans="1:34" ht="30.75" thickBot="1">
      <c r="A48" s="31"/>
      <c r="B48" s="142" t="s">
        <v>61</v>
      </c>
      <c r="C48" s="143"/>
      <c r="D48" s="143"/>
      <c r="E48" s="143"/>
      <c r="F48" s="143"/>
      <c r="G48" s="143"/>
      <c r="H48" s="100" t="s">
        <v>58</v>
      </c>
      <c r="I48" s="100" t="s">
        <v>22</v>
      </c>
      <c r="J48" s="66">
        <v>6880.2</v>
      </c>
      <c r="K48" s="66">
        <v>5160</v>
      </c>
      <c r="L48" s="66"/>
      <c r="M48" s="72"/>
      <c r="N48" s="66"/>
      <c r="O48" s="66"/>
      <c r="P48" s="66"/>
      <c r="Q48" s="66">
        <v>5610</v>
      </c>
      <c r="R48" s="66">
        <v>5610</v>
      </c>
      <c r="S48" s="66">
        <f t="shared" si="3"/>
        <v>108.72093023255813</v>
      </c>
      <c r="T48" s="66">
        <f t="shared" si="21"/>
        <v>100</v>
      </c>
      <c r="U48" s="82">
        <f t="shared" si="24"/>
        <v>-8.7209302325581319</v>
      </c>
      <c r="V48" s="46" t="s">
        <v>104</v>
      </c>
      <c r="W48" s="23"/>
      <c r="X48" s="20"/>
      <c r="Y48" s="21"/>
      <c r="Z48" s="22"/>
      <c r="AA48" s="10"/>
      <c r="AB48" s="2"/>
      <c r="AC48" s="2"/>
      <c r="AD48" s="2"/>
      <c r="AE48" s="2"/>
      <c r="AF48" s="2"/>
      <c r="AG48" s="2"/>
      <c r="AH48" s="2"/>
    </row>
    <row r="49" spans="1:34" ht="27" thickBot="1">
      <c r="A49" s="31"/>
      <c r="B49" s="131" t="s">
        <v>84</v>
      </c>
      <c r="C49" s="131"/>
      <c r="D49" s="131"/>
      <c r="E49" s="131"/>
      <c r="F49" s="131"/>
      <c r="G49" s="132"/>
      <c r="H49" s="97" t="s">
        <v>58</v>
      </c>
      <c r="I49" s="98" t="s">
        <v>26</v>
      </c>
      <c r="J49" s="79">
        <v>0</v>
      </c>
      <c r="K49" s="79">
        <v>0</v>
      </c>
      <c r="L49" s="79"/>
      <c r="M49" s="99"/>
      <c r="N49" s="79"/>
      <c r="O49" s="79"/>
      <c r="P49" s="79"/>
      <c r="Q49" s="79">
        <v>381.5</v>
      </c>
      <c r="R49" s="79">
        <v>381.5</v>
      </c>
      <c r="S49" s="70" t="e">
        <f>R49/K49*100</f>
        <v>#DIV/0!</v>
      </c>
      <c r="T49" s="70">
        <f t="shared" si="21"/>
        <v>100</v>
      </c>
      <c r="U49" s="82" t="e">
        <f t="shared" si="24"/>
        <v>#DIV/0!</v>
      </c>
      <c r="V49" s="96"/>
      <c r="W49" s="23"/>
      <c r="X49" s="20"/>
      <c r="Y49" s="21"/>
      <c r="Z49" s="22"/>
      <c r="AA49" s="10"/>
      <c r="AB49" s="2"/>
      <c r="AC49" s="2"/>
      <c r="AD49" s="2"/>
      <c r="AE49" s="2"/>
      <c r="AF49" s="2"/>
      <c r="AG49" s="2"/>
      <c r="AH49" s="2"/>
    </row>
    <row r="50" spans="1:34" ht="27" thickBot="1">
      <c r="A50" s="31"/>
      <c r="B50" s="114" t="s">
        <v>62</v>
      </c>
      <c r="C50" s="115"/>
      <c r="D50" s="115"/>
      <c r="E50" s="115"/>
      <c r="F50" s="115"/>
      <c r="G50" s="116"/>
      <c r="H50" s="58" t="s">
        <v>28</v>
      </c>
      <c r="I50" s="59" t="s">
        <v>17</v>
      </c>
      <c r="J50" s="60">
        <f t="shared" ref="J50:R50" si="25">J51</f>
        <v>5811.5</v>
      </c>
      <c r="K50" s="60">
        <f t="shared" si="25"/>
        <v>5737.5</v>
      </c>
      <c r="L50" s="60">
        <f t="shared" si="25"/>
        <v>0</v>
      </c>
      <c r="M50" s="77">
        <f t="shared" si="25"/>
        <v>0</v>
      </c>
      <c r="N50" s="60">
        <f t="shared" si="25"/>
        <v>0</v>
      </c>
      <c r="O50" s="60">
        <f t="shared" si="25"/>
        <v>0</v>
      </c>
      <c r="P50" s="60">
        <f t="shared" si="25"/>
        <v>0</v>
      </c>
      <c r="Q50" s="60">
        <f t="shared" si="25"/>
        <v>9349.7000000000007</v>
      </c>
      <c r="R50" s="60">
        <f t="shared" si="25"/>
        <v>9349.7000000000007</v>
      </c>
      <c r="S50" s="60">
        <f t="shared" si="3"/>
        <v>162.95773420479304</v>
      </c>
      <c r="T50" s="60">
        <f t="shared" si="4"/>
        <v>100</v>
      </c>
      <c r="U50" s="60">
        <f t="shared" si="5"/>
        <v>-62.957734204793041</v>
      </c>
      <c r="V50" s="40"/>
      <c r="W50" s="19"/>
      <c r="X50" s="20"/>
      <c r="Y50" s="21"/>
      <c r="Z50" s="22"/>
      <c r="AA50" s="10"/>
      <c r="AB50" s="2"/>
      <c r="AC50" s="2"/>
      <c r="AD50" s="2"/>
      <c r="AE50" s="2"/>
      <c r="AF50" s="2"/>
      <c r="AG50" s="2"/>
      <c r="AH50" s="2"/>
    </row>
    <row r="51" spans="1:34" ht="126" customHeight="1" thickBot="1">
      <c r="A51" s="31"/>
      <c r="B51" s="139" t="s">
        <v>63</v>
      </c>
      <c r="C51" s="140"/>
      <c r="D51" s="140"/>
      <c r="E51" s="140"/>
      <c r="F51" s="140"/>
      <c r="G51" s="141"/>
      <c r="H51" s="83" t="s">
        <v>28</v>
      </c>
      <c r="I51" s="84" t="s">
        <v>19</v>
      </c>
      <c r="J51" s="70">
        <v>5811.5</v>
      </c>
      <c r="K51" s="70">
        <v>5737.5</v>
      </c>
      <c r="L51" s="70"/>
      <c r="M51" s="85"/>
      <c r="N51" s="70"/>
      <c r="O51" s="70"/>
      <c r="P51" s="70"/>
      <c r="Q51" s="70">
        <v>9349.7000000000007</v>
      </c>
      <c r="R51" s="70">
        <v>9349.7000000000007</v>
      </c>
      <c r="S51" s="70">
        <f t="shared" si="3"/>
        <v>162.95773420479304</v>
      </c>
      <c r="T51" s="70">
        <f t="shared" si="4"/>
        <v>100</v>
      </c>
      <c r="U51" s="70">
        <f t="shared" si="5"/>
        <v>-62.957734204793041</v>
      </c>
      <c r="V51" s="101" t="s">
        <v>101</v>
      </c>
      <c r="W51" s="23"/>
      <c r="X51" s="20"/>
      <c r="Y51" s="21"/>
      <c r="Z51" s="22"/>
      <c r="AA51" s="10"/>
      <c r="AB51" s="2"/>
      <c r="AC51" s="2"/>
      <c r="AD51" s="2"/>
      <c r="AE51" s="2"/>
      <c r="AF51" s="2"/>
      <c r="AG51" s="2"/>
      <c r="AH51" s="2"/>
    </row>
    <row r="52" spans="1:34" ht="45.75" customHeight="1" thickBot="1">
      <c r="A52" s="31"/>
      <c r="B52" s="114" t="s">
        <v>64</v>
      </c>
      <c r="C52" s="115"/>
      <c r="D52" s="115"/>
      <c r="E52" s="115"/>
      <c r="F52" s="115"/>
      <c r="G52" s="116"/>
      <c r="H52" s="58" t="s">
        <v>30</v>
      </c>
      <c r="I52" s="59" t="s">
        <v>17</v>
      </c>
      <c r="J52" s="60">
        <f t="shared" ref="J52:R52" si="26">J53</f>
        <v>105.4</v>
      </c>
      <c r="K52" s="60">
        <f t="shared" si="26"/>
        <v>80.3</v>
      </c>
      <c r="L52" s="60">
        <f t="shared" si="26"/>
        <v>0</v>
      </c>
      <c r="M52" s="60">
        <f t="shared" si="26"/>
        <v>0</v>
      </c>
      <c r="N52" s="60">
        <f t="shared" si="26"/>
        <v>0</v>
      </c>
      <c r="O52" s="60">
        <f t="shared" si="26"/>
        <v>0</v>
      </c>
      <c r="P52" s="60">
        <f t="shared" si="26"/>
        <v>0</v>
      </c>
      <c r="Q52" s="60">
        <f t="shared" si="26"/>
        <v>75.3</v>
      </c>
      <c r="R52" s="60">
        <f t="shared" si="26"/>
        <v>75.3</v>
      </c>
      <c r="S52" s="60">
        <f t="shared" si="3"/>
        <v>93.773349937733499</v>
      </c>
      <c r="T52" s="60">
        <f t="shared" si="4"/>
        <v>100</v>
      </c>
      <c r="U52" s="60">
        <f t="shared" si="5"/>
        <v>6.2266500622665006</v>
      </c>
      <c r="V52" s="39"/>
      <c r="W52" s="19"/>
      <c r="X52" s="20"/>
      <c r="Y52" s="21"/>
      <c r="Z52" s="22"/>
      <c r="AA52" s="10"/>
      <c r="AB52" s="2"/>
      <c r="AC52" s="2"/>
      <c r="AD52" s="2"/>
      <c r="AE52" s="2"/>
      <c r="AF52" s="2"/>
      <c r="AG52" s="2"/>
      <c r="AH52" s="2"/>
    </row>
    <row r="53" spans="1:34" ht="51" customHeight="1" thickBot="1">
      <c r="A53" s="31"/>
      <c r="B53" s="139" t="s">
        <v>65</v>
      </c>
      <c r="C53" s="140"/>
      <c r="D53" s="140"/>
      <c r="E53" s="140"/>
      <c r="F53" s="140"/>
      <c r="G53" s="141"/>
      <c r="H53" s="83" t="s">
        <v>30</v>
      </c>
      <c r="I53" s="84" t="s">
        <v>16</v>
      </c>
      <c r="J53" s="70">
        <v>105.4</v>
      </c>
      <c r="K53" s="70">
        <v>80.3</v>
      </c>
      <c r="L53" s="70"/>
      <c r="M53" s="70"/>
      <c r="N53" s="70"/>
      <c r="O53" s="70"/>
      <c r="P53" s="70"/>
      <c r="Q53" s="70">
        <v>75.3</v>
      </c>
      <c r="R53" s="70">
        <v>75.3</v>
      </c>
      <c r="S53" s="70">
        <f t="shared" si="3"/>
        <v>93.773349937733499</v>
      </c>
      <c r="T53" s="70">
        <f t="shared" si="4"/>
        <v>100</v>
      </c>
      <c r="U53" s="70">
        <f t="shared" si="5"/>
        <v>6.2266500622665006</v>
      </c>
      <c r="V53" s="37" t="s">
        <v>74</v>
      </c>
      <c r="W53" s="23"/>
      <c r="X53" s="20"/>
      <c r="Y53" s="21"/>
      <c r="Z53" s="22"/>
      <c r="AA53" s="10"/>
      <c r="AB53" s="2"/>
      <c r="AC53" s="2"/>
      <c r="AD53" s="2"/>
      <c r="AE53" s="2"/>
      <c r="AF53" s="2"/>
      <c r="AG53" s="2"/>
      <c r="AH53" s="2"/>
    </row>
    <row r="54" spans="1:34" ht="93" customHeight="1" thickBot="1">
      <c r="A54" s="31"/>
      <c r="B54" s="114" t="s">
        <v>66</v>
      </c>
      <c r="C54" s="115"/>
      <c r="D54" s="115"/>
      <c r="E54" s="115"/>
      <c r="F54" s="115"/>
      <c r="G54" s="116"/>
      <c r="H54" s="58" t="s">
        <v>35</v>
      </c>
      <c r="I54" s="59" t="s">
        <v>17</v>
      </c>
      <c r="J54" s="60">
        <f t="shared" ref="J54" si="27">J55+J56</f>
        <v>35706</v>
      </c>
      <c r="K54" s="60">
        <f t="shared" ref="K54:Q54" si="28">K55+K56</f>
        <v>32595.8</v>
      </c>
      <c r="L54" s="60">
        <f t="shared" si="28"/>
        <v>0</v>
      </c>
      <c r="M54" s="60">
        <f t="shared" si="28"/>
        <v>0</v>
      </c>
      <c r="N54" s="60">
        <f t="shared" si="28"/>
        <v>0</v>
      </c>
      <c r="O54" s="60">
        <f t="shared" si="28"/>
        <v>0</v>
      </c>
      <c r="P54" s="60">
        <f t="shared" si="28"/>
        <v>0</v>
      </c>
      <c r="Q54" s="60">
        <f t="shared" si="28"/>
        <v>47529.4</v>
      </c>
      <c r="R54" s="60">
        <f t="shared" ref="R54" si="29">R55+R56</f>
        <v>47529.4</v>
      </c>
      <c r="S54" s="60">
        <f t="shared" si="3"/>
        <v>145.81449143754716</v>
      </c>
      <c r="T54" s="60">
        <f t="shared" si="4"/>
        <v>100</v>
      </c>
      <c r="U54" s="60">
        <f t="shared" si="5"/>
        <v>-45.814491437547161</v>
      </c>
      <c r="V54" s="40"/>
      <c r="W54" s="19"/>
      <c r="X54" s="20"/>
      <c r="Y54" s="21"/>
      <c r="Z54" s="22"/>
      <c r="AA54" s="10"/>
      <c r="AB54" s="2"/>
      <c r="AC54" s="2"/>
      <c r="AD54" s="2"/>
      <c r="AE54" s="2"/>
      <c r="AF54" s="2"/>
      <c r="AG54" s="2"/>
      <c r="AH54" s="2"/>
    </row>
    <row r="55" spans="1:34" ht="78" customHeight="1">
      <c r="A55" s="31"/>
      <c r="B55" s="117" t="s">
        <v>67</v>
      </c>
      <c r="C55" s="118"/>
      <c r="D55" s="118"/>
      <c r="E55" s="118"/>
      <c r="F55" s="118"/>
      <c r="G55" s="119"/>
      <c r="H55" s="61" t="s">
        <v>35</v>
      </c>
      <c r="I55" s="62" t="s">
        <v>16</v>
      </c>
      <c r="J55" s="63">
        <v>17107</v>
      </c>
      <c r="K55" s="63">
        <v>16187.2</v>
      </c>
      <c r="L55" s="63"/>
      <c r="M55" s="63"/>
      <c r="N55" s="63"/>
      <c r="O55" s="63"/>
      <c r="P55" s="63"/>
      <c r="Q55" s="63">
        <v>16187.2</v>
      </c>
      <c r="R55" s="63">
        <v>16187.2</v>
      </c>
      <c r="S55" s="63">
        <f t="shared" si="3"/>
        <v>100</v>
      </c>
      <c r="T55" s="63">
        <f t="shared" si="4"/>
        <v>100</v>
      </c>
      <c r="U55" s="63">
        <f t="shared" si="5"/>
        <v>0</v>
      </c>
      <c r="V55" s="38"/>
      <c r="W55" s="23"/>
      <c r="X55" s="20"/>
      <c r="Y55" s="21"/>
      <c r="Z55" s="22"/>
      <c r="AA55" s="10"/>
      <c r="AB55" s="2"/>
      <c r="AC55" s="2"/>
      <c r="AD55" s="2"/>
      <c r="AE55" s="2"/>
      <c r="AF55" s="2"/>
      <c r="AG55" s="2"/>
      <c r="AH55" s="2"/>
    </row>
    <row r="56" spans="1:34" ht="30.75" thickBot="1">
      <c r="A56" s="32"/>
      <c r="B56" s="136" t="s">
        <v>68</v>
      </c>
      <c r="C56" s="137"/>
      <c r="D56" s="137"/>
      <c r="E56" s="137"/>
      <c r="F56" s="137"/>
      <c r="G56" s="138"/>
      <c r="H56" s="67" t="s">
        <v>35</v>
      </c>
      <c r="I56" s="68" t="s">
        <v>19</v>
      </c>
      <c r="J56" s="69">
        <v>18599</v>
      </c>
      <c r="K56" s="69">
        <v>16408.599999999999</v>
      </c>
      <c r="L56" s="69"/>
      <c r="M56" s="69"/>
      <c r="N56" s="69"/>
      <c r="O56" s="69"/>
      <c r="P56" s="69"/>
      <c r="Q56" s="69">
        <v>31342.2</v>
      </c>
      <c r="R56" s="69">
        <v>31342.2</v>
      </c>
      <c r="S56" s="70">
        <f t="shared" si="3"/>
        <v>191.0108114037761</v>
      </c>
      <c r="T56" s="70">
        <f t="shared" si="4"/>
        <v>100</v>
      </c>
      <c r="U56" s="70">
        <f t="shared" si="5"/>
        <v>-91.010811403776103</v>
      </c>
      <c r="V56" s="48" t="s">
        <v>78</v>
      </c>
      <c r="W56" s="23"/>
      <c r="X56" s="20"/>
      <c r="Y56" s="21"/>
      <c r="Z56" s="22"/>
      <c r="AA56" s="10"/>
      <c r="AB56" s="2"/>
      <c r="AC56" s="2"/>
      <c r="AD56" s="2"/>
      <c r="AE56" s="2"/>
      <c r="AF56" s="2"/>
      <c r="AG56" s="2"/>
      <c r="AH56" s="2"/>
    </row>
    <row r="57" spans="1:34" ht="27" thickBot="1">
      <c r="B57" s="94" t="s">
        <v>69</v>
      </c>
      <c r="C57" s="95"/>
      <c r="D57" s="95"/>
      <c r="E57" s="95"/>
      <c r="F57" s="95"/>
      <c r="G57" s="95"/>
      <c r="H57" s="86"/>
      <c r="I57" s="87"/>
      <c r="J57" s="89">
        <f t="shared" ref="J57:R57" si="30">J12+J20+J23+J27+J31+J33+J39+J42+J45+J50+J52+J54</f>
        <v>590751.6</v>
      </c>
      <c r="K57" s="60">
        <f t="shared" si="30"/>
        <v>671917.5</v>
      </c>
      <c r="L57" s="60">
        <f t="shared" si="30"/>
        <v>3165.3</v>
      </c>
      <c r="M57" s="60">
        <f t="shared" si="30"/>
        <v>6330.6</v>
      </c>
      <c r="N57" s="60">
        <f t="shared" si="30"/>
        <v>6330.6</v>
      </c>
      <c r="O57" s="60" t="e">
        <f t="shared" si="30"/>
        <v>#DIV/0!</v>
      </c>
      <c r="P57" s="88" t="e">
        <f t="shared" si="30"/>
        <v>#DIV/0!</v>
      </c>
      <c r="Q57" s="89">
        <f t="shared" si="30"/>
        <v>664058.29999999993</v>
      </c>
      <c r="R57" s="89">
        <f t="shared" si="30"/>
        <v>664058.29999999993</v>
      </c>
      <c r="S57" s="90">
        <f t="shared" si="3"/>
        <v>98.830332592915042</v>
      </c>
      <c r="T57" s="90">
        <f t="shared" si="4"/>
        <v>100</v>
      </c>
      <c r="U57" s="60">
        <f t="shared" si="5"/>
        <v>1.1696674070849582</v>
      </c>
      <c r="V57" s="24"/>
      <c r="W57" s="19"/>
      <c r="X57" s="20"/>
      <c r="Y57" s="25"/>
      <c r="Z57" s="26"/>
      <c r="AA57" s="17"/>
    </row>
    <row r="58" spans="1:34">
      <c r="V58" s="17"/>
      <c r="W58" s="17"/>
      <c r="X58" s="17"/>
      <c r="Y58" s="17"/>
      <c r="Z58" s="17"/>
      <c r="AA58" s="17"/>
    </row>
  </sheetData>
  <mergeCells count="48">
    <mergeCell ref="A7:V7"/>
    <mergeCell ref="A8:V8"/>
    <mergeCell ref="B38:G38"/>
    <mergeCell ref="B39:G39"/>
    <mergeCell ref="B40:G40"/>
    <mergeCell ref="B41:G41"/>
    <mergeCell ref="B42:G42"/>
    <mergeCell ref="B26:G26"/>
    <mergeCell ref="B19:G19"/>
    <mergeCell ref="B43:G43"/>
    <mergeCell ref="B56:G56"/>
    <mergeCell ref="B50:G50"/>
    <mergeCell ref="B51:G51"/>
    <mergeCell ref="B52:G52"/>
    <mergeCell ref="B53:G53"/>
    <mergeCell ref="B54:G54"/>
    <mergeCell ref="B55:G55"/>
    <mergeCell ref="B45:G45"/>
    <mergeCell ref="B46:G46"/>
    <mergeCell ref="B47:G47"/>
    <mergeCell ref="B48:G48"/>
    <mergeCell ref="B44:G44"/>
    <mergeCell ref="B49:G49"/>
    <mergeCell ref="B14:G14"/>
    <mergeCell ref="B10:G10"/>
    <mergeCell ref="B13:G13"/>
    <mergeCell ref="B28:G28"/>
    <mergeCell ref="B24:G24"/>
    <mergeCell ref="B12:G12"/>
    <mergeCell ref="B27:G27"/>
    <mergeCell ref="B15:G15"/>
    <mergeCell ref="B16:G16"/>
    <mergeCell ref="B17:G17"/>
    <mergeCell ref="B18:G18"/>
    <mergeCell ref="B20:G20"/>
    <mergeCell ref="B21:G21"/>
    <mergeCell ref="B22:G22"/>
    <mergeCell ref="B23:G23"/>
    <mergeCell ref="B25:G25"/>
    <mergeCell ref="B37:G37"/>
    <mergeCell ref="B29:G29"/>
    <mergeCell ref="B31:G31"/>
    <mergeCell ref="B32:G32"/>
    <mergeCell ref="B33:G33"/>
    <mergeCell ref="B34:G34"/>
    <mergeCell ref="B35:G35"/>
    <mergeCell ref="B36:G36"/>
    <mergeCell ref="B30:G30"/>
  </mergeCells>
  <printOptions horizontalCentered="1"/>
  <pageMargins left="0.31496062992125984" right="0" top="0.28999999999999998" bottom="0.27559055118110237" header="0.26" footer="0.27559055118110237"/>
  <pageSetup paperSize="9" scale="60" fitToWidth="2" fitToHeight="2" orientation="landscape" r:id="rId1"/>
  <rowBreaks count="4" manualBreakCount="4">
    <brk id="21" min="1" max="21" man="1"/>
    <brk id="30" min="1" max="21" man="1"/>
    <brk id="38" min="1" max="21" man="1"/>
    <brk id="53" min="1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 разделам</vt:lpstr>
      <vt:lpstr>'по разделам'!Область_печати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2020-04-21T12:11:40Z</dcterms:modified>
</cp:coreProperties>
</file>