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395" windowHeight="7485" activeTab="0"/>
  </bookViews>
  <sheets>
    <sheet name="Лист1" sheetId="1" r:id="rId1"/>
  </sheets>
  <definedNames>
    <definedName name="_xlnm.Print_Area" localSheetId="0">'Лист1'!$A$1:$L$18</definedName>
  </definedNames>
  <calcPr fullCalcOnLoad="1"/>
</workbook>
</file>

<file path=xl/sharedStrings.xml><?xml version="1.0" encoding="utf-8"?>
<sst xmlns="http://schemas.openxmlformats.org/spreadsheetml/2006/main" count="33" uniqueCount="24">
  <si>
    <t>2018 год прогноз</t>
  </si>
  <si>
    <t>2019 год прогноз</t>
  </si>
  <si>
    <t xml:space="preserve">Расходы всего по государственным программам </t>
  </si>
  <si>
    <t xml:space="preserve">в процентах к общему объему расходов </t>
  </si>
  <si>
    <r>
      <t>Наименование</t>
    </r>
    <r>
      <rPr>
        <sz val="14"/>
        <color indexed="8"/>
        <rFont val="Times New Roman"/>
        <family val="1"/>
      </rPr>
      <t xml:space="preserve"> </t>
    </r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</si>
  <si>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</si>
  <si>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Муниципальная программа "Развитие физической культуры и спорта в Никольском муниципальном районе на 2014-2020 годы"</t>
  </si>
  <si>
    <t>Муниципальная программа "Развитие сферы культуры Никольского муниципального района на 2014-2020 гг."</t>
  </si>
  <si>
    <t>Муниципальная программа "Развитие образования Никольского муниципального района на 2016-2020 годы"</t>
  </si>
  <si>
    <t>Муниципальная программа "Обеспечение законности,правопорядка и общественной безопасности в Никольском муниципальном районе на 2014-2020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</si>
  <si>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2020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</si>
  <si>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2016-2020 годов"</t>
  </si>
  <si>
    <t>Муниципальная  программа "Реализация молодежной политики на территории Никольского муниципального района на 2016-2020 гг"</t>
  </si>
  <si>
    <t>Муниципальная программа "Управление муниципальными финансами Никольского муниципального района на 2016-2020 годы"</t>
  </si>
  <si>
    <t>Муниципальная программа  "Кадровая политика в сфере здравоохранения Никольского муниципального района на 2016-2020 годы"</t>
  </si>
  <si>
    <t>X</t>
  </si>
  <si>
    <t xml:space="preserve">Исполнение 2016 год </t>
  </si>
  <si>
    <t xml:space="preserve">2017 год ожидаемое </t>
  </si>
  <si>
    <t>Муниципальная  программа "Поддержка и развитие малого и среднего предпринимательства в Никольском муниципальном районе на 2015-2020 годы"                                         С 2018 года  - Муниципальная программа "Экономическое развитие Никольского мунципального района на 2018-2020 годы"</t>
  </si>
  <si>
    <t>2020 прогноз</t>
  </si>
  <si>
    <t>% к исполнению за 2016 год</t>
  </si>
  <si>
    <t>% к 2017 году</t>
  </si>
  <si>
    <t>Сведения о расходах районного бюджета по государственным программам  за 2016-2017 годы и прогнозные показатели на 2018-2020 годы</t>
  </si>
  <si>
    <t>Муниципальная программа "Социальная поддержка граждан Никольского муниципального района на 2017-2018 годы"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</si>
</sst>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i/>
      <sz val="14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Times New Roman"/>
      <family val="1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 readingOrder="1"/>
    </xf>
    <xf numFmtId="0" fontId="43" fillId="33" borderId="10" xfId="0" applyFont="1" applyFill="1" applyBorder="1" applyAlignment="1">
      <alignment horizontal="left" wrapText="1" readingOrder="1"/>
    </xf>
    <xf numFmtId="0" fontId="44" fillId="0" borderId="10" xfId="0" applyFont="1" applyBorder="1" applyAlignment="1">
      <alignment horizontal="left" wrapText="1" readingOrder="1"/>
    </xf>
    <xf numFmtId="0" fontId="45" fillId="0" borderId="10" xfId="0" applyFont="1" applyBorder="1" applyAlignment="1">
      <alignment horizontal="center" vertical="center" wrapText="1"/>
    </xf>
    <xf numFmtId="10" fontId="4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2" fontId="46" fillId="0" borderId="10" xfId="55" applyNumberFormat="1" applyFont="1" applyBorder="1" applyAlignment="1">
      <alignment horizontal="center" vertical="center" wrapText="1"/>
    </xf>
    <xf numFmtId="172" fontId="43" fillId="0" borderId="10" xfId="55" applyNumberFormat="1" applyFont="1" applyBorder="1" applyAlignment="1">
      <alignment horizontal="center" vertical="center" wrapText="1"/>
    </xf>
    <xf numFmtId="173" fontId="33" fillId="0" borderId="0" xfId="0" applyNumberFormat="1" applyFont="1" applyAlignment="1">
      <alignment horizontal="center" vertical="center"/>
    </xf>
    <xf numFmtId="173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172" fontId="46" fillId="0" borderId="11" xfId="55" applyNumberFormat="1" applyFont="1" applyBorder="1" applyAlignment="1">
      <alignment horizontal="center" vertical="center" wrapText="1"/>
    </xf>
    <xf numFmtId="173" fontId="47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 readingOrder="1"/>
    </xf>
    <xf numFmtId="10" fontId="43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wrapText="1" readingOrder="1"/>
    </xf>
    <xf numFmtId="173" fontId="49" fillId="35" borderId="10" xfId="0" applyNumberFormat="1" applyFont="1" applyFill="1" applyBorder="1" applyAlignment="1">
      <alignment horizontal="center" vertical="center" wrapText="1"/>
    </xf>
    <xf numFmtId="172" fontId="49" fillId="35" borderId="10" xfId="55" applyNumberFormat="1" applyFont="1" applyFill="1" applyBorder="1" applyAlignment="1">
      <alignment horizontal="center" vertical="center" wrapText="1"/>
    </xf>
    <xf numFmtId="172" fontId="47" fillId="35" borderId="10" xfId="55" applyNumberFormat="1" applyFont="1" applyFill="1" applyBorder="1" applyAlignment="1">
      <alignment horizontal="center" vertical="center" wrapText="1"/>
    </xf>
    <xf numFmtId="173" fontId="47" fillId="35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 readingOrder="1"/>
    </xf>
    <xf numFmtId="0" fontId="46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0" zoomScaleNormal="70" zoomScaleSheetLayoutView="70" zoomScalePageLayoutView="0" workbookViewId="0" topLeftCell="A4">
      <selection activeCell="D6" sqref="D6"/>
    </sheetView>
  </sheetViews>
  <sheetFormatPr defaultColWidth="9.140625" defaultRowHeight="15"/>
  <cols>
    <col min="1" max="1" width="35.140625" style="0" customWidth="1"/>
    <col min="2" max="4" width="17.28125" style="9" customWidth="1"/>
    <col min="5" max="6" width="17.28125" style="6" customWidth="1"/>
    <col min="7" max="7" width="17.28125" style="9" customWidth="1"/>
    <col min="8" max="9" width="17.28125" style="6" customWidth="1"/>
    <col min="10" max="10" width="17.28125" style="9" customWidth="1"/>
    <col min="11" max="12" width="17.28125" style="6" customWidth="1"/>
  </cols>
  <sheetData>
    <row r="1" spans="1:12" ht="35.25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s="11" customFormat="1" ht="56.25">
      <c r="A3" s="22" t="s">
        <v>4</v>
      </c>
      <c r="B3" s="14" t="s">
        <v>16</v>
      </c>
      <c r="C3" s="14" t="s">
        <v>17</v>
      </c>
      <c r="D3" s="14" t="s">
        <v>0</v>
      </c>
      <c r="E3" s="23" t="s">
        <v>21</v>
      </c>
      <c r="F3" s="23" t="s">
        <v>20</v>
      </c>
      <c r="G3" s="14" t="s">
        <v>1</v>
      </c>
      <c r="H3" s="23" t="s">
        <v>21</v>
      </c>
      <c r="I3" s="23" t="s">
        <v>20</v>
      </c>
      <c r="J3" s="14" t="s">
        <v>19</v>
      </c>
      <c r="K3" s="23" t="s">
        <v>21</v>
      </c>
      <c r="L3" s="23" t="s">
        <v>20</v>
      </c>
    </row>
    <row r="4" spans="1:12" ht="15">
      <c r="A4" s="1">
        <v>1</v>
      </c>
      <c r="B4" s="1">
        <v>2</v>
      </c>
      <c r="C4" s="15">
        <v>3</v>
      </c>
      <c r="D4" s="4">
        <v>4</v>
      </c>
      <c r="E4" s="1">
        <v>5</v>
      </c>
      <c r="F4" s="1">
        <v>6</v>
      </c>
      <c r="G4" s="4">
        <v>7</v>
      </c>
      <c r="H4" s="1">
        <v>8</v>
      </c>
      <c r="I4" s="1">
        <v>9</v>
      </c>
      <c r="J4" s="4">
        <v>10</v>
      </c>
      <c r="K4" s="1">
        <v>11</v>
      </c>
      <c r="L4" s="1">
        <v>12</v>
      </c>
    </row>
    <row r="5" spans="1:12" ht="56.25">
      <c r="A5" s="17" t="s">
        <v>2</v>
      </c>
      <c r="B5" s="18">
        <f>SUM(B7:B18)</f>
        <v>447684.60000000003</v>
      </c>
      <c r="C5" s="18">
        <f>SUM(C7:C18)</f>
        <v>460464.89999999997</v>
      </c>
      <c r="D5" s="18">
        <f>SUM(D7:D18)</f>
        <v>484644.4</v>
      </c>
      <c r="E5" s="19">
        <f>D5/C5</f>
        <v>1.0525110600178214</v>
      </c>
      <c r="F5" s="20">
        <f>D5/B5</f>
        <v>1.0825576756493298</v>
      </c>
      <c r="G5" s="21">
        <f>SUM(G7:G19)</f>
        <v>473891.8</v>
      </c>
      <c r="H5" s="20">
        <f>G5/C5</f>
        <v>1.0291594429890314</v>
      </c>
      <c r="I5" s="20">
        <f>G5/B5</f>
        <v>1.0585394270877309</v>
      </c>
      <c r="J5" s="21">
        <f>SUM(J7:J20)</f>
        <v>469456.7</v>
      </c>
      <c r="K5" s="20">
        <f>J5/C5</f>
        <v>1.0195276556367272</v>
      </c>
      <c r="L5" s="20">
        <f>J5/B5</f>
        <v>1.0486326757721842</v>
      </c>
    </row>
    <row r="6" spans="1:12" ht="37.5">
      <c r="A6" s="2" t="s">
        <v>3</v>
      </c>
      <c r="B6" s="5">
        <f>B5/479199.3</f>
        <v>0.9342346702092429</v>
      </c>
      <c r="C6" s="16">
        <f>C5/465932.8</f>
        <v>0.9882646167000906</v>
      </c>
      <c r="D6" s="5">
        <f>D5/521739.9</f>
        <v>0.9289003965385818</v>
      </c>
      <c r="E6" s="5" t="s">
        <v>15</v>
      </c>
      <c r="F6" s="5" t="s">
        <v>15</v>
      </c>
      <c r="G6" s="5">
        <f>G5/513200.7</f>
        <v>0.9234044302745494</v>
      </c>
      <c r="H6" s="5" t="s">
        <v>15</v>
      </c>
      <c r="I6" s="5" t="s">
        <v>15</v>
      </c>
      <c r="J6" s="5">
        <f>J5/514844.4</f>
        <v>0.9118419079628719</v>
      </c>
      <c r="K6" s="5" t="s">
        <v>15</v>
      </c>
      <c r="L6" s="5" t="s">
        <v>15</v>
      </c>
    </row>
    <row r="7" spans="1:12" ht="94.5">
      <c r="A7" s="3" t="s">
        <v>5</v>
      </c>
      <c r="B7" s="10">
        <v>595.7</v>
      </c>
      <c r="C7" s="14">
        <v>996.1</v>
      </c>
      <c r="D7" s="12">
        <v>9115.9</v>
      </c>
      <c r="E7" s="8">
        <f>D7/C7</f>
        <v>9.151591205702237</v>
      </c>
      <c r="F7" s="8">
        <f>D7/B7</f>
        <v>15.302836998489171</v>
      </c>
      <c r="G7" s="12">
        <v>0</v>
      </c>
      <c r="H7" s="7">
        <f aca="true" t="shared" si="0" ref="H7:H18">G7/C7</f>
        <v>0</v>
      </c>
      <c r="I7" s="8">
        <f>G7/B7</f>
        <v>0</v>
      </c>
      <c r="J7" s="12">
        <v>0</v>
      </c>
      <c r="K7" s="13">
        <f aca="true" t="shared" si="1" ref="K7:K18">J7/C7</f>
        <v>0</v>
      </c>
      <c r="L7" s="8">
        <f>J7/B7</f>
        <v>0</v>
      </c>
    </row>
    <row r="8" spans="1:12" ht="78.75">
      <c r="A8" s="3" t="s">
        <v>6</v>
      </c>
      <c r="B8" s="10">
        <v>6369.6</v>
      </c>
      <c r="C8" s="14">
        <v>5516.5</v>
      </c>
      <c r="D8" s="12">
        <v>9848.9</v>
      </c>
      <c r="E8" s="8">
        <f aca="true" t="shared" si="2" ref="E8:E18">D8/C8</f>
        <v>1.78535303181365</v>
      </c>
      <c r="F8" s="8">
        <f aca="true" t="shared" si="3" ref="F8:F18">D8/B8</f>
        <v>1.5462352424014065</v>
      </c>
      <c r="G8" s="12">
        <v>5130.1</v>
      </c>
      <c r="H8" s="7">
        <f t="shared" si="0"/>
        <v>0.9299555877821083</v>
      </c>
      <c r="I8" s="8">
        <f aca="true" t="shared" si="4" ref="I8:I18">G8/B8</f>
        <v>0.80540379301683</v>
      </c>
      <c r="J8" s="12">
        <v>5040.5</v>
      </c>
      <c r="K8" s="13">
        <f t="shared" si="1"/>
        <v>0.9137134052388289</v>
      </c>
      <c r="L8" s="8">
        <f aca="true" t="shared" si="5" ref="L8:L18">J8/B8</f>
        <v>0.7913369756342628</v>
      </c>
    </row>
    <row r="9" spans="1:12" ht="64.5" customHeight="1">
      <c r="A9" s="3" t="s">
        <v>23</v>
      </c>
      <c r="B9" s="10">
        <v>20506.4</v>
      </c>
      <c r="C9" s="14">
        <v>9921.7</v>
      </c>
      <c r="D9" s="12">
        <v>8425.8</v>
      </c>
      <c r="E9" s="8">
        <f t="shared" si="2"/>
        <v>0.8492294667244523</v>
      </c>
      <c r="F9" s="8">
        <f t="shared" si="3"/>
        <v>0.4108863574298755</v>
      </c>
      <c r="G9" s="12">
        <v>8425.8</v>
      </c>
      <c r="H9" s="7">
        <f t="shared" si="0"/>
        <v>0.8492294667244523</v>
      </c>
      <c r="I9" s="8">
        <f t="shared" si="4"/>
        <v>0.4108863574298755</v>
      </c>
      <c r="J9" s="12">
        <v>8425.8</v>
      </c>
      <c r="K9" s="13">
        <f t="shared" si="1"/>
        <v>0.8492294667244523</v>
      </c>
      <c r="L9" s="8">
        <f t="shared" si="5"/>
        <v>0.4108863574298755</v>
      </c>
    </row>
    <row r="10" spans="1:12" ht="63">
      <c r="A10" s="3" t="s">
        <v>7</v>
      </c>
      <c r="B10" s="10">
        <v>26253.5</v>
      </c>
      <c r="C10" s="14">
        <v>32678.8</v>
      </c>
      <c r="D10" s="12">
        <v>35790.3</v>
      </c>
      <c r="E10" s="8">
        <f t="shared" si="2"/>
        <v>1.0952146345643048</v>
      </c>
      <c r="F10" s="8">
        <f t="shared" si="3"/>
        <v>1.363258232235702</v>
      </c>
      <c r="G10" s="12">
        <v>36794.1</v>
      </c>
      <c r="H10" s="7">
        <f t="shared" si="0"/>
        <v>1.125931796761203</v>
      </c>
      <c r="I10" s="8">
        <f t="shared" si="4"/>
        <v>1.4014931342487669</v>
      </c>
      <c r="J10" s="12">
        <v>36069</v>
      </c>
      <c r="K10" s="13">
        <f t="shared" si="1"/>
        <v>1.1037430995018178</v>
      </c>
      <c r="L10" s="8">
        <f t="shared" si="5"/>
        <v>1.3738739596625211</v>
      </c>
    </row>
    <row r="11" spans="1:12" ht="63">
      <c r="A11" s="3" t="s">
        <v>8</v>
      </c>
      <c r="B11" s="10">
        <v>336740.2</v>
      </c>
      <c r="C11" s="14">
        <v>346975.3</v>
      </c>
      <c r="D11" s="12">
        <v>366103.9</v>
      </c>
      <c r="E11" s="8">
        <f t="shared" si="2"/>
        <v>1.0551295726237575</v>
      </c>
      <c r="F11" s="8">
        <f t="shared" si="3"/>
        <v>1.0871998650591763</v>
      </c>
      <c r="G11" s="12">
        <v>370670.4</v>
      </c>
      <c r="H11" s="7">
        <f t="shared" si="0"/>
        <v>1.0682904517987304</v>
      </c>
      <c r="I11" s="8">
        <f t="shared" si="4"/>
        <v>1.1007607645300443</v>
      </c>
      <c r="J11" s="12">
        <v>368185.2</v>
      </c>
      <c r="K11" s="13">
        <f t="shared" si="1"/>
        <v>1.0611279823088273</v>
      </c>
      <c r="L11" s="8">
        <f t="shared" si="5"/>
        <v>1.0933805942979187</v>
      </c>
    </row>
    <row r="12" spans="1:12" ht="94.5">
      <c r="A12" s="3" t="s">
        <v>9</v>
      </c>
      <c r="B12" s="10">
        <v>118.7</v>
      </c>
      <c r="C12" s="14">
        <v>280.2</v>
      </c>
      <c r="D12" s="12">
        <v>184.8</v>
      </c>
      <c r="E12" s="8">
        <f t="shared" si="2"/>
        <v>0.6595289079229123</v>
      </c>
      <c r="F12" s="8">
        <f t="shared" si="3"/>
        <v>1.556866048862679</v>
      </c>
      <c r="G12" s="12">
        <v>155.3</v>
      </c>
      <c r="H12" s="7">
        <f t="shared" si="0"/>
        <v>0.554246966452534</v>
      </c>
      <c r="I12" s="8">
        <f t="shared" si="4"/>
        <v>1.308340353833193</v>
      </c>
      <c r="J12" s="12">
        <v>155.3</v>
      </c>
      <c r="K12" s="13">
        <f t="shared" si="1"/>
        <v>0.554246966452534</v>
      </c>
      <c r="L12" s="8">
        <f t="shared" si="5"/>
        <v>1.308340353833193</v>
      </c>
    </row>
    <row r="13" spans="1:12" ht="177.75" customHeight="1">
      <c r="A13" s="3" t="s">
        <v>18</v>
      </c>
      <c r="B13" s="10">
        <v>37</v>
      </c>
      <c r="C13" s="14">
        <v>545.8</v>
      </c>
      <c r="D13" s="12">
        <v>100</v>
      </c>
      <c r="E13" s="8">
        <f t="shared" si="2"/>
        <v>0.1832172957127153</v>
      </c>
      <c r="F13" s="8">
        <f t="shared" si="3"/>
        <v>2.7027027027027026</v>
      </c>
      <c r="G13" s="12">
        <v>100</v>
      </c>
      <c r="H13" s="7">
        <f t="shared" si="0"/>
        <v>0.1832172957127153</v>
      </c>
      <c r="I13" s="8">
        <f t="shared" si="4"/>
        <v>2.7027027027027026</v>
      </c>
      <c r="J13" s="12">
        <v>100</v>
      </c>
      <c r="K13" s="13">
        <f t="shared" si="1"/>
        <v>0.1832172957127153</v>
      </c>
      <c r="L13" s="8">
        <f t="shared" si="5"/>
        <v>2.7027027027027026</v>
      </c>
    </row>
    <row r="14" spans="1:12" ht="94.5">
      <c r="A14" s="3" t="s">
        <v>10</v>
      </c>
      <c r="B14" s="10">
        <v>2429</v>
      </c>
      <c r="C14" s="14">
        <v>2217</v>
      </c>
      <c r="D14" s="12">
        <v>3554.8</v>
      </c>
      <c r="E14" s="8">
        <f t="shared" si="2"/>
        <v>1.603428055931439</v>
      </c>
      <c r="F14" s="8">
        <f t="shared" si="3"/>
        <v>1.4634829147797448</v>
      </c>
      <c r="G14" s="12">
        <v>232.5</v>
      </c>
      <c r="H14" s="7">
        <f t="shared" si="0"/>
        <v>0.10487144790257104</v>
      </c>
      <c r="I14" s="8">
        <f t="shared" si="4"/>
        <v>0.09571840263482914</v>
      </c>
      <c r="J14" s="12">
        <v>288.5</v>
      </c>
      <c r="K14" s="13">
        <f t="shared" si="1"/>
        <v>0.13013080739738386</v>
      </c>
      <c r="L14" s="8">
        <f t="shared" si="5"/>
        <v>0.11877315767805681</v>
      </c>
    </row>
    <row r="15" spans="1:12" ht="110.25">
      <c r="A15" s="3" t="s">
        <v>11</v>
      </c>
      <c r="B15" s="10">
        <v>21950.7</v>
      </c>
      <c r="C15" s="14">
        <v>23115.8</v>
      </c>
      <c r="D15" s="12">
        <v>11249</v>
      </c>
      <c r="E15" s="8">
        <f t="shared" si="2"/>
        <v>0.4866368457937861</v>
      </c>
      <c r="F15" s="8">
        <f t="shared" si="3"/>
        <v>0.5124665728200012</v>
      </c>
      <c r="G15" s="12">
        <v>12815</v>
      </c>
      <c r="H15" s="7">
        <f t="shared" si="0"/>
        <v>0.5543827165834624</v>
      </c>
      <c r="I15" s="8">
        <f t="shared" si="4"/>
        <v>0.5838082612399604</v>
      </c>
      <c r="J15" s="12">
        <v>13545</v>
      </c>
      <c r="K15" s="13">
        <f t="shared" si="1"/>
        <v>0.5859628479222004</v>
      </c>
      <c r="L15" s="8">
        <f t="shared" si="5"/>
        <v>0.6170646038622913</v>
      </c>
    </row>
    <row r="16" spans="1:12" ht="78.75">
      <c r="A16" s="3" t="s">
        <v>12</v>
      </c>
      <c r="B16" s="10">
        <v>1648.3</v>
      </c>
      <c r="C16" s="14">
        <v>1938.1</v>
      </c>
      <c r="D16" s="12">
        <v>472.5</v>
      </c>
      <c r="E16" s="8">
        <f t="shared" si="2"/>
        <v>0.24379546979000052</v>
      </c>
      <c r="F16" s="8">
        <f t="shared" si="3"/>
        <v>0.2866589819814354</v>
      </c>
      <c r="G16" s="12">
        <v>290</v>
      </c>
      <c r="H16" s="7">
        <f t="shared" si="0"/>
        <v>0.14963108198751354</v>
      </c>
      <c r="I16" s="8">
        <f t="shared" si="4"/>
        <v>0.17593884608384397</v>
      </c>
      <c r="J16" s="12">
        <v>290</v>
      </c>
      <c r="K16" s="13">
        <f t="shared" si="1"/>
        <v>0.14963108198751354</v>
      </c>
      <c r="L16" s="8">
        <f t="shared" si="5"/>
        <v>0.17593884608384397</v>
      </c>
    </row>
    <row r="17" spans="1:12" ht="78.75">
      <c r="A17" s="3" t="s">
        <v>13</v>
      </c>
      <c r="B17" s="10">
        <v>31035.5</v>
      </c>
      <c r="C17" s="14">
        <v>36079.3</v>
      </c>
      <c r="D17" s="12">
        <v>38792.5</v>
      </c>
      <c r="E17" s="8">
        <f t="shared" si="2"/>
        <v>1.075201015540767</v>
      </c>
      <c r="F17" s="8">
        <f t="shared" si="3"/>
        <v>1.2499395853135924</v>
      </c>
      <c r="G17" s="12">
        <v>38320.6</v>
      </c>
      <c r="H17" s="7">
        <f t="shared" si="0"/>
        <v>1.0621214934879555</v>
      </c>
      <c r="I17" s="8">
        <f t="shared" si="4"/>
        <v>1.2347344170385526</v>
      </c>
      <c r="J17" s="12">
        <v>36399.4</v>
      </c>
      <c r="K17" s="13">
        <f t="shared" si="1"/>
        <v>1.0088721233505085</v>
      </c>
      <c r="L17" s="8">
        <f t="shared" si="5"/>
        <v>1.1728311127579707</v>
      </c>
    </row>
    <row r="18" spans="1:12" ht="78.75">
      <c r="A18" s="3" t="s">
        <v>14</v>
      </c>
      <c r="B18" s="10">
        <v>0</v>
      </c>
      <c r="C18" s="14">
        <v>200.3</v>
      </c>
      <c r="D18" s="12">
        <v>1006</v>
      </c>
      <c r="E18" s="8">
        <f t="shared" si="2"/>
        <v>5.022466300549176</v>
      </c>
      <c r="F18" s="8" t="e">
        <f t="shared" si="3"/>
        <v>#DIV/0!</v>
      </c>
      <c r="G18" s="12">
        <v>958</v>
      </c>
      <c r="H18" s="7">
        <f t="shared" si="0"/>
        <v>4.782825761357963</v>
      </c>
      <c r="I18" s="8" t="e">
        <f t="shared" si="4"/>
        <v>#DIV/0!</v>
      </c>
      <c r="J18" s="12">
        <v>958</v>
      </c>
      <c r="K18" s="13">
        <f t="shared" si="1"/>
        <v>4.782825761357963</v>
      </c>
      <c r="L18" s="8" t="e">
        <f t="shared" si="5"/>
        <v>#DIV/0!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Е.Н.Баданина</cp:lastModifiedBy>
  <cp:lastPrinted>2017-12-12T12:18:42Z</cp:lastPrinted>
  <dcterms:created xsi:type="dcterms:W3CDTF">2016-11-17T11:41:24Z</dcterms:created>
  <dcterms:modified xsi:type="dcterms:W3CDTF">2017-12-12T12:18:46Z</dcterms:modified>
  <cp:category/>
  <cp:version/>
  <cp:contentType/>
  <cp:contentStatus/>
</cp:coreProperties>
</file>