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расходы" sheetId="4" r:id="rId1"/>
    <sheet name="Лист1" sheetId="1" r:id="rId2"/>
    <sheet name="Лист2" sheetId="2" r:id="rId3"/>
    <sheet name="Лист3" sheetId="3" r:id="rId4"/>
  </sheets>
  <definedNames>
    <definedName name="_xlnm.Print_Area" localSheetId="0">расходы!$A$1:$S$57</definedName>
  </definedNames>
  <calcPr calcId="125725"/>
</workbook>
</file>

<file path=xl/calcChain.xml><?xml version="1.0" encoding="utf-8"?>
<calcChain xmlns="http://schemas.openxmlformats.org/spreadsheetml/2006/main">
  <c r="S10" i="4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5"/>
  <c r="S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5"/>
  <c r="R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5"/>
  <c r="O9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5"/>
  <c r="K9"/>
  <c r="J9"/>
  <c r="K1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5"/>
  <c r="K10"/>
  <c r="K11"/>
  <c r="K12"/>
  <c r="K13"/>
  <c r="K14"/>
  <c r="K15"/>
  <c r="K16"/>
  <c r="K17"/>
  <c r="K18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5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9"/>
  <c r="E29"/>
  <c r="H29"/>
  <c r="L29"/>
  <c r="P29"/>
  <c r="C29"/>
  <c r="E25"/>
  <c r="H25"/>
  <c r="L25"/>
  <c r="P25"/>
  <c r="C25"/>
  <c r="E9"/>
  <c r="H9"/>
  <c r="L9"/>
  <c r="P9"/>
  <c r="C9"/>
  <c r="E43"/>
  <c r="H43"/>
  <c r="L43"/>
  <c r="P43"/>
  <c r="C43"/>
  <c r="P51"/>
  <c r="L51"/>
  <c r="H51"/>
  <c r="E51"/>
  <c r="C51"/>
  <c r="P49"/>
  <c r="L49"/>
  <c r="H49"/>
  <c r="E49"/>
  <c r="C49"/>
  <c r="P47"/>
  <c r="L47"/>
  <c r="H47"/>
  <c r="E47"/>
  <c r="C47"/>
  <c r="P40"/>
  <c r="L40"/>
  <c r="H40"/>
  <c r="E40"/>
  <c r="C40"/>
  <c r="P37"/>
  <c r="L37"/>
  <c r="H37"/>
  <c r="E37"/>
  <c r="C37"/>
  <c r="P31"/>
  <c r="L31"/>
  <c r="H31"/>
  <c r="E31"/>
  <c r="C31"/>
  <c r="P20"/>
  <c r="L20"/>
  <c r="H20"/>
  <c r="E20"/>
  <c r="C20"/>
  <c r="P17"/>
  <c r="L17"/>
  <c r="H17"/>
  <c r="E17"/>
  <c r="C17"/>
  <c r="C54" l="1"/>
  <c r="H54"/>
  <c r="E54"/>
  <c r="L54"/>
  <c r="P54"/>
  <c r="S54" l="1"/>
  <c r="R54"/>
  <c r="F10"/>
  <c r="F9"/>
  <c r="F11"/>
  <c r="F15"/>
  <c r="F21"/>
  <c r="F25"/>
  <c r="F29"/>
  <c r="F33"/>
  <c r="F37"/>
  <c r="F43"/>
  <c r="F47"/>
  <c r="F51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G54"/>
  <c r="F13"/>
  <c r="F17"/>
  <c r="F19"/>
  <c r="F23"/>
  <c r="F27"/>
  <c r="F31"/>
  <c r="F35"/>
  <c r="F39"/>
  <c r="F41"/>
  <c r="F45"/>
  <c r="F49"/>
  <c r="F53"/>
  <c r="D12"/>
  <c r="D14"/>
  <c r="D16"/>
  <c r="D18"/>
  <c r="D20"/>
  <c r="D22"/>
  <c r="D24"/>
  <c r="D26"/>
  <c r="D28"/>
  <c r="D30"/>
  <c r="D32"/>
  <c r="D34"/>
  <c r="D36"/>
  <c r="D38"/>
  <c r="D42"/>
  <c r="D44"/>
  <c r="D46"/>
  <c r="D48"/>
  <c r="D52"/>
  <c r="D10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9"/>
  <c r="D40"/>
  <c r="D50"/>
  <c r="D54"/>
  <c r="N54"/>
  <c r="O54"/>
  <c r="K54"/>
  <c r="J54"/>
  <c r="H56"/>
  <c r="L56"/>
  <c r="M54" s="1"/>
  <c r="P56"/>
  <c r="Q11" l="1"/>
  <c r="Q13"/>
  <c r="Q15"/>
  <c r="Q17"/>
  <c r="Q19"/>
  <c r="Q21"/>
  <c r="Q23"/>
  <c r="Q25"/>
  <c r="Q27"/>
  <c r="Q29"/>
  <c r="Q31"/>
  <c r="Q33"/>
  <c r="Q35"/>
  <c r="Q37"/>
  <c r="Q39"/>
  <c r="Q41"/>
  <c r="Q43"/>
  <c r="Q45"/>
  <c r="Q47"/>
  <c r="Q49"/>
  <c r="Q51"/>
  <c r="Q53"/>
  <c r="Q55"/>
  <c r="Q9"/>
  <c r="S56"/>
  <c r="R56"/>
  <c r="Q10"/>
  <c r="Q12"/>
  <c r="Q14"/>
  <c r="Q16"/>
  <c r="Q18"/>
  <c r="Q20"/>
  <c r="Q22"/>
  <c r="Q24"/>
  <c r="Q26"/>
  <c r="Q28"/>
  <c r="Q30"/>
  <c r="Q32"/>
  <c r="Q34"/>
  <c r="Q36"/>
  <c r="Q38"/>
  <c r="Q40"/>
  <c r="Q42"/>
  <c r="Q44"/>
  <c r="Q46"/>
  <c r="Q48"/>
  <c r="Q50"/>
  <c r="Q52"/>
  <c r="Q56"/>
  <c r="I11"/>
  <c r="I13"/>
  <c r="I15"/>
  <c r="I17"/>
  <c r="I19"/>
  <c r="I21"/>
  <c r="I23"/>
  <c r="I25"/>
  <c r="I27"/>
  <c r="I29"/>
  <c r="I31"/>
  <c r="I33"/>
  <c r="I35"/>
  <c r="I37"/>
  <c r="I39"/>
  <c r="I41"/>
  <c r="I43"/>
  <c r="I45"/>
  <c r="I47"/>
  <c r="I49"/>
  <c r="I51"/>
  <c r="I53"/>
  <c r="I55"/>
  <c r="I9"/>
  <c r="J56"/>
  <c r="I10"/>
  <c r="I12"/>
  <c r="I14"/>
  <c r="I16"/>
  <c r="I18"/>
  <c r="I20"/>
  <c r="I22"/>
  <c r="I24"/>
  <c r="I26"/>
  <c r="I28"/>
  <c r="I30"/>
  <c r="I32"/>
  <c r="I34"/>
  <c r="I36"/>
  <c r="I38"/>
  <c r="I40"/>
  <c r="I42"/>
  <c r="I44"/>
  <c r="I46"/>
  <c r="I48"/>
  <c r="I50"/>
  <c r="I52"/>
  <c r="I56"/>
  <c r="K56"/>
  <c r="N56"/>
  <c r="M9"/>
  <c r="M10"/>
  <c r="M14"/>
  <c r="M20"/>
  <c r="M24"/>
  <c r="M28"/>
  <c r="M34"/>
  <c r="M38"/>
  <c r="M42"/>
  <c r="M46"/>
  <c r="M52"/>
  <c r="O56"/>
  <c r="M55"/>
  <c r="M11"/>
  <c r="M13"/>
  <c r="M15"/>
  <c r="M17"/>
  <c r="M19"/>
  <c r="M21"/>
  <c r="M23"/>
  <c r="M25"/>
  <c r="M27"/>
  <c r="M29"/>
  <c r="M31"/>
  <c r="M33"/>
  <c r="M35"/>
  <c r="M37"/>
  <c r="M39"/>
  <c r="M41"/>
  <c r="M43"/>
  <c r="M45"/>
  <c r="M47"/>
  <c r="M49"/>
  <c r="M51"/>
  <c r="M53"/>
  <c r="M56"/>
  <c r="M12"/>
  <c r="M16"/>
  <c r="M18"/>
  <c r="M22"/>
  <c r="M26"/>
  <c r="M30"/>
  <c r="M32"/>
  <c r="M36"/>
  <c r="M40"/>
  <c r="M44"/>
  <c r="M48"/>
  <c r="M50"/>
  <c r="I54"/>
  <c r="Q54"/>
</calcChain>
</file>

<file path=xl/sharedStrings.xml><?xml version="1.0" encoding="utf-8"?>
<sst xmlns="http://schemas.openxmlformats.org/spreadsheetml/2006/main" count="114" uniqueCount="105">
  <si>
    <t>наименование расходов</t>
  </si>
  <si>
    <t>раздел, подраздел</t>
  </si>
  <si>
    <t>Исполнение  2017 года</t>
  </si>
  <si>
    <t>доля в общих расходах %</t>
  </si>
  <si>
    <t>проект бюджета на 2019-2021 годы</t>
  </si>
  <si>
    <t>2019 год</t>
  </si>
  <si>
    <t>2020 год</t>
  </si>
  <si>
    <t>2021 год</t>
  </si>
  <si>
    <t>Общегосударственные вопросы</t>
  </si>
  <si>
    <t>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</si>
  <si>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</si>
  <si>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</si>
  <si>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</si>
  <si>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01 03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</si>
  <si>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</si>
  <si>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01 04</t>
  </si>
  <si>
    <t>Судебная система</t>
  </si>
  <si>
    <t>01 05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</si>
  <si>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</si>
  <si>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</si>
  <si>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Резервные фонды</t>
  </si>
  <si>
    <t>01 11</t>
  </si>
  <si>
    <t>Другие общегосударственные вопросы</t>
  </si>
  <si>
    <t>01 13</t>
  </si>
  <si>
    <t>Национальная безопасность и правоохранительная деятельность</t>
  </si>
  <si>
    <t>03 00</t>
  </si>
  <si>
    <t>Защита населения и территори от чрезвычайных ситуаций природного и техногенного характера, гражданская оборона</t>
  </si>
  <si>
    <t>03 09</t>
  </si>
  <si>
    <t>Другие вопросы в области национальной безопасности и правоохранительной деятельности</t>
  </si>
  <si>
    <t>03 14</t>
  </si>
  <si>
    <t>Национальная экономика</t>
  </si>
  <si>
    <t>04 00</t>
  </si>
  <si>
    <t>Сельское хозяйство и рыболовство</t>
  </si>
  <si>
    <t>04 05</t>
  </si>
  <si>
    <t>Транспорт</t>
  </si>
  <si>
    <t>04 08</t>
  </si>
  <si>
    <t>Дорожное хозяйство (дорожные фонды)</t>
  </si>
  <si>
    <t>04 09</t>
  </si>
  <si>
    <t>Другие вопросы в области национальной экономики</t>
  </si>
  <si>
    <t>04 12</t>
  </si>
  <si>
    <t>Жилищно-коммунальное хозяйство</t>
  </si>
  <si>
    <t>05 00</t>
  </si>
  <si>
    <t>Жилищное хозяйство</t>
  </si>
  <si>
    <t>05 01</t>
  </si>
  <si>
    <t>Коммунальное хозяйство</t>
  </si>
  <si>
    <t>05 02</t>
  </si>
  <si>
    <t>Благоустройство</t>
  </si>
  <si>
    <t>05 03</t>
  </si>
  <si>
    <t>Охрана окружающей среды</t>
  </si>
  <si>
    <t>06 00</t>
  </si>
  <si>
    <t>Другие вопросы в области охраны окружающей среды</t>
  </si>
  <si>
    <t>06 05</t>
  </si>
  <si>
    <t>Образование</t>
  </si>
  <si>
    <t>07 00</t>
  </si>
  <si>
    <t>Дошкольное образование</t>
  </si>
  <si>
    <t>07 01</t>
  </si>
  <si>
    <t>Общее образование</t>
  </si>
  <si>
    <t>07 02</t>
  </si>
  <si>
    <t>Дополнительное образование детей</t>
  </si>
  <si>
    <t>07 03</t>
  </si>
  <si>
    <t xml:space="preserve">Молодежная политика </t>
  </si>
  <si>
    <t>07 07</t>
  </si>
  <si>
    <t>Другие вопросы в области образования</t>
  </si>
  <si>
    <t>07 09</t>
  </si>
  <si>
    <t>Культура, кинематография</t>
  </si>
  <si>
    <t>08 00</t>
  </si>
  <si>
    <t>Культура</t>
  </si>
  <si>
    <t>08 01</t>
  </si>
  <si>
    <t>Другие вопросы в области культуры, кинематографии</t>
  </si>
  <si>
    <t>08 04</t>
  </si>
  <si>
    <t>Здравоохранение</t>
  </si>
  <si>
    <t>09 00</t>
  </si>
  <si>
    <t>Санитарно-эпидемиологическое благополучие</t>
  </si>
  <si>
    <t>09 07</t>
  </si>
  <si>
    <t>Другие вопросы в области здравоохранения</t>
  </si>
  <si>
    <t>09 09</t>
  </si>
  <si>
    <t>Социальная политика</t>
  </si>
  <si>
    <t>10 00</t>
  </si>
  <si>
    <t>Пенсионное обеспечение</t>
  </si>
  <si>
    <t>10 01</t>
  </si>
  <si>
    <t>Социальное обеспечение населения</t>
  </si>
  <si>
    <t>10 03</t>
  </si>
  <si>
    <t>Охрана семьи и детства</t>
  </si>
  <si>
    <t>10 04</t>
  </si>
  <si>
    <t>Физическая культура и спорт</t>
  </si>
  <si>
    <t>11 00</t>
  </si>
  <si>
    <t>Массовый спорт</t>
  </si>
  <si>
    <t>11 02</t>
  </si>
  <si>
    <t>Обслуживание муниципального и государственного долга</t>
  </si>
  <si>
    <t>13 00</t>
  </si>
  <si>
    <t>Обслуживание внутреннего государственного и муниципального долга</t>
  </si>
  <si>
    <t>13 01</t>
  </si>
  <si>
    <t>Межбюджетные трансферты общего характера бюджетам субъектов РФ и муниципальных образований</t>
  </si>
  <si>
    <t>14  00</t>
  </si>
  <si>
    <t>Дотации на выравнивание бюджетной обеспеченности субъектов РФ и муниципальных образований</t>
  </si>
  <si>
    <t>14 01</t>
  </si>
  <si>
    <t>Иные дотации</t>
  </si>
  <si>
    <t>14 02</t>
  </si>
  <si>
    <t>ВСЕГО РАСХОДОВ</t>
  </si>
  <si>
    <t>условно утверждаемые расходы</t>
  </si>
  <si>
    <t xml:space="preserve">Ожидаемое исполнение за 2018 год </t>
  </si>
  <si>
    <t>% к 2018 году</t>
  </si>
  <si>
    <t>% к исполнению за 2017 год</t>
  </si>
  <si>
    <t>Распределение бюджетных ассигнований по разделам, подразделам классификации расходов на 2019 год и плановый период 2020 и 2021 годов</t>
  </si>
  <si>
    <t>% к 2017 году</t>
  </si>
</sst>
</file>

<file path=xl/styles.xml><?xml version="1.0" encoding="utf-8"?>
<styleSheet xmlns="http://schemas.openxmlformats.org/spreadsheetml/2006/main">
  <numFmts count="2">
    <numFmt numFmtId="165" formatCode="#,##0.00&quot; &quot;[$€-407];[Red]&quot;-&quot;#,##0.00&quot; &quot;[$€-407]"/>
    <numFmt numFmtId="166" formatCode="#,##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sz val="18"/>
      <color theme="1"/>
      <name val="Arial"/>
      <family val="2"/>
      <charset val="204"/>
    </font>
    <font>
      <i/>
      <sz val="20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22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5" fillId="0" borderId="0">
      <alignment horizontal="center"/>
    </xf>
    <xf numFmtId="0" fontId="5" fillId="0" borderId="0">
      <alignment horizontal="center" textRotation="90"/>
    </xf>
    <xf numFmtId="0" fontId="6" fillId="0" borderId="0"/>
    <xf numFmtId="165" fontId="6" fillId="0" borderId="0"/>
  </cellStyleXfs>
  <cellXfs count="55">
    <xf numFmtId="0" fontId="0" fillId="0" borderId="0" xfId="0"/>
    <xf numFmtId="0" fontId="2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1" fillId="0" borderId="0" xfId="1"/>
    <xf numFmtId="0" fontId="1" fillId="2" borderId="0" xfId="1" applyFill="1"/>
    <xf numFmtId="0" fontId="4" fillId="2" borderId="0" xfId="1" applyFont="1" applyFill="1"/>
    <xf numFmtId="0" fontId="4" fillId="3" borderId="0" xfId="1" applyFont="1" applyFill="1"/>
    <xf numFmtId="0" fontId="1" fillId="3" borderId="0" xfId="1" applyFill="1"/>
    <xf numFmtId="0" fontId="4" fillId="4" borderId="0" xfId="1" applyFont="1" applyFill="1"/>
    <xf numFmtId="0" fontId="1" fillId="4" borderId="0" xfId="1" applyFill="1"/>
    <xf numFmtId="0" fontId="7" fillId="0" borderId="1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" vertical="center" wrapText="1"/>
    </xf>
    <xf numFmtId="0" fontId="15" fillId="0" borderId="0" xfId="1" applyFont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0" fontId="16" fillId="0" borderId="0" xfId="1" applyFont="1"/>
    <xf numFmtId="0" fontId="8" fillId="3" borderId="2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7" fillId="3" borderId="2" xfId="1" applyFont="1" applyFill="1" applyBorder="1" applyAlignment="1">
      <alignment horizontal="center" vertical="center" wrapText="1"/>
    </xf>
    <xf numFmtId="0" fontId="18" fillId="3" borderId="2" xfId="1" applyFont="1" applyFill="1" applyBorder="1" applyAlignment="1">
      <alignment horizontal="center" vertical="center" wrapText="1"/>
    </xf>
    <xf numFmtId="0" fontId="19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19" fillId="3" borderId="6" xfId="1" applyNumberFormat="1" applyFont="1" applyFill="1" applyBorder="1" applyAlignment="1" applyProtection="1">
      <alignment horizontal="center" vertical="center" wrapText="1"/>
      <protection hidden="1"/>
    </xf>
    <xf numFmtId="0" fontId="17" fillId="3" borderId="10" xfId="1" applyFont="1" applyFill="1" applyBorder="1" applyAlignment="1">
      <alignment horizontal="center" vertical="center" wrapText="1"/>
    </xf>
    <xf numFmtId="0" fontId="17" fillId="3" borderId="11" xfId="1" applyFont="1" applyFill="1" applyBorder="1" applyAlignment="1">
      <alignment horizontal="center" vertical="center" wrapText="1"/>
    </xf>
    <xf numFmtId="0" fontId="17" fillId="3" borderId="12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10" fillId="3" borderId="8" xfId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vertical="center" wrapText="1"/>
    </xf>
    <xf numFmtId="0" fontId="19" fillId="3" borderId="3" xfId="1" applyNumberFormat="1" applyFont="1" applyFill="1" applyBorder="1" applyAlignment="1" applyProtection="1">
      <alignment horizontal="center" vertical="center" wrapText="1"/>
      <protection hidden="1"/>
    </xf>
    <xf numFmtId="0" fontId="19" fillId="3" borderId="4" xfId="1" applyNumberFormat="1" applyFont="1" applyFill="1" applyBorder="1" applyAlignment="1" applyProtection="1">
      <alignment horizontal="center" vertical="center" wrapText="1"/>
      <protection hidden="1"/>
    </xf>
    <xf numFmtId="49" fontId="10" fillId="2" borderId="2" xfId="1" applyNumberFormat="1" applyFont="1" applyFill="1" applyBorder="1" applyAlignment="1">
      <alignment horizontal="center" vertical="center" wrapText="1"/>
    </xf>
    <xf numFmtId="166" fontId="10" fillId="2" borderId="2" xfId="1" applyNumberFormat="1" applyFont="1" applyFill="1" applyBorder="1" applyAlignment="1">
      <alignment horizontal="center" vertical="center" wrapText="1"/>
    </xf>
    <xf numFmtId="166" fontId="20" fillId="2" borderId="2" xfId="1" applyNumberFormat="1" applyFont="1" applyFill="1" applyBorder="1" applyAlignment="1">
      <alignment horizontal="center" vertical="center" wrapText="1"/>
    </xf>
    <xf numFmtId="49" fontId="11" fillId="2" borderId="2" xfId="1" applyNumberFormat="1" applyFont="1" applyFill="1" applyBorder="1" applyAlignment="1">
      <alignment horizontal="center" vertical="center" wrapText="1"/>
    </xf>
    <xf numFmtId="166" fontId="11" fillId="2" borderId="2" xfId="1" applyNumberFormat="1" applyFont="1" applyFill="1" applyBorder="1" applyAlignment="1">
      <alignment horizontal="center" vertical="center" wrapText="1"/>
    </xf>
    <xf numFmtId="49" fontId="10" fillId="4" borderId="2" xfId="1" applyNumberFormat="1" applyFont="1" applyFill="1" applyBorder="1" applyAlignment="1">
      <alignment horizontal="center" vertical="center" wrapText="1"/>
    </xf>
    <xf numFmtId="166" fontId="10" fillId="4" borderId="2" xfId="1" applyNumberFormat="1" applyFont="1" applyFill="1" applyBorder="1" applyAlignment="1">
      <alignment horizontal="center" vertical="center" wrapText="1"/>
    </xf>
    <xf numFmtId="166" fontId="20" fillId="4" borderId="2" xfId="1" applyNumberFormat="1" applyFont="1" applyFill="1" applyBorder="1" applyAlignment="1">
      <alignment horizontal="center" vertical="center" wrapText="1"/>
    </xf>
    <xf numFmtId="49" fontId="11" fillId="4" borderId="2" xfId="1" applyNumberFormat="1" applyFont="1" applyFill="1" applyBorder="1" applyAlignment="1">
      <alignment horizontal="center" vertical="center" wrapText="1"/>
    </xf>
    <xf numFmtId="166" fontId="11" fillId="4" borderId="2" xfId="1" applyNumberFormat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166" fontId="10" fillId="3" borderId="2" xfId="1" applyNumberFormat="1" applyFont="1" applyFill="1" applyBorder="1" applyAlignment="1">
      <alignment horizontal="center" vertical="center" wrapText="1"/>
    </xf>
    <xf numFmtId="166" fontId="20" fillId="3" borderId="2" xfId="1" applyNumberFormat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166" fontId="11" fillId="3" borderId="2" xfId="1" applyNumberFormat="1" applyFont="1" applyFill="1" applyBorder="1" applyAlignment="1">
      <alignment horizontal="center" vertical="center" wrapText="1"/>
    </xf>
    <xf numFmtId="0" fontId="12" fillId="3" borderId="2" xfId="1" applyFont="1" applyFill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left" wrapText="1"/>
    </xf>
    <xf numFmtId="0" fontId="13" fillId="2" borderId="2" xfId="1" applyFont="1" applyFill="1" applyBorder="1" applyAlignment="1">
      <alignment horizontal="left" wrapText="1"/>
    </xf>
    <xf numFmtId="0" fontId="13" fillId="2" borderId="2" xfId="1" applyFont="1" applyFill="1" applyBorder="1" applyAlignment="1">
      <alignment wrapText="1"/>
    </xf>
    <xf numFmtId="0" fontId="12" fillId="4" borderId="2" xfId="1" applyFont="1" applyFill="1" applyBorder="1" applyAlignment="1">
      <alignment horizontal="left" wrapText="1"/>
    </xf>
    <xf numFmtId="0" fontId="13" fillId="4" borderId="2" xfId="1" applyFont="1" applyFill="1" applyBorder="1" applyAlignment="1">
      <alignment horizontal="left" wrapText="1"/>
    </xf>
    <xf numFmtId="0" fontId="12" fillId="3" borderId="2" xfId="1" applyFont="1" applyFill="1" applyBorder="1" applyAlignment="1">
      <alignment horizontal="left" wrapText="1"/>
    </xf>
    <xf numFmtId="0" fontId="12" fillId="3" borderId="2" xfId="1" applyFont="1" applyFill="1" applyBorder="1" applyAlignment="1">
      <alignment horizontal="left" vertical="center" wrapText="1"/>
    </xf>
    <xf numFmtId="0" fontId="21" fillId="3" borderId="2" xfId="1" applyFont="1" applyFill="1" applyBorder="1" applyAlignment="1">
      <alignment horizontal="center" vertical="center" wrapText="1"/>
    </xf>
  </cellXfs>
  <cellStyles count="6">
    <cellStyle name="Heading" xfId="2"/>
    <cellStyle name="Heading1" xfId="3"/>
    <cellStyle name="Result" xfId="4"/>
    <cellStyle name="Result2" xfId="5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B60"/>
  <sheetViews>
    <sheetView tabSelected="1" view="pageBreakPreview" zoomScale="40" zoomScaleNormal="55" zoomScaleSheetLayoutView="40" workbookViewId="0">
      <selection activeCell="G14" sqref="G14"/>
    </sheetView>
  </sheetViews>
  <sheetFormatPr defaultRowHeight="14.25"/>
  <cols>
    <col min="1" max="1" width="94.140625" style="3" customWidth="1"/>
    <col min="2" max="2" width="38.140625" style="3" customWidth="1"/>
    <col min="3" max="3" width="35.5703125" style="3" customWidth="1"/>
    <col min="4" max="4" width="39.5703125" style="3" customWidth="1"/>
    <col min="5" max="5" width="44.42578125" style="3" customWidth="1"/>
    <col min="6" max="6" width="39.28515625" style="3" customWidth="1"/>
    <col min="7" max="7" width="38.5703125" style="3" customWidth="1"/>
    <col min="8" max="8" width="47.140625" style="3" customWidth="1"/>
    <col min="9" max="10" width="39.85546875" style="3" customWidth="1"/>
    <col min="11" max="11" width="41.140625" style="3" customWidth="1"/>
    <col min="12" max="12" width="37.140625" style="3" customWidth="1"/>
    <col min="13" max="13" width="39.42578125" style="3" customWidth="1"/>
    <col min="14" max="14" width="40.5703125" style="3" customWidth="1"/>
    <col min="15" max="15" width="41.42578125" style="3" customWidth="1"/>
    <col min="16" max="16" width="39.140625" style="3" customWidth="1"/>
    <col min="17" max="17" width="44" style="3" customWidth="1"/>
    <col min="18" max="18" width="34.85546875" style="3" customWidth="1"/>
    <col min="19" max="19" width="42.85546875" style="3" customWidth="1"/>
    <col min="20" max="253" width="9.140625" style="3"/>
    <col min="254" max="254" width="39.5703125" style="3" customWidth="1"/>
    <col min="255" max="255" width="10.42578125" style="3" customWidth="1"/>
    <col min="256" max="256" width="12.42578125" style="3" customWidth="1"/>
    <col min="257" max="257" width="15.140625" style="3" customWidth="1"/>
    <col min="258" max="258" width="14.140625" style="3" customWidth="1"/>
    <col min="259" max="259" width="11.28515625" style="3" customWidth="1"/>
    <col min="260" max="260" width="12.42578125" style="3" customWidth="1"/>
    <col min="261" max="261" width="13.28515625" style="3" customWidth="1"/>
    <col min="262" max="262" width="13.42578125" style="3" customWidth="1"/>
    <col min="263" max="263" width="12" style="3" customWidth="1"/>
    <col min="264" max="264" width="12.140625" style="3" customWidth="1"/>
    <col min="265" max="265" width="13.5703125" style="3" customWidth="1"/>
    <col min="266" max="266" width="12.5703125" style="3" customWidth="1"/>
    <col min="267" max="267" width="12.28515625" style="3" customWidth="1"/>
    <col min="268" max="268" width="12.42578125" style="3" customWidth="1"/>
    <col min="269" max="269" width="12.28515625" style="3" customWidth="1"/>
    <col min="270" max="270" width="14.28515625" style="3" customWidth="1"/>
    <col min="271" max="271" width="10.140625" style="3" customWidth="1"/>
    <col min="272" max="272" width="11.28515625" style="3" customWidth="1"/>
    <col min="273" max="273" width="11.42578125" style="3" customWidth="1"/>
    <col min="274" max="274" width="10.140625" style="3" customWidth="1"/>
    <col min="275" max="275" width="10.42578125" style="3" customWidth="1"/>
    <col min="276" max="509" width="9.140625" style="3"/>
    <col min="510" max="510" width="39.5703125" style="3" customWidth="1"/>
    <col min="511" max="511" width="10.42578125" style="3" customWidth="1"/>
    <col min="512" max="512" width="12.42578125" style="3" customWidth="1"/>
    <col min="513" max="513" width="15.140625" style="3" customWidth="1"/>
    <col min="514" max="514" width="14.140625" style="3" customWidth="1"/>
    <col min="515" max="515" width="11.28515625" style="3" customWidth="1"/>
    <col min="516" max="516" width="12.42578125" style="3" customWidth="1"/>
    <col min="517" max="517" width="13.28515625" style="3" customWidth="1"/>
    <col min="518" max="518" width="13.42578125" style="3" customWidth="1"/>
    <col min="519" max="519" width="12" style="3" customWidth="1"/>
    <col min="520" max="520" width="12.140625" style="3" customWidth="1"/>
    <col min="521" max="521" width="13.5703125" style="3" customWidth="1"/>
    <col min="522" max="522" width="12.5703125" style="3" customWidth="1"/>
    <col min="523" max="523" width="12.28515625" style="3" customWidth="1"/>
    <col min="524" max="524" width="12.42578125" style="3" customWidth="1"/>
    <col min="525" max="525" width="12.28515625" style="3" customWidth="1"/>
    <col min="526" max="526" width="14.28515625" style="3" customWidth="1"/>
    <col min="527" max="527" width="10.140625" style="3" customWidth="1"/>
    <col min="528" max="528" width="11.28515625" style="3" customWidth="1"/>
    <col min="529" max="529" width="11.42578125" style="3" customWidth="1"/>
    <col min="530" max="530" width="10.140625" style="3" customWidth="1"/>
    <col min="531" max="531" width="10.42578125" style="3" customWidth="1"/>
    <col min="532" max="765" width="9.140625" style="3"/>
    <col min="766" max="766" width="39.5703125" style="3" customWidth="1"/>
    <col min="767" max="767" width="10.42578125" style="3" customWidth="1"/>
    <col min="768" max="768" width="12.42578125" style="3" customWidth="1"/>
    <col min="769" max="769" width="15.140625" style="3" customWidth="1"/>
    <col min="770" max="770" width="14.140625" style="3" customWidth="1"/>
    <col min="771" max="771" width="11.28515625" style="3" customWidth="1"/>
    <col min="772" max="772" width="12.42578125" style="3" customWidth="1"/>
    <col min="773" max="773" width="13.28515625" style="3" customWidth="1"/>
    <col min="774" max="774" width="13.42578125" style="3" customWidth="1"/>
    <col min="775" max="775" width="12" style="3" customWidth="1"/>
    <col min="776" max="776" width="12.140625" style="3" customWidth="1"/>
    <col min="777" max="777" width="13.5703125" style="3" customWidth="1"/>
    <col min="778" max="778" width="12.5703125" style="3" customWidth="1"/>
    <col min="779" max="779" width="12.28515625" style="3" customWidth="1"/>
    <col min="780" max="780" width="12.42578125" style="3" customWidth="1"/>
    <col min="781" max="781" width="12.28515625" style="3" customWidth="1"/>
    <col min="782" max="782" width="14.28515625" style="3" customWidth="1"/>
    <col min="783" max="783" width="10.140625" style="3" customWidth="1"/>
    <col min="784" max="784" width="11.28515625" style="3" customWidth="1"/>
    <col min="785" max="785" width="11.42578125" style="3" customWidth="1"/>
    <col min="786" max="786" width="10.140625" style="3" customWidth="1"/>
    <col min="787" max="787" width="10.42578125" style="3" customWidth="1"/>
    <col min="788" max="1021" width="9.140625" style="3"/>
    <col min="1022" max="1022" width="39.5703125" style="3" customWidth="1"/>
    <col min="1023" max="1023" width="10.42578125" style="3" customWidth="1"/>
    <col min="1024" max="1024" width="12.42578125" style="3" customWidth="1"/>
    <col min="1025" max="1025" width="15.140625" style="3" customWidth="1"/>
    <col min="1026" max="1026" width="14.140625" style="3" customWidth="1"/>
    <col min="1027" max="1027" width="11.28515625" style="3" customWidth="1"/>
    <col min="1028" max="1028" width="12.42578125" style="3" customWidth="1"/>
    <col min="1029" max="1029" width="13.28515625" style="3" customWidth="1"/>
    <col min="1030" max="1030" width="13.42578125" style="3" customWidth="1"/>
    <col min="1031" max="1031" width="12" style="3" customWidth="1"/>
    <col min="1032" max="1032" width="12.140625" style="3" customWidth="1"/>
    <col min="1033" max="1033" width="13.5703125" style="3" customWidth="1"/>
    <col min="1034" max="1034" width="12.5703125" style="3" customWidth="1"/>
    <col min="1035" max="1035" width="12.28515625" style="3" customWidth="1"/>
    <col min="1036" max="1036" width="12.42578125" style="3" customWidth="1"/>
    <col min="1037" max="1037" width="12.28515625" style="3" customWidth="1"/>
    <col min="1038" max="1038" width="14.28515625" style="3" customWidth="1"/>
    <col min="1039" max="1039" width="10.140625" style="3" customWidth="1"/>
    <col min="1040" max="1040" width="11.28515625" style="3" customWidth="1"/>
    <col min="1041" max="1041" width="11.42578125" style="3" customWidth="1"/>
    <col min="1042" max="1042" width="10.140625" style="3" customWidth="1"/>
    <col min="1043" max="1043" width="10.42578125" style="3" customWidth="1"/>
    <col min="1044" max="1277" width="9.140625" style="3"/>
    <col min="1278" max="1278" width="39.5703125" style="3" customWidth="1"/>
    <col min="1279" max="1279" width="10.42578125" style="3" customWidth="1"/>
    <col min="1280" max="1280" width="12.42578125" style="3" customWidth="1"/>
    <col min="1281" max="1281" width="15.140625" style="3" customWidth="1"/>
    <col min="1282" max="1282" width="14.140625" style="3" customWidth="1"/>
    <col min="1283" max="1283" width="11.28515625" style="3" customWidth="1"/>
    <col min="1284" max="1284" width="12.42578125" style="3" customWidth="1"/>
    <col min="1285" max="1285" width="13.28515625" style="3" customWidth="1"/>
    <col min="1286" max="1286" width="13.42578125" style="3" customWidth="1"/>
    <col min="1287" max="1287" width="12" style="3" customWidth="1"/>
    <col min="1288" max="1288" width="12.140625" style="3" customWidth="1"/>
    <col min="1289" max="1289" width="13.5703125" style="3" customWidth="1"/>
    <col min="1290" max="1290" width="12.5703125" style="3" customWidth="1"/>
    <col min="1291" max="1291" width="12.28515625" style="3" customWidth="1"/>
    <col min="1292" max="1292" width="12.42578125" style="3" customWidth="1"/>
    <col min="1293" max="1293" width="12.28515625" style="3" customWidth="1"/>
    <col min="1294" max="1294" width="14.28515625" style="3" customWidth="1"/>
    <col min="1295" max="1295" width="10.140625" style="3" customWidth="1"/>
    <col min="1296" max="1296" width="11.28515625" style="3" customWidth="1"/>
    <col min="1297" max="1297" width="11.42578125" style="3" customWidth="1"/>
    <col min="1298" max="1298" width="10.140625" style="3" customWidth="1"/>
    <col min="1299" max="1299" width="10.42578125" style="3" customWidth="1"/>
    <col min="1300" max="1533" width="9.140625" style="3"/>
    <col min="1534" max="1534" width="39.5703125" style="3" customWidth="1"/>
    <col min="1535" max="1535" width="10.42578125" style="3" customWidth="1"/>
    <col min="1536" max="1536" width="12.42578125" style="3" customWidth="1"/>
    <col min="1537" max="1537" width="15.140625" style="3" customWidth="1"/>
    <col min="1538" max="1538" width="14.140625" style="3" customWidth="1"/>
    <col min="1539" max="1539" width="11.28515625" style="3" customWidth="1"/>
    <col min="1540" max="1540" width="12.42578125" style="3" customWidth="1"/>
    <col min="1541" max="1541" width="13.28515625" style="3" customWidth="1"/>
    <col min="1542" max="1542" width="13.42578125" style="3" customWidth="1"/>
    <col min="1543" max="1543" width="12" style="3" customWidth="1"/>
    <col min="1544" max="1544" width="12.140625" style="3" customWidth="1"/>
    <col min="1545" max="1545" width="13.5703125" style="3" customWidth="1"/>
    <col min="1546" max="1546" width="12.5703125" style="3" customWidth="1"/>
    <col min="1547" max="1547" width="12.28515625" style="3" customWidth="1"/>
    <col min="1548" max="1548" width="12.42578125" style="3" customWidth="1"/>
    <col min="1549" max="1549" width="12.28515625" style="3" customWidth="1"/>
    <col min="1550" max="1550" width="14.28515625" style="3" customWidth="1"/>
    <col min="1551" max="1551" width="10.140625" style="3" customWidth="1"/>
    <col min="1552" max="1552" width="11.28515625" style="3" customWidth="1"/>
    <col min="1553" max="1553" width="11.42578125" style="3" customWidth="1"/>
    <col min="1554" max="1554" width="10.140625" style="3" customWidth="1"/>
    <col min="1555" max="1555" width="10.42578125" style="3" customWidth="1"/>
    <col min="1556" max="1789" width="9.140625" style="3"/>
    <col min="1790" max="1790" width="39.5703125" style="3" customWidth="1"/>
    <col min="1791" max="1791" width="10.42578125" style="3" customWidth="1"/>
    <col min="1792" max="1792" width="12.42578125" style="3" customWidth="1"/>
    <col min="1793" max="1793" width="15.140625" style="3" customWidth="1"/>
    <col min="1794" max="1794" width="14.140625" style="3" customWidth="1"/>
    <col min="1795" max="1795" width="11.28515625" style="3" customWidth="1"/>
    <col min="1796" max="1796" width="12.42578125" style="3" customWidth="1"/>
    <col min="1797" max="1797" width="13.28515625" style="3" customWidth="1"/>
    <col min="1798" max="1798" width="13.42578125" style="3" customWidth="1"/>
    <col min="1799" max="1799" width="12" style="3" customWidth="1"/>
    <col min="1800" max="1800" width="12.140625" style="3" customWidth="1"/>
    <col min="1801" max="1801" width="13.5703125" style="3" customWidth="1"/>
    <col min="1802" max="1802" width="12.5703125" style="3" customWidth="1"/>
    <col min="1803" max="1803" width="12.28515625" style="3" customWidth="1"/>
    <col min="1804" max="1804" width="12.42578125" style="3" customWidth="1"/>
    <col min="1805" max="1805" width="12.28515625" style="3" customWidth="1"/>
    <col min="1806" max="1806" width="14.28515625" style="3" customWidth="1"/>
    <col min="1807" max="1807" width="10.140625" style="3" customWidth="1"/>
    <col min="1808" max="1808" width="11.28515625" style="3" customWidth="1"/>
    <col min="1809" max="1809" width="11.42578125" style="3" customWidth="1"/>
    <col min="1810" max="1810" width="10.140625" style="3" customWidth="1"/>
    <col min="1811" max="1811" width="10.42578125" style="3" customWidth="1"/>
    <col min="1812" max="2045" width="9.140625" style="3"/>
    <col min="2046" max="2046" width="39.5703125" style="3" customWidth="1"/>
    <col min="2047" max="2047" width="10.42578125" style="3" customWidth="1"/>
    <col min="2048" max="2048" width="12.42578125" style="3" customWidth="1"/>
    <col min="2049" max="2049" width="15.140625" style="3" customWidth="1"/>
    <col min="2050" max="2050" width="14.140625" style="3" customWidth="1"/>
    <col min="2051" max="2051" width="11.28515625" style="3" customWidth="1"/>
    <col min="2052" max="2052" width="12.42578125" style="3" customWidth="1"/>
    <col min="2053" max="2053" width="13.28515625" style="3" customWidth="1"/>
    <col min="2054" max="2054" width="13.42578125" style="3" customWidth="1"/>
    <col min="2055" max="2055" width="12" style="3" customWidth="1"/>
    <col min="2056" max="2056" width="12.140625" style="3" customWidth="1"/>
    <col min="2057" max="2057" width="13.5703125" style="3" customWidth="1"/>
    <col min="2058" max="2058" width="12.5703125" style="3" customWidth="1"/>
    <col min="2059" max="2059" width="12.28515625" style="3" customWidth="1"/>
    <col min="2060" max="2060" width="12.42578125" style="3" customWidth="1"/>
    <col min="2061" max="2061" width="12.28515625" style="3" customWidth="1"/>
    <col min="2062" max="2062" width="14.28515625" style="3" customWidth="1"/>
    <col min="2063" max="2063" width="10.140625" style="3" customWidth="1"/>
    <col min="2064" max="2064" width="11.28515625" style="3" customWidth="1"/>
    <col min="2065" max="2065" width="11.42578125" style="3" customWidth="1"/>
    <col min="2066" max="2066" width="10.140625" style="3" customWidth="1"/>
    <col min="2067" max="2067" width="10.42578125" style="3" customWidth="1"/>
    <col min="2068" max="2301" width="9.140625" style="3"/>
    <col min="2302" max="2302" width="39.5703125" style="3" customWidth="1"/>
    <col min="2303" max="2303" width="10.42578125" style="3" customWidth="1"/>
    <col min="2304" max="2304" width="12.42578125" style="3" customWidth="1"/>
    <col min="2305" max="2305" width="15.140625" style="3" customWidth="1"/>
    <col min="2306" max="2306" width="14.140625" style="3" customWidth="1"/>
    <col min="2307" max="2307" width="11.28515625" style="3" customWidth="1"/>
    <col min="2308" max="2308" width="12.42578125" style="3" customWidth="1"/>
    <col min="2309" max="2309" width="13.28515625" style="3" customWidth="1"/>
    <col min="2310" max="2310" width="13.42578125" style="3" customWidth="1"/>
    <col min="2311" max="2311" width="12" style="3" customWidth="1"/>
    <col min="2312" max="2312" width="12.140625" style="3" customWidth="1"/>
    <col min="2313" max="2313" width="13.5703125" style="3" customWidth="1"/>
    <col min="2314" max="2314" width="12.5703125" style="3" customWidth="1"/>
    <col min="2315" max="2315" width="12.28515625" style="3" customWidth="1"/>
    <col min="2316" max="2316" width="12.42578125" style="3" customWidth="1"/>
    <col min="2317" max="2317" width="12.28515625" style="3" customWidth="1"/>
    <col min="2318" max="2318" width="14.28515625" style="3" customWidth="1"/>
    <col min="2319" max="2319" width="10.140625" style="3" customWidth="1"/>
    <col min="2320" max="2320" width="11.28515625" style="3" customWidth="1"/>
    <col min="2321" max="2321" width="11.42578125" style="3" customWidth="1"/>
    <col min="2322" max="2322" width="10.140625" style="3" customWidth="1"/>
    <col min="2323" max="2323" width="10.42578125" style="3" customWidth="1"/>
    <col min="2324" max="2557" width="9.140625" style="3"/>
    <col min="2558" max="2558" width="39.5703125" style="3" customWidth="1"/>
    <col min="2559" max="2559" width="10.42578125" style="3" customWidth="1"/>
    <col min="2560" max="2560" width="12.42578125" style="3" customWidth="1"/>
    <col min="2561" max="2561" width="15.140625" style="3" customWidth="1"/>
    <col min="2562" max="2562" width="14.140625" style="3" customWidth="1"/>
    <col min="2563" max="2563" width="11.28515625" style="3" customWidth="1"/>
    <col min="2564" max="2564" width="12.42578125" style="3" customWidth="1"/>
    <col min="2565" max="2565" width="13.28515625" style="3" customWidth="1"/>
    <col min="2566" max="2566" width="13.42578125" style="3" customWidth="1"/>
    <col min="2567" max="2567" width="12" style="3" customWidth="1"/>
    <col min="2568" max="2568" width="12.140625" style="3" customWidth="1"/>
    <col min="2569" max="2569" width="13.5703125" style="3" customWidth="1"/>
    <col min="2570" max="2570" width="12.5703125" style="3" customWidth="1"/>
    <col min="2571" max="2571" width="12.28515625" style="3" customWidth="1"/>
    <col min="2572" max="2572" width="12.42578125" style="3" customWidth="1"/>
    <col min="2573" max="2573" width="12.28515625" style="3" customWidth="1"/>
    <col min="2574" max="2574" width="14.28515625" style="3" customWidth="1"/>
    <col min="2575" max="2575" width="10.140625" style="3" customWidth="1"/>
    <col min="2576" max="2576" width="11.28515625" style="3" customWidth="1"/>
    <col min="2577" max="2577" width="11.42578125" style="3" customWidth="1"/>
    <col min="2578" max="2578" width="10.140625" style="3" customWidth="1"/>
    <col min="2579" max="2579" width="10.42578125" style="3" customWidth="1"/>
    <col min="2580" max="2813" width="9.140625" style="3"/>
    <col min="2814" max="2814" width="39.5703125" style="3" customWidth="1"/>
    <col min="2815" max="2815" width="10.42578125" style="3" customWidth="1"/>
    <col min="2816" max="2816" width="12.42578125" style="3" customWidth="1"/>
    <col min="2817" max="2817" width="15.140625" style="3" customWidth="1"/>
    <col min="2818" max="2818" width="14.140625" style="3" customWidth="1"/>
    <col min="2819" max="2819" width="11.28515625" style="3" customWidth="1"/>
    <col min="2820" max="2820" width="12.42578125" style="3" customWidth="1"/>
    <col min="2821" max="2821" width="13.28515625" style="3" customWidth="1"/>
    <col min="2822" max="2822" width="13.42578125" style="3" customWidth="1"/>
    <col min="2823" max="2823" width="12" style="3" customWidth="1"/>
    <col min="2824" max="2824" width="12.140625" style="3" customWidth="1"/>
    <col min="2825" max="2825" width="13.5703125" style="3" customWidth="1"/>
    <col min="2826" max="2826" width="12.5703125" style="3" customWidth="1"/>
    <col min="2827" max="2827" width="12.28515625" style="3" customWidth="1"/>
    <col min="2828" max="2828" width="12.42578125" style="3" customWidth="1"/>
    <col min="2829" max="2829" width="12.28515625" style="3" customWidth="1"/>
    <col min="2830" max="2830" width="14.28515625" style="3" customWidth="1"/>
    <col min="2831" max="2831" width="10.140625" style="3" customWidth="1"/>
    <col min="2832" max="2832" width="11.28515625" style="3" customWidth="1"/>
    <col min="2833" max="2833" width="11.42578125" style="3" customWidth="1"/>
    <col min="2834" max="2834" width="10.140625" style="3" customWidth="1"/>
    <col min="2835" max="2835" width="10.42578125" style="3" customWidth="1"/>
    <col min="2836" max="3069" width="9.140625" style="3"/>
    <col min="3070" max="3070" width="39.5703125" style="3" customWidth="1"/>
    <col min="3071" max="3071" width="10.42578125" style="3" customWidth="1"/>
    <col min="3072" max="3072" width="12.42578125" style="3" customWidth="1"/>
    <col min="3073" max="3073" width="15.140625" style="3" customWidth="1"/>
    <col min="3074" max="3074" width="14.140625" style="3" customWidth="1"/>
    <col min="3075" max="3075" width="11.28515625" style="3" customWidth="1"/>
    <col min="3076" max="3076" width="12.42578125" style="3" customWidth="1"/>
    <col min="3077" max="3077" width="13.28515625" style="3" customWidth="1"/>
    <col min="3078" max="3078" width="13.42578125" style="3" customWidth="1"/>
    <col min="3079" max="3079" width="12" style="3" customWidth="1"/>
    <col min="3080" max="3080" width="12.140625" style="3" customWidth="1"/>
    <col min="3081" max="3081" width="13.5703125" style="3" customWidth="1"/>
    <col min="3082" max="3082" width="12.5703125" style="3" customWidth="1"/>
    <col min="3083" max="3083" width="12.28515625" style="3" customWidth="1"/>
    <col min="3084" max="3084" width="12.42578125" style="3" customWidth="1"/>
    <col min="3085" max="3085" width="12.28515625" style="3" customWidth="1"/>
    <col min="3086" max="3086" width="14.28515625" style="3" customWidth="1"/>
    <col min="3087" max="3087" width="10.140625" style="3" customWidth="1"/>
    <col min="3088" max="3088" width="11.28515625" style="3" customWidth="1"/>
    <col min="3089" max="3089" width="11.42578125" style="3" customWidth="1"/>
    <col min="3090" max="3090" width="10.140625" style="3" customWidth="1"/>
    <col min="3091" max="3091" width="10.42578125" style="3" customWidth="1"/>
    <col min="3092" max="3325" width="9.140625" style="3"/>
    <col min="3326" max="3326" width="39.5703125" style="3" customWidth="1"/>
    <col min="3327" max="3327" width="10.42578125" style="3" customWidth="1"/>
    <col min="3328" max="3328" width="12.42578125" style="3" customWidth="1"/>
    <col min="3329" max="3329" width="15.140625" style="3" customWidth="1"/>
    <col min="3330" max="3330" width="14.140625" style="3" customWidth="1"/>
    <col min="3331" max="3331" width="11.28515625" style="3" customWidth="1"/>
    <col min="3332" max="3332" width="12.42578125" style="3" customWidth="1"/>
    <col min="3333" max="3333" width="13.28515625" style="3" customWidth="1"/>
    <col min="3334" max="3334" width="13.42578125" style="3" customWidth="1"/>
    <col min="3335" max="3335" width="12" style="3" customWidth="1"/>
    <col min="3336" max="3336" width="12.140625" style="3" customWidth="1"/>
    <col min="3337" max="3337" width="13.5703125" style="3" customWidth="1"/>
    <col min="3338" max="3338" width="12.5703125" style="3" customWidth="1"/>
    <col min="3339" max="3339" width="12.28515625" style="3" customWidth="1"/>
    <col min="3340" max="3340" width="12.42578125" style="3" customWidth="1"/>
    <col min="3341" max="3341" width="12.28515625" style="3" customWidth="1"/>
    <col min="3342" max="3342" width="14.28515625" style="3" customWidth="1"/>
    <col min="3343" max="3343" width="10.140625" style="3" customWidth="1"/>
    <col min="3344" max="3344" width="11.28515625" style="3" customWidth="1"/>
    <col min="3345" max="3345" width="11.42578125" style="3" customWidth="1"/>
    <col min="3346" max="3346" width="10.140625" style="3" customWidth="1"/>
    <col min="3347" max="3347" width="10.42578125" style="3" customWidth="1"/>
    <col min="3348" max="3581" width="9.140625" style="3"/>
    <col min="3582" max="3582" width="39.5703125" style="3" customWidth="1"/>
    <col min="3583" max="3583" width="10.42578125" style="3" customWidth="1"/>
    <col min="3584" max="3584" width="12.42578125" style="3" customWidth="1"/>
    <col min="3585" max="3585" width="15.140625" style="3" customWidth="1"/>
    <col min="3586" max="3586" width="14.140625" style="3" customWidth="1"/>
    <col min="3587" max="3587" width="11.28515625" style="3" customWidth="1"/>
    <col min="3588" max="3588" width="12.42578125" style="3" customWidth="1"/>
    <col min="3589" max="3589" width="13.28515625" style="3" customWidth="1"/>
    <col min="3590" max="3590" width="13.42578125" style="3" customWidth="1"/>
    <col min="3591" max="3591" width="12" style="3" customWidth="1"/>
    <col min="3592" max="3592" width="12.140625" style="3" customWidth="1"/>
    <col min="3593" max="3593" width="13.5703125" style="3" customWidth="1"/>
    <col min="3594" max="3594" width="12.5703125" style="3" customWidth="1"/>
    <col min="3595" max="3595" width="12.28515625" style="3" customWidth="1"/>
    <col min="3596" max="3596" width="12.42578125" style="3" customWidth="1"/>
    <col min="3597" max="3597" width="12.28515625" style="3" customWidth="1"/>
    <col min="3598" max="3598" width="14.28515625" style="3" customWidth="1"/>
    <col min="3599" max="3599" width="10.140625" style="3" customWidth="1"/>
    <col min="3600" max="3600" width="11.28515625" style="3" customWidth="1"/>
    <col min="3601" max="3601" width="11.42578125" style="3" customWidth="1"/>
    <col min="3602" max="3602" width="10.140625" style="3" customWidth="1"/>
    <col min="3603" max="3603" width="10.42578125" style="3" customWidth="1"/>
    <col min="3604" max="3837" width="9.140625" style="3"/>
    <col min="3838" max="3838" width="39.5703125" style="3" customWidth="1"/>
    <col min="3839" max="3839" width="10.42578125" style="3" customWidth="1"/>
    <col min="3840" max="3840" width="12.42578125" style="3" customWidth="1"/>
    <col min="3841" max="3841" width="15.140625" style="3" customWidth="1"/>
    <col min="3842" max="3842" width="14.140625" style="3" customWidth="1"/>
    <col min="3843" max="3843" width="11.28515625" style="3" customWidth="1"/>
    <col min="3844" max="3844" width="12.42578125" style="3" customWidth="1"/>
    <col min="3845" max="3845" width="13.28515625" style="3" customWidth="1"/>
    <col min="3846" max="3846" width="13.42578125" style="3" customWidth="1"/>
    <col min="3847" max="3847" width="12" style="3" customWidth="1"/>
    <col min="3848" max="3848" width="12.140625" style="3" customWidth="1"/>
    <col min="3849" max="3849" width="13.5703125" style="3" customWidth="1"/>
    <col min="3850" max="3850" width="12.5703125" style="3" customWidth="1"/>
    <col min="3851" max="3851" width="12.28515625" style="3" customWidth="1"/>
    <col min="3852" max="3852" width="12.42578125" style="3" customWidth="1"/>
    <col min="3853" max="3853" width="12.28515625" style="3" customWidth="1"/>
    <col min="3854" max="3854" width="14.28515625" style="3" customWidth="1"/>
    <col min="3855" max="3855" width="10.140625" style="3" customWidth="1"/>
    <col min="3856" max="3856" width="11.28515625" style="3" customWidth="1"/>
    <col min="3857" max="3857" width="11.42578125" style="3" customWidth="1"/>
    <col min="3858" max="3858" width="10.140625" style="3" customWidth="1"/>
    <col min="3859" max="3859" width="10.42578125" style="3" customWidth="1"/>
    <col min="3860" max="4093" width="9.140625" style="3"/>
    <col min="4094" max="4094" width="39.5703125" style="3" customWidth="1"/>
    <col min="4095" max="4095" width="10.42578125" style="3" customWidth="1"/>
    <col min="4096" max="4096" width="12.42578125" style="3" customWidth="1"/>
    <col min="4097" max="4097" width="15.140625" style="3" customWidth="1"/>
    <col min="4098" max="4098" width="14.140625" style="3" customWidth="1"/>
    <col min="4099" max="4099" width="11.28515625" style="3" customWidth="1"/>
    <col min="4100" max="4100" width="12.42578125" style="3" customWidth="1"/>
    <col min="4101" max="4101" width="13.28515625" style="3" customWidth="1"/>
    <col min="4102" max="4102" width="13.42578125" style="3" customWidth="1"/>
    <col min="4103" max="4103" width="12" style="3" customWidth="1"/>
    <col min="4104" max="4104" width="12.140625" style="3" customWidth="1"/>
    <col min="4105" max="4105" width="13.5703125" style="3" customWidth="1"/>
    <col min="4106" max="4106" width="12.5703125" style="3" customWidth="1"/>
    <col min="4107" max="4107" width="12.28515625" style="3" customWidth="1"/>
    <col min="4108" max="4108" width="12.42578125" style="3" customWidth="1"/>
    <col min="4109" max="4109" width="12.28515625" style="3" customWidth="1"/>
    <col min="4110" max="4110" width="14.28515625" style="3" customWidth="1"/>
    <col min="4111" max="4111" width="10.140625" style="3" customWidth="1"/>
    <col min="4112" max="4112" width="11.28515625" style="3" customWidth="1"/>
    <col min="4113" max="4113" width="11.42578125" style="3" customWidth="1"/>
    <col min="4114" max="4114" width="10.140625" style="3" customWidth="1"/>
    <col min="4115" max="4115" width="10.42578125" style="3" customWidth="1"/>
    <col min="4116" max="4349" width="9.140625" style="3"/>
    <col min="4350" max="4350" width="39.5703125" style="3" customWidth="1"/>
    <col min="4351" max="4351" width="10.42578125" style="3" customWidth="1"/>
    <col min="4352" max="4352" width="12.42578125" style="3" customWidth="1"/>
    <col min="4353" max="4353" width="15.140625" style="3" customWidth="1"/>
    <col min="4354" max="4354" width="14.140625" style="3" customWidth="1"/>
    <col min="4355" max="4355" width="11.28515625" style="3" customWidth="1"/>
    <col min="4356" max="4356" width="12.42578125" style="3" customWidth="1"/>
    <col min="4357" max="4357" width="13.28515625" style="3" customWidth="1"/>
    <col min="4358" max="4358" width="13.42578125" style="3" customWidth="1"/>
    <col min="4359" max="4359" width="12" style="3" customWidth="1"/>
    <col min="4360" max="4360" width="12.140625" style="3" customWidth="1"/>
    <col min="4361" max="4361" width="13.5703125" style="3" customWidth="1"/>
    <col min="4362" max="4362" width="12.5703125" style="3" customWidth="1"/>
    <col min="4363" max="4363" width="12.28515625" style="3" customWidth="1"/>
    <col min="4364" max="4364" width="12.42578125" style="3" customWidth="1"/>
    <col min="4365" max="4365" width="12.28515625" style="3" customWidth="1"/>
    <col min="4366" max="4366" width="14.28515625" style="3" customWidth="1"/>
    <col min="4367" max="4367" width="10.140625" style="3" customWidth="1"/>
    <col min="4368" max="4368" width="11.28515625" style="3" customWidth="1"/>
    <col min="4369" max="4369" width="11.42578125" style="3" customWidth="1"/>
    <col min="4370" max="4370" width="10.140625" style="3" customWidth="1"/>
    <col min="4371" max="4371" width="10.42578125" style="3" customWidth="1"/>
    <col min="4372" max="4605" width="9.140625" style="3"/>
    <col min="4606" max="4606" width="39.5703125" style="3" customWidth="1"/>
    <col min="4607" max="4607" width="10.42578125" style="3" customWidth="1"/>
    <col min="4608" max="4608" width="12.42578125" style="3" customWidth="1"/>
    <col min="4609" max="4609" width="15.140625" style="3" customWidth="1"/>
    <col min="4610" max="4610" width="14.140625" style="3" customWidth="1"/>
    <col min="4611" max="4611" width="11.28515625" style="3" customWidth="1"/>
    <col min="4612" max="4612" width="12.42578125" style="3" customWidth="1"/>
    <col min="4613" max="4613" width="13.28515625" style="3" customWidth="1"/>
    <col min="4614" max="4614" width="13.42578125" style="3" customWidth="1"/>
    <col min="4615" max="4615" width="12" style="3" customWidth="1"/>
    <col min="4616" max="4616" width="12.140625" style="3" customWidth="1"/>
    <col min="4617" max="4617" width="13.5703125" style="3" customWidth="1"/>
    <col min="4618" max="4618" width="12.5703125" style="3" customWidth="1"/>
    <col min="4619" max="4619" width="12.28515625" style="3" customWidth="1"/>
    <col min="4620" max="4620" width="12.42578125" style="3" customWidth="1"/>
    <col min="4621" max="4621" width="12.28515625" style="3" customWidth="1"/>
    <col min="4622" max="4622" width="14.28515625" style="3" customWidth="1"/>
    <col min="4623" max="4623" width="10.140625" style="3" customWidth="1"/>
    <col min="4624" max="4624" width="11.28515625" style="3" customWidth="1"/>
    <col min="4625" max="4625" width="11.42578125" style="3" customWidth="1"/>
    <col min="4626" max="4626" width="10.140625" style="3" customWidth="1"/>
    <col min="4627" max="4627" width="10.42578125" style="3" customWidth="1"/>
    <col min="4628" max="4861" width="9.140625" style="3"/>
    <col min="4862" max="4862" width="39.5703125" style="3" customWidth="1"/>
    <col min="4863" max="4863" width="10.42578125" style="3" customWidth="1"/>
    <col min="4864" max="4864" width="12.42578125" style="3" customWidth="1"/>
    <col min="4865" max="4865" width="15.140625" style="3" customWidth="1"/>
    <col min="4866" max="4866" width="14.140625" style="3" customWidth="1"/>
    <col min="4867" max="4867" width="11.28515625" style="3" customWidth="1"/>
    <col min="4868" max="4868" width="12.42578125" style="3" customWidth="1"/>
    <col min="4869" max="4869" width="13.28515625" style="3" customWidth="1"/>
    <col min="4870" max="4870" width="13.42578125" style="3" customWidth="1"/>
    <col min="4871" max="4871" width="12" style="3" customWidth="1"/>
    <col min="4872" max="4872" width="12.140625" style="3" customWidth="1"/>
    <col min="4873" max="4873" width="13.5703125" style="3" customWidth="1"/>
    <col min="4874" max="4874" width="12.5703125" style="3" customWidth="1"/>
    <col min="4875" max="4875" width="12.28515625" style="3" customWidth="1"/>
    <col min="4876" max="4876" width="12.42578125" style="3" customWidth="1"/>
    <col min="4877" max="4877" width="12.28515625" style="3" customWidth="1"/>
    <col min="4878" max="4878" width="14.28515625" style="3" customWidth="1"/>
    <col min="4879" max="4879" width="10.140625" style="3" customWidth="1"/>
    <col min="4880" max="4880" width="11.28515625" style="3" customWidth="1"/>
    <col min="4881" max="4881" width="11.42578125" style="3" customWidth="1"/>
    <col min="4882" max="4882" width="10.140625" style="3" customWidth="1"/>
    <col min="4883" max="4883" width="10.42578125" style="3" customWidth="1"/>
    <col min="4884" max="5117" width="9.140625" style="3"/>
    <col min="5118" max="5118" width="39.5703125" style="3" customWidth="1"/>
    <col min="5119" max="5119" width="10.42578125" style="3" customWidth="1"/>
    <col min="5120" max="5120" width="12.42578125" style="3" customWidth="1"/>
    <col min="5121" max="5121" width="15.140625" style="3" customWidth="1"/>
    <col min="5122" max="5122" width="14.140625" style="3" customWidth="1"/>
    <col min="5123" max="5123" width="11.28515625" style="3" customWidth="1"/>
    <col min="5124" max="5124" width="12.42578125" style="3" customWidth="1"/>
    <col min="5125" max="5125" width="13.28515625" style="3" customWidth="1"/>
    <col min="5126" max="5126" width="13.42578125" style="3" customWidth="1"/>
    <col min="5127" max="5127" width="12" style="3" customWidth="1"/>
    <col min="5128" max="5128" width="12.140625" style="3" customWidth="1"/>
    <col min="5129" max="5129" width="13.5703125" style="3" customWidth="1"/>
    <col min="5130" max="5130" width="12.5703125" style="3" customWidth="1"/>
    <col min="5131" max="5131" width="12.28515625" style="3" customWidth="1"/>
    <col min="5132" max="5132" width="12.42578125" style="3" customWidth="1"/>
    <col min="5133" max="5133" width="12.28515625" style="3" customWidth="1"/>
    <col min="5134" max="5134" width="14.28515625" style="3" customWidth="1"/>
    <col min="5135" max="5135" width="10.140625" style="3" customWidth="1"/>
    <col min="5136" max="5136" width="11.28515625" style="3" customWidth="1"/>
    <col min="5137" max="5137" width="11.42578125" style="3" customWidth="1"/>
    <col min="5138" max="5138" width="10.140625" style="3" customWidth="1"/>
    <col min="5139" max="5139" width="10.42578125" style="3" customWidth="1"/>
    <col min="5140" max="5373" width="9.140625" style="3"/>
    <col min="5374" max="5374" width="39.5703125" style="3" customWidth="1"/>
    <col min="5375" max="5375" width="10.42578125" style="3" customWidth="1"/>
    <col min="5376" max="5376" width="12.42578125" style="3" customWidth="1"/>
    <col min="5377" max="5377" width="15.140625" style="3" customWidth="1"/>
    <col min="5378" max="5378" width="14.140625" style="3" customWidth="1"/>
    <col min="5379" max="5379" width="11.28515625" style="3" customWidth="1"/>
    <col min="5380" max="5380" width="12.42578125" style="3" customWidth="1"/>
    <col min="5381" max="5381" width="13.28515625" style="3" customWidth="1"/>
    <col min="5382" max="5382" width="13.42578125" style="3" customWidth="1"/>
    <col min="5383" max="5383" width="12" style="3" customWidth="1"/>
    <col min="5384" max="5384" width="12.140625" style="3" customWidth="1"/>
    <col min="5385" max="5385" width="13.5703125" style="3" customWidth="1"/>
    <col min="5386" max="5386" width="12.5703125" style="3" customWidth="1"/>
    <col min="5387" max="5387" width="12.28515625" style="3" customWidth="1"/>
    <col min="5388" max="5388" width="12.42578125" style="3" customWidth="1"/>
    <col min="5389" max="5389" width="12.28515625" style="3" customWidth="1"/>
    <col min="5390" max="5390" width="14.28515625" style="3" customWidth="1"/>
    <col min="5391" max="5391" width="10.140625" style="3" customWidth="1"/>
    <col min="5392" max="5392" width="11.28515625" style="3" customWidth="1"/>
    <col min="5393" max="5393" width="11.42578125" style="3" customWidth="1"/>
    <col min="5394" max="5394" width="10.140625" style="3" customWidth="1"/>
    <col min="5395" max="5395" width="10.42578125" style="3" customWidth="1"/>
    <col min="5396" max="5629" width="9.140625" style="3"/>
    <col min="5630" max="5630" width="39.5703125" style="3" customWidth="1"/>
    <col min="5631" max="5631" width="10.42578125" style="3" customWidth="1"/>
    <col min="5632" max="5632" width="12.42578125" style="3" customWidth="1"/>
    <col min="5633" max="5633" width="15.140625" style="3" customWidth="1"/>
    <col min="5634" max="5634" width="14.140625" style="3" customWidth="1"/>
    <col min="5635" max="5635" width="11.28515625" style="3" customWidth="1"/>
    <col min="5636" max="5636" width="12.42578125" style="3" customWidth="1"/>
    <col min="5637" max="5637" width="13.28515625" style="3" customWidth="1"/>
    <col min="5638" max="5638" width="13.42578125" style="3" customWidth="1"/>
    <col min="5639" max="5639" width="12" style="3" customWidth="1"/>
    <col min="5640" max="5640" width="12.140625" style="3" customWidth="1"/>
    <col min="5641" max="5641" width="13.5703125" style="3" customWidth="1"/>
    <col min="5642" max="5642" width="12.5703125" style="3" customWidth="1"/>
    <col min="5643" max="5643" width="12.28515625" style="3" customWidth="1"/>
    <col min="5644" max="5644" width="12.42578125" style="3" customWidth="1"/>
    <col min="5645" max="5645" width="12.28515625" style="3" customWidth="1"/>
    <col min="5646" max="5646" width="14.28515625" style="3" customWidth="1"/>
    <col min="5647" max="5647" width="10.140625" style="3" customWidth="1"/>
    <col min="5648" max="5648" width="11.28515625" style="3" customWidth="1"/>
    <col min="5649" max="5649" width="11.42578125" style="3" customWidth="1"/>
    <col min="5650" max="5650" width="10.140625" style="3" customWidth="1"/>
    <col min="5651" max="5651" width="10.42578125" style="3" customWidth="1"/>
    <col min="5652" max="5885" width="9.140625" style="3"/>
    <col min="5886" max="5886" width="39.5703125" style="3" customWidth="1"/>
    <col min="5887" max="5887" width="10.42578125" style="3" customWidth="1"/>
    <col min="5888" max="5888" width="12.42578125" style="3" customWidth="1"/>
    <col min="5889" max="5889" width="15.140625" style="3" customWidth="1"/>
    <col min="5890" max="5890" width="14.140625" style="3" customWidth="1"/>
    <col min="5891" max="5891" width="11.28515625" style="3" customWidth="1"/>
    <col min="5892" max="5892" width="12.42578125" style="3" customWidth="1"/>
    <col min="5893" max="5893" width="13.28515625" style="3" customWidth="1"/>
    <col min="5894" max="5894" width="13.42578125" style="3" customWidth="1"/>
    <col min="5895" max="5895" width="12" style="3" customWidth="1"/>
    <col min="5896" max="5896" width="12.140625" style="3" customWidth="1"/>
    <col min="5897" max="5897" width="13.5703125" style="3" customWidth="1"/>
    <col min="5898" max="5898" width="12.5703125" style="3" customWidth="1"/>
    <col min="5899" max="5899" width="12.28515625" style="3" customWidth="1"/>
    <col min="5900" max="5900" width="12.42578125" style="3" customWidth="1"/>
    <col min="5901" max="5901" width="12.28515625" style="3" customWidth="1"/>
    <col min="5902" max="5902" width="14.28515625" style="3" customWidth="1"/>
    <col min="5903" max="5903" width="10.140625" style="3" customWidth="1"/>
    <col min="5904" max="5904" width="11.28515625" style="3" customWidth="1"/>
    <col min="5905" max="5905" width="11.42578125" style="3" customWidth="1"/>
    <col min="5906" max="5906" width="10.140625" style="3" customWidth="1"/>
    <col min="5907" max="5907" width="10.42578125" style="3" customWidth="1"/>
    <col min="5908" max="6141" width="9.140625" style="3"/>
    <col min="6142" max="6142" width="39.5703125" style="3" customWidth="1"/>
    <col min="6143" max="6143" width="10.42578125" style="3" customWidth="1"/>
    <col min="6144" max="6144" width="12.42578125" style="3" customWidth="1"/>
    <col min="6145" max="6145" width="15.140625" style="3" customWidth="1"/>
    <col min="6146" max="6146" width="14.140625" style="3" customWidth="1"/>
    <col min="6147" max="6147" width="11.28515625" style="3" customWidth="1"/>
    <col min="6148" max="6148" width="12.42578125" style="3" customWidth="1"/>
    <col min="6149" max="6149" width="13.28515625" style="3" customWidth="1"/>
    <col min="6150" max="6150" width="13.42578125" style="3" customWidth="1"/>
    <col min="6151" max="6151" width="12" style="3" customWidth="1"/>
    <col min="6152" max="6152" width="12.140625" style="3" customWidth="1"/>
    <col min="6153" max="6153" width="13.5703125" style="3" customWidth="1"/>
    <col min="6154" max="6154" width="12.5703125" style="3" customWidth="1"/>
    <col min="6155" max="6155" width="12.28515625" style="3" customWidth="1"/>
    <col min="6156" max="6156" width="12.42578125" style="3" customWidth="1"/>
    <col min="6157" max="6157" width="12.28515625" style="3" customWidth="1"/>
    <col min="6158" max="6158" width="14.28515625" style="3" customWidth="1"/>
    <col min="6159" max="6159" width="10.140625" style="3" customWidth="1"/>
    <col min="6160" max="6160" width="11.28515625" style="3" customWidth="1"/>
    <col min="6161" max="6161" width="11.42578125" style="3" customWidth="1"/>
    <col min="6162" max="6162" width="10.140625" style="3" customWidth="1"/>
    <col min="6163" max="6163" width="10.42578125" style="3" customWidth="1"/>
    <col min="6164" max="6397" width="9.140625" style="3"/>
    <col min="6398" max="6398" width="39.5703125" style="3" customWidth="1"/>
    <col min="6399" max="6399" width="10.42578125" style="3" customWidth="1"/>
    <col min="6400" max="6400" width="12.42578125" style="3" customWidth="1"/>
    <col min="6401" max="6401" width="15.140625" style="3" customWidth="1"/>
    <col min="6402" max="6402" width="14.140625" style="3" customWidth="1"/>
    <col min="6403" max="6403" width="11.28515625" style="3" customWidth="1"/>
    <col min="6404" max="6404" width="12.42578125" style="3" customWidth="1"/>
    <col min="6405" max="6405" width="13.28515625" style="3" customWidth="1"/>
    <col min="6406" max="6406" width="13.42578125" style="3" customWidth="1"/>
    <col min="6407" max="6407" width="12" style="3" customWidth="1"/>
    <col min="6408" max="6408" width="12.140625" style="3" customWidth="1"/>
    <col min="6409" max="6409" width="13.5703125" style="3" customWidth="1"/>
    <col min="6410" max="6410" width="12.5703125" style="3" customWidth="1"/>
    <col min="6411" max="6411" width="12.28515625" style="3" customWidth="1"/>
    <col min="6412" max="6412" width="12.42578125" style="3" customWidth="1"/>
    <col min="6413" max="6413" width="12.28515625" style="3" customWidth="1"/>
    <col min="6414" max="6414" width="14.28515625" style="3" customWidth="1"/>
    <col min="6415" max="6415" width="10.140625" style="3" customWidth="1"/>
    <col min="6416" max="6416" width="11.28515625" style="3" customWidth="1"/>
    <col min="6417" max="6417" width="11.42578125" style="3" customWidth="1"/>
    <col min="6418" max="6418" width="10.140625" style="3" customWidth="1"/>
    <col min="6419" max="6419" width="10.42578125" style="3" customWidth="1"/>
    <col min="6420" max="6653" width="9.140625" style="3"/>
    <col min="6654" max="6654" width="39.5703125" style="3" customWidth="1"/>
    <col min="6655" max="6655" width="10.42578125" style="3" customWidth="1"/>
    <col min="6656" max="6656" width="12.42578125" style="3" customWidth="1"/>
    <col min="6657" max="6657" width="15.140625" style="3" customWidth="1"/>
    <col min="6658" max="6658" width="14.140625" style="3" customWidth="1"/>
    <col min="6659" max="6659" width="11.28515625" style="3" customWidth="1"/>
    <col min="6660" max="6660" width="12.42578125" style="3" customWidth="1"/>
    <col min="6661" max="6661" width="13.28515625" style="3" customWidth="1"/>
    <col min="6662" max="6662" width="13.42578125" style="3" customWidth="1"/>
    <col min="6663" max="6663" width="12" style="3" customWidth="1"/>
    <col min="6664" max="6664" width="12.140625" style="3" customWidth="1"/>
    <col min="6665" max="6665" width="13.5703125" style="3" customWidth="1"/>
    <col min="6666" max="6666" width="12.5703125" style="3" customWidth="1"/>
    <col min="6667" max="6667" width="12.28515625" style="3" customWidth="1"/>
    <col min="6668" max="6668" width="12.42578125" style="3" customWidth="1"/>
    <col min="6669" max="6669" width="12.28515625" style="3" customWidth="1"/>
    <col min="6670" max="6670" width="14.28515625" style="3" customWidth="1"/>
    <col min="6671" max="6671" width="10.140625" style="3" customWidth="1"/>
    <col min="6672" max="6672" width="11.28515625" style="3" customWidth="1"/>
    <col min="6673" max="6673" width="11.42578125" style="3" customWidth="1"/>
    <col min="6674" max="6674" width="10.140625" style="3" customWidth="1"/>
    <col min="6675" max="6675" width="10.42578125" style="3" customWidth="1"/>
    <col min="6676" max="6909" width="9.140625" style="3"/>
    <col min="6910" max="6910" width="39.5703125" style="3" customWidth="1"/>
    <col min="6911" max="6911" width="10.42578125" style="3" customWidth="1"/>
    <col min="6912" max="6912" width="12.42578125" style="3" customWidth="1"/>
    <col min="6913" max="6913" width="15.140625" style="3" customWidth="1"/>
    <col min="6914" max="6914" width="14.140625" style="3" customWidth="1"/>
    <col min="6915" max="6915" width="11.28515625" style="3" customWidth="1"/>
    <col min="6916" max="6916" width="12.42578125" style="3" customWidth="1"/>
    <col min="6917" max="6917" width="13.28515625" style="3" customWidth="1"/>
    <col min="6918" max="6918" width="13.42578125" style="3" customWidth="1"/>
    <col min="6919" max="6919" width="12" style="3" customWidth="1"/>
    <col min="6920" max="6920" width="12.140625" style="3" customWidth="1"/>
    <col min="6921" max="6921" width="13.5703125" style="3" customWidth="1"/>
    <col min="6922" max="6922" width="12.5703125" style="3" customWidth="1"/>
    <col min="6923" max="6923" width="12.28515625" style="3" customWidth="1"/>
    <col min="6924" max="6924" width="12.42578125" style="3" customWidth="1"/>
    <col min="6925" max="6925" width="12.28515625" style="3" customWidth="1"/>
    <col min="6926" max="6926" width="14.28515625" style="3" customWidth="1"/>
    <col min="6927" max="6927" width="10.140625" style="3" customWidth="1"/>
    <col min="6928" max="6928" width="11.28515625" style="3" customWidth="1"/>
    <col min="6929" max="6929" width="11.42578125" style="3" customWidth="1"/>
    <col min="6930" max="6930" width="10.140625" style="3" customWidth="1"/>
    <col min="6931" max="6931" width="10.42578125" style="3" customWidth="1"/>
    <col min="6932" max="7165" width="9.140625" style="3"/>
    <col min="7166" max="7166" width="39.5703125" style="3" customWidth="1"/>
    <col min="7167" max="7167" width="10.42578125" style="3" customWidth="1"/>
    <col min="7168" max="7168" width="12.42578125" style="3" customWidth="1"/>
    <col min="7169" max="7169" width="15.140625" style="3" customWidth="1"/>
    <col min="7170" max="7170" width="14.140625" style="3" customWidth="1"/>
    <col min="7171" max="7171" width="11.28515625" style="3" customWidth="1"/>
    <col min="7172" max="7172" width="12.42578125" style="3" customWidth="1"/>
    <col min="7173" max="7173" width="13.28515625" style="3" customWidth="1"/>
    <col min="7174" max="7174" width="13.42578125" style="3" customWidth="1"/>
    <col min="7175" max="7175" width="12" style="3" customWidth="1"/>
    <col min="7176" max="7176" width="12.140625" style="3" customWidth="1"/>
    <col min="7177" max="7177" width="13.5703125" style="3" customWidth="1"/>
    <col min="7178" max="7178" width="12.5703125" style="3" customWidth="1"/>
    <col min="7179" max="7179" width="12.28515625" style="3" customWidth="1"/>
    <col min="7180" max="7180" width="12.42578125" style="3" customWidth="1"/>
    <col min="7181" max="7181" width="12.28515625" style="3" customWidth="1"/>
    <col min="7182" max="7182" width="14.28515625" style="3" customWidth="1"/>
    <col min="7183" max="7183" width="10.140625" style="3" customWidth="1"/>
    <col min="7184" max="7184" width="11.28515625" style="3" customWidth="1"/>
    <col min="7185" max="7185" width="11.42578125" style="3" customWidth="1"/>
    <col min="7186" max="7186" width="10.140625" style="3" customWidth="1"/>
    <col min="7187" max="7187" width="10.42578125" style="3" customWidth="1"/>
    <col min="7188" max="7421" width="9.140625" style="3"/>
    <col min="7422" max="7422" width="39.5703125" style="3" customWidth="1"/>
    <col min="7423" max="7423" width="10.42578125" style="3" customWidth="1"/>
    <col min="7424" max="7424" width="12.42578125" style="3" customWidth="1"/>
    <col min="7425" max="7425" width="15.140625" style="3" customWidth="1"/>
    <col min="7426" max="7426" width="14.140625" style="3" customWidth="1"/>
    <col min="7427" max="7427" width="11.28515625" style="3" customWidth="1"/>
    <col min="7428" max="7428" width="12.42578125" style="3" customWidth="1"/>
    <col min="7429" max="7429" width="13.28515625" style="3" customWidth="1"/>
    <col min="7430" max="7430" width="13.42578125" style="3" customWidth="1"/>
    <col min="7431" max="7431" width="12" style="3" customWidth="1"/>
    <col min="7432" max="7432" width="12.140625" style="3" customWidth="1"/>
    <col min="7433" max="7433" width="13.5703125" style="3" customWidth="1"/>
    <col min="7434" max="7434" width="12.5703125" style="3" customWidth="1"/>
    <col min="7435" max="7435" width="12.28515625" style="3" customWidth="1"/>
    <col min="7436" max="7436" width="12.42578125" style="3" customWidth="1"/>
    <col min="7437" max="7437" width="12.28515625" style="3" customWidth="1"/>
    <col min="7438" max="7438" width="14.28515625" style="3" customWidth="1"/>
    <col min="7439" max="7439" width="10.140625" style="3" customWidth="1"/>
    <col min="7440" max="7440" width="11.28515625" style="3" customWidth="1"/>
    <col min="7441" max="7441" width="11.42578125" style="3" customWidth="1"/>
    <col min="7442" max="7442" width="10.140625" style="3" customWidth="1"/>
    <col min="7443" max="7443" width="10.42578125" style="3" customWidth="1"/>
    <col min="7444" max="7677" width="9.140625" style="3"/>
    <col min="7678" max="7678" width="39.5703125" style="3" customWidth="1"/>
    <col min="7679" max="7679" width="10.42578125" style="3" customWidth="1"/>
    <col min="7680" max="7680" width="12.42578125" style="3" customWidth="1"/>
    <col min="7681" max="7681" width="15.140625" style="3" customWidth="1"/>
    <col min="7682" max="7682" width="14.140625" style="3" customWidth="1"/>
    <col min="7683" max="7683" width="11.28515625" style="3" customWidth="1"/>
    <col min="7684" max="7684" width="12.42578125" style="3" customWidth="1"/>
    <col min="7685" max="7685" width="13.28515625" style="3" customWidth="1"/>
    <col min="7686" max="7686" width="13.42578125" style="3" customWidth="1"/>
    <col min="7687" max="7687" width="12" style="3" customWidth="1"/>
    <col min="7688" max="7688" width="12.140625" style="3" customWidth="1"/>
    <col min="7689" max="7689" width="13.5703125" style="3" customWidth="1"/>
    <col min="7690" max="7690" width="12.5703125" style="3" customWidth="1"/>
    <col min="7691" max="7691" width="12.28515625" style="3" customWidth="1"/>
    <col min="7692" max="7692" width="12.42578125" style="3" customWidth="1"/>
    <col min="7693" max="7693" width="12.28515625" style="3" customWidth="1"/>
    <col min="7694" max="7694" width="14.28515625" style="3" customWidth="1"/>
    <col min="7695" max="7695" width="10.140625" style="3" customWidth="1"/>
    <col min="7696" max="7696" width="11.28515625" style="3" customWidth="1"/>
    <col min="7697" max="7697" width="11.42578125" style="3" customWidth="1"/>
    <col min="7698" max="7698" width="10.140625" style="3" customWidth="1"/>
    <col min="7699" max="7699" width="10.42578125" style="3" customWidth="1"/>
    <col min="7700" max="7933" width="9.140625" style="3"/>
    <col min="7934" max="7934" width="39.5703125" style="3" customWidth="1"/>
    <col min="7935" max="7935" width="10.42578125" style="3" customWidth="1"/>
    <col min="7936" max="7936" width="12.42578125" style="3" customWidth="1"/>
    <col min="7937" max="7937" width="15.140625" style="3" customWidth="1"/>
    <col min="7938" max="7938" width="14.140625" style="3" customWidth="1"/>
    <col min="7939" max="7939" width="11.28515625" style="3" customWidth="1"/>
    <col min="7940" max="7940" width="12.42578125" style="3" customWidth="1"/>
    <col min="7941" max="7941" width="13.28515625" style="3" customWidth="1"/>
    <col min="7942" max="7942" width="13.42578125" style="3" customWidth="1"/>
    <col min="7943" max="7943" width="12" style="3" customWidth="1"/>
    <col min="7944" max="7944" width="12.140625" style="3" customWidth="1"/>
    <col min="7945" max="7945" width="13.5703125" style="3" customWidth="1"/>
    <col min="7946" max="7946" width="12.5703125" style="3" customWidth="1"/>
    <col min="7947" max="7947" width="12.28515625" style="3" customWidth="1"/>
    <col min="7948" max="7948" width="12.42578125" style="3" customWidth="1"/>
    <col min="7949" max="7949" width="12.28515625" style="3" customWidth="1"/>
    <col min="7950" max="7950" width="14.28515625" style="3" customWidth="1"/>
    <col min="7951" max="7951" width="10.140625" style="3" customWidth="1"/>
    <col min="7952" max="7952" width="11.28515625" style="3" customWidth="1"/>
    <col min="7953" max="7953" width="11.42578125" style="3" customWidth="1"/>
    <col min="7954" max="7954" width="10.140625" style="3" customWidth="1"/>
    <col min="7955" max="7955" width="10.42578125" style="3" customWidth="1"/>
    <col min="7956" max="8189" width="9.140625" style="3"/>
    <col min="8190" max="8190" width="39.5703125" style="3" customWidth="1"/>
    <col min="8191" max="8191" width="10.42578125" style="3" customWidth="1"/>
    <col min="8192" max="8192" width="12.42578125" style="3" customWidth="1"/>
    <col min="8193" max="8193" width="15.140625" style="3" customWidth="1"/>
    <col min="8194" max="8194" width="14.140625" style="3" customWidth="1"/>
    <col min="8195" max="8195" width="11.28515625" style="3" customWidth="1"/>
    <col min="8196" max="8196" width="12.42578125" style="3" customWidth="1"/>
    <col min="8197" max="8197" width="13.28515625" style="3" customWidth="1"/>
    <col min="8198" max="8198" width="13.42578125" style="3" customWidth="1"/>
    <col min="8199" max="8199" width="12" style="3" customWidth="1"/>
    <col min="8200" max="8200" width="12.140625" style="3" customWidth="1"/>
    <col min="8201" max="8201" width="13.5703125" style="3" customWidth="1"/>
    <col min="8202" max="8202" width="12.5703125" style="3" customWidth="1"/>
    <col min="8203" max="8203" width="12.28515625" style="3" customWidth="1"/>
    <col min="8204" max="8204" width="12.42578125" style="3" customWidth="1"/>
    <col min="8205" max="8205" width="12.28515625" style="3" customWidth="1"/>
    <col min="8206" max="8206" width="14.28515625" style="3" customWidth="1"/>
    <col min="8207" max="8207" width="10.140625" style="3" customWidth="1"/>
    <col min="8208" max="8208" width="11.28515625" style="3" customWidth="1"/>
    <col min="8209" max="8209" width="11.42578125" style="3" customWidth="1"/>
    <col min="8210" max="8210" width="10.140625" style="3" customWidth="1"/>
    <col min="8211" max="8211" width="10.42578125" style="3" customWidth="1"/>
    <col min="8212" max="8445" width="9.140625" style="3"/>
    <col min="8446" max="8446" width="39.5703125" style="3" customWidth="1"/>
    <col min="8447" max="8447" width="10.42578125" style="3" customWidth="1"/>
    <col min="8448" max="8448" width="12.42578125" style="3" customWidth="1"/>
    <col min="8449" max="8449" width="15.140625" style="3" customWidth="1"/>
    <col min="8450" max="8450" width="14.140625" style="3" customWidth="1"/>
    <col min="8451" max="8451" width="11.28515625" style="3" customWidth="1"/>
    <col min="8452" max="8452" width="12.42578125" style="3" customWidth="1"/>
    <col min="8453" max="8453" width="13.28515625" style="3" customWidth="1"/>
    <col min="8454" max="8454" width="13.42578125" style="3" customWidth="1"/>
    <col min="8455" max="8455" width="12" style="3" customWidth="1"/>
    <col min="8456" max="8456" width="12.140625" style="3" customWidth="1"/>
    <col min="8457" max="8457" width="13.5703125" style="3" customWidth="1"/>
    <col min="8458" max="8458" width="12.5703125" style="3" customWidth="1"/>
    <col min="8459" max="8459" width="12.28515625" style="3" customWidth="1"/>
    <col min="8460" max="8460" width="12.42578125" style="3" customWidth="1"/>
    <col min="8461" max="8461" width="12.28515625" style="3" customWidth="1"/>
    <col min="8462" max="8462" width="14.28515625" style="3" customWidth="1"/>
    <col min="8463" max="8463" width="10.140625" style="3" customWidth="1"/>
    <col min="8464" max="8464" width="11.28515625" style="3" customWidth="1"/>
    <col min="8465" max="8465" width="11.42578125" style="3" customWidth="1"/>
    <col min="8466" max="8466" width="10.140625" style="3" customWidth="1"/>
    <col min="8467" max="8467" width="10.42578125" style="3" customWidth="1"/>
    <col min="8468" max="8701" width="9.140625" style="3"/>
    <col min="8702" max="8702" width="39.5703125" style="3" customWidth="1"/>
    <col min="8703" max="8703" width="10.42578125" style="3" customWidth="1"/>
    <col min="8704" max="8704" width="12.42578125" style="3" customWidth="1"/>
    <col min="8705" max="8705" width="15.140625" style="3" customWidth="1"/>
    <col min="8706" max="8706" width="14.140625" style="3" customWidth="1"/>
    <col min="8707" max="8707" width="11.28515625" style="3" customWidth="1"/>
    <col min="8708" max="8708" width="12.42578125" style="3" customWidth="1"/>
    <col min="8709" max="8709" width="13.28515625" style="3" customWidth="1"/>
    <col min="8710" max="8710" width="13.42578125" style="3" customWidth="1"/>
    <col min="8711" max="8711" width="12" style="3" customWidth="1"/>
    <col min="8712" max="8712" width="12.140625" style="3" customWidth="1"/>
    <col min="8713" max="8713" width="13.5703125" style="3" customWidth="1"/>
    <col min="8714" max="8714" width="12.5703125" style="3" customWidth="1"/>
    <col min="8715" max="8715" width="12.28515625" style="3" customWidth="1"/>
    <col min="8716" max="8716" width="12.42578125" style="3" customWidth="1"/>
    <col min="8717" max="8717" width="12.28515625" style="3" customWidth="1"/>
    <col min="8718" max="8718" width="14.28515625" style="3" customWidth="1"/>
    <col min="8719" max="8719" width="10.140625" style="3" customWidth="1"/>
    <col min="8720" max="8720" width="11.28515625" style="3" customWidth="1"/>
    <col min="8721" max="8721" width="11.42578125" style="3" customWidth="1"/>
    <col min="8722" max="8722" width="10.140625" style="3" customWidth="1"/>
    <col min="8723" max="8723" width="10.42578125" style="3" customWidth="1"/>
    <col min="8724" max="8957" width="9.140625" style="3"/>
    <col min="8958" max="8958" width="39.5703125" style="3" customWidth="1"/>
    <col min="8959" max="8959" width="10.42578125" style="3" customWidth="1"/>
    <col min="8960" max="8960" width="12.42578125" style="3" customWidth="1"/>
    <col min="8961" max="8961" width="15.140625" style="3" customWidth="1"/>
    <col min="8962" max="8962" width="14.140625" style="3" customWidth="1"/>
    <col min="8963" max="8963" width="11.28515625" style="3" customWidth="1"/>
    <col min="8964" max="8964" width="12.42578125" style="3" customWidth="1"/>
    <col min="8965" max="8965" width="13.28515625" style="3" customWidth="1"/>
    <col min="8966" max="8966" width="13.42578125" style="3" customWidth="1"/>
    <col min="8967" max="8967" width="12" style="3" customWidth="1"/>
    <col min="8968" max="8968" width="12.140625" style="3" customWidth="1"/>
    <col min="8969" max="8969" width="13.5703125" style="3" customWidth="1"/>
    <col min="8970" max="8970" width="12.5703125" style="3" customWidth="1"/>
    <col min="8971" max="8971" width="12.28515625" style="3" customWidth="1"/>
    <col min="8972" max="8972" width="12.42578125" style="3" customWidth="1"/>
    <col min="8973" max="8973" width="12.28515625" style="3" customWidth="1"/>
    <col min="8974" max="8974" width="14.28515625" style="3" customWidth="1"/>
    <col min="8975" max="8975" width="10.140625" style="3" customWidth="1"/>
    <col min="8976" max="8976" width="11.28515625" style="3" customWidth="1"/>
    <col min="8977" max="8977" width="11.42578125" style="3" customWidth="1"/>
    <col min="8978" max="8978" width="10.140625" style="3" customWidth="1"/>
    <col min="8979" max="8979" width="10.42578125" style="3" customWidth="1"/>
    <col min="8980" max="9213" width="9.140625" style="3"/>
    <col min="9214" max="9214" width="39.5703125" style="3" customWidth="1"/>
    <col min="9215" max="9215" width="10.42578125" style="3" customWidth="1"/>
    <col min="9216" max="9216" width="12.42578125" style="3" customWidth="1"/>
    <col min="9217" max="9217" width="15.140625" style="3" customWidth="1"/>
    <col min="9218" max="9218" width="14.140625" style="3" customWidth="1"/>
    <col min="9219" max="9219" width="11.28515625" style="3" customWidth="1"/>
    <col min="9220" max="9220" width="12.42578125" style="3" customWidth="1"/>
    <col min="9221" max="9221" width="13.28515625" style="3" customWidth="1"/>
    <col min="9222" max="9222" width="13.42578125" style="3" customWidth="1"/>
    <col min="9223" max="9223" width="12" style="3" customWidth="1"/>
    <col min="9224" max="9224" width="12.140625" style="3" customWidth="1"/>
    <col min="9225" max="9225" width="13.5703125" style="3" customWidth="1"/>
    <col min="9226" max="9226" width="12.5703125" style="3" customWidth="1"/>
    <col min="9227" max="9227" width="12.28515625" style="3" customWidth="1"/>
    <col min="9228" max="9228" width="12.42578125" style="3" customWidth="1"/>
    <col min="9229" max="9229" width="12.28515625" style="3" customWidth="1"/>
    <col min="9230" max="9230" width="14.28515625" style="3" customWidth="1"/>
    <col min="9231" max="9231" width="10.140625" style="3" customWidth="1"/>
    <col min="9232" max="9232" width="11.28515625" style="3" customWidth="1"/>
    <col min="9233" max="9233" width="11.42578125" style="3" customWidth="1"/>
    <col min="9234" max="9234" width="10.140625" style="3" customWidth="1"/>
    <col min="9235" max="9235" width="10.42578125" style="3" customWidth="1"/>
    <col min="9236" max="9469" width="9.140625" style="3"/>
    <col min="9470" max="9470" width="39.5703125" style="3" customWidth="1"/>
    <col min="9471" max="9471" width="10.42578125" style="3" customWidth="1"/>
    <col min="9472" max="9472" width="12.42578125" style="3" customWidth="1"/>
    <col min="9473" max="9473" width="15.140625" style="3" customWidth="1"/>
    <col min="9474" max="9474" width="14.140625" style="3" customWidth="1"/>
    <col min="9475" max="9475" width="11.28515625" style="3" customWidth="1"/>
    <col min="9476" max="9476" width="12.42578125" style="3" customWidth="1"/>
    <col min="9477" max="9477" width="13.28515625" style="3" customWidth="1"/>
    <col min="9478" max="9478" width="13.42578125" style="3" customWidth="1"/>
    <col min="9479" max="9479" width="12" style="3" customWidth="1"/>
    <col min="9480" max="9480" width="12.140625" style="3" customWidth="1"/>
    <col min="9481" max="9481" width="13.5703125" style="3" customWidth="1"/>
    <col min="9482" max="9482" width="12.5703125" style="3" customWidth="1"/>
    <col min="9483" max="9483" width="12.28515625" style="3" customWidth="1"/>
    <col min="9484" max="9484" width="12.42578125" style="3" customWidth="1"/>
    <col min="9485" max="9485" width="12.28515625" style="3" customWidth="1"/>
    <col min="9486" max="9486" width="14.28515625" style="3" customWidth="1"/>
    <col min="9487" max="9487" width="10.140625" style="3" customWidth="1"/>
    <col min="9488" max="9488" width="11.28515625" style="3" customWidth="1"/>
    <col min="9489" max="9489" width="11.42578125" style="3" customWidth="1"/>
    <col min="9490" max="9490" width="10.140625" style="3" customWidth="1"/>
    <col min="9491" max="9491" width="10.42578125" style="3" customWidth="1"/>
    <col min="9492" max="9725" width="9.140625" style="3"/>
    <col min="9726" max="9726" width="39.5703125" style="3" customWidth="1"/>
    <col min="9727" max="9727" width="10.42578125" style="3" customWidth="1"/>
    <col min="9728" max="9728" width="12.42578125" style="3" customWidth="1"/>
    <col min="9729" max="9729" width="15.140625" style="3" customWidth="1"/>
    <col min="9730" max="9730" width="14.140625" style="3" customWidth="1"/>
    <col min="9731" max="9731" width="11.28515625" style="3" customWidth="1"/>
    <col min="9732" max="9732" width="12.42578125" style="3" customWidth="1"/>
    <col min="9733" max="9733" width="13.28515625" style="3" customWidth="1"/>
    <col min="9734" max="9734" width="13.42578125" style="3" customWidth="1"/>
    <col min="9735" max="9735" width="12" style="3" customWidth="1"/>
    <col min="9736" max="9736" width="12.140625" style="3" customWidth="1"/>
    <col min="9737" max="9737" width="13.5703125" style="3" customWidth="1"/>
    <col min="9738" max="9738" width="12.5703125" style="3" customWidth="1"/>
    <col min="9739" max="9739" width="12.28515625" style="3" customWidth="1"/>
    <col min="9740" max="9740" width="12.42578125" style="3" customWidth="1"/>
    <col min="9741" max="9741" width="12.28515625" style="3" customWidth="1"/>
    <col min="9742" max="9742" width="14.28515625" style="3" customWidth="1"/>
    <col min="9743" max="9743" width="10.140625" style="3" customWidth="1"/>
    <col min="9744" max="9744" width="11.28515625" style="3" customWidth="1"/>
    <col min="9745" max="9745" width="11.42578125" style="3" customWidth="1"/>
    <col min="9746" max="9746" width="10.140625" style="3" customWidth="1"/>
    <col min="9747" max="9747" width="10.42578125" style="3" customWidth="1"/>
    <col min="9748" max="9981" width="9.140625" style="3"/>
    <col min="9982" max="9982" width="39.5703125" style="3" customWidth="1"/>
    <col min="9983" max="9983" width="10.42578125" style="3" customWidth="1"/>
    <col min="9984" max="9984" width="12.42578125" style="3" customWidth="1"/>
    <col min="9985" max="9985" width="15.140625" style="3" customWidth="1"/>
    <col min="9986" max="9986" width="14.140625" style="3" customWidth="1"/>
    <col min="9987" max="9987" width="11.28515625" style="3" customWidth="1"/>
    <col min="9988" max="9988" width="12.42578125" style="3" customWidth="1"/>
    <col min="9989" max="9989" width="13.28515625" style="3" customWidth="1"/>
    <col min="9990" max="9990" width="13.42578125" style="3" customWidth="1"/>
    <col min="9991" max="9991" width="12" style="3" customWidth="1"/>
    <col min="9992" max="9992" width="12.140625" style="3" customWidth="1"/>
    <col min="9993" max="9993" width="13.5703125" style="3" customWidth="1"/>
    <col min="9994" max="9994" width="12.5703125" style="3" customWidth="1"/>
    <col min="9995" max="9995" width="12.28515625" style="3" customWidth="1"/>
    <col min="9996" max="9996" width="12.42578125" style="3" customWidth="1"/>
    <col min="9997" max="9997" width="12.28515625" style="3" customWidth="1"/>
    <col min="9998" max="9998" width="14.28515625" style="3" customWidth="1"/>
    <col min="9999" max="9999" width="10.140625" style="3" customWidth="1"/>
    <col min="10000" max="10000" width="11.28515625" style="3" customWidth="1"/>
    <col min="10001" max="10001" width="11.42578125" style="3" customWidth="1"/>
    <col min="10002" max="10002" width="10.140625" style="3" customWidth="1"/>
    <col min="10003" max="10003" width="10.42578125" style="3" customWidth="1"/>
    <col min="10004" max="10237" width="9.140625" style="3"/>
    <col min="10238" max="10238" width="39.5703125" style="3" customWidth="1"/>
    <col min="10239" max="10239" width="10.42578125" style="3" customWidth="1"/>
    <col min="10240" max="10240" width="12.42578125" style="3" customWidth="1"/>
    <col min="10241" max="10241" width="15.140625" style="3" customWidth="1"/>
    <col min="10242" max="10242" width="14.140625" style="3" customWidth="1"/>
    <col min="10243" max="10243" width="11.28515625" style="3" customWidth="1"/>
    <col min="10244" max="10244" width="12.42578125" style="3" customWidth="1"/>
    <col min="10245" max="10245" width="13.28515625" style="3" customWidth="1"/>
    <col min="10246" max="10246" width="13.42578125" style="3" customWidth="1"/>
    <col min="10247" max="10247" width="12" style="3" customWidth="1"/>
    <col min="10248" max="10248" width="12.140625" style="3" customWidth="1"/>
    <col min="10249" max="10249" width="13.5703125" style="3" customWidth="1"/>
    <col min="10250" max="10250" width="12.5703125" style="3" customWidth="1"/>
    <col min="10251" max="10251" width="12.28515625" style="3" customWidth="1"/>
    <col min="10252" max="10252" width="12.42578125" style="3" customWidth="1"/>
    <col min="10253" max="10253" width="12.28515625" style="3" customWidth="1"/>
    <col min="10254" max="10254" width="14.28515625" style="3" customWidth="1"/>
    <col min="10255" max="10255" width="10.140625" style="3" customWidth="1"/>
    <col min="10256" max="10256" width="11.28515625" style="3" customWidth="1"/>
    <col min="10257" max="10257" width="11.42578125" style="3" customWidth="1"/>
    <col min="10258" max="10258" width="10.140625" style="3" customWidth="1"/>
    <col min="10259" max="10259" width="10.42578125" style="3" customWidth="1"/>
    <col min="10260" max="10493" width="9.140625" style="3"/>
    <col min="10494" max="10494" width="39.5703125" style="3" customWidth="1"/>
    <col min="10495" max="10495" width="10.42578125" style="3" customWidth="1"/>
    <col min="10496" max="10496" width="12.42578125" style="3" customWidth="1"/>
    <col min="10497" max="10497" width="15.140625" style="3" customWidth="1"/>
    <col min="10498" max="10498" width="14.140625" style="3" customWidth="1"/>
    <col min="10499" max="10499" width="11.28515625" style="3" customWidth="1"/>
    <col min="10500" max="10500" width="12.42578125" style="3" customWidth="1"/>
    <col min="10501" max="10501" width="13.28515625" style="3" customWidth="1"/>
    <col min="10502" max="10502" width="13.42578125" style="3" customWidth="1"/>
    <col min="10503" max="10503" width="12" style="3" customWidth="1"/>
    <col min="10504" max="10504" width="12.140625" style="3" customWidth="1"/>
    <col min="10505" max="10505" width="13.5703125" style="3" customWidth="1"/>
    <col min="10506" max="10506" width="12.5703125" style="3" customWidth="1"/>
    <col min="10507" max="10507" width="12.28515625" style="3" customWidth="1"/>
    <col min="10508" max="10508" width="12.42578125" style="3" customWidth="1"/>
    <col min="10509" max="10509" width="12.28515625" style="3" customWidth="1"/>
    <col min="10510" max="10510" width="14.28515625" style="3" customWidth="1"/>
    <col min="10511" max="10511" width="10.140625" style="3" customWidth="1"/>
    <col min="10512" max="10512" width="11.28515625" style="3" customWidth="1"/>
    <col min="10513" max="10513" width="11.42578125" style="3" customWidth="1"/>
    <col min="10514" max="10514" width="10.140625" style="3" customWidth="1"/>
    <col min="10515" max="10515" width="10.42578125" style="3" customWidth="1"/>
    <col min="10516" max="10749" width="9.140625" style="3"/>
    <col min="10750" max="10750" width="39.5703125" style="3" customWidth="1"/>
    <col min="10751" max="10751" width="10.42578125" style="3" customWidth="1"/>
    <col min="10752" max="10752" width="12.42578125" style="3" customWidth="1"/>
    <col min="10753" max="10753" width="15.140625" style="3" customWidth="1"/>
    <col min="10754" max="10754" width="14.140625" style="3" customWidth="1"/>
    <col min="10755" max="10755" width="11.28515625" style="3" customWidth="1"/>
    <col min="10756" max="10756" width="12.42578125" style="3" customWidth="1"/>
    <col min="10757" max="10757" width="13.28515625" style="3" customWidth="1"/>
    <col min="10758" max="10758" width="13.42578125" style="3" customWidth="1"/>
    <col min="10759" max="10759" width="12" style="3" customWidth="1"/>
    <col min="10760" max="10760" width="12.140625" style="3" customWidth="1"/>
    <col min="10761" max="10761" width="13.5703125" style="3" customWidth="1"/>
    <col min="10762" max="10762" width="12.5703125" style="3" customWidth="1"/>
    <col min="10763" max="10763" width="12.28515625" style="3" customWidth="1"/>
    <col min="10764" max="10764" width="12.42578125" style="3" customWidth="1"/>
    <col min="10765" max="10765" width="12.28515625" style="3" customWidth="1"/>
    <col min="10766" max="10766" width="14.28515625" style="3" customWidth="1"/>
    <col min="10767" max="10767" width="10.140625" style="3" customWidth="1"/>
    <col min="10768" max="10768" width="11.28515625" style="3" customWidth="1"/>
    <col min="10769" max="10769" width="11.42578125" style="3" customWidth="1"/>
    <col min="10770" max="10770" width="10.140625" style="3" customWidth="1"/>
    <col min="10771" max="10771" width="10.42578125" style="3" customWidth="1"/>
    <col min="10772" max="11005" width="9.140625" style="3"/>
    <col min="11006" max="11006" width="39.5703125" style="3" customWidth="1"/>
    <col min="11007" max="11007" width="10.42578125" style="3" customWidth="1"/>
    <col min="11008" max="11008" width="12.42578125" style="3" customWidth="1"/>
    <col min="11009" max="11009" width="15.140625" style="3" customWidth="1"/>
    <col min="11010" max="11010" width="14.140625" style="3" customWidth="1"/>
    <col min="11011" max="11011" width="11.28515625" style="3" customWidth="1"/>
    <col min="11012" max="11012" width="12.42578125" style="3" customWidth="1"/>
    <col min="11013" max="11013" width="13.28515625" style="3" customWidth="1"/>
    <col min="11014" max="11014" width="13.42578125" style="3" customWidth="1"/>
    <col min="11015" max="11015" width="12" style="3" customWidth="1"/>
    <col min="11016" max="11016" width="12.140625" style="3" customWidth="1"/>
    <col min="11017" max="11017" width="13.5703125" style="3" customWidth="1"/>
    <col min="11018" max="11018" width="12.5703125" style="3" customWidth="1"/>
    <col min="11019" max="11019" width="12.28515625" style="3" customWidth="1"/>
    <col min="11020" max="11020" width="12.42578125" style="3" customWidth="1"/>
    <col min="11021" max="11021" width="12.28515625" style="3" customWidth="1"/>
    <col min="11022" max="11022" width="14.28515625" style="3" customWidth="1"/>
    <col min="11023" max="11023" width="10.140625" style="3" customWidth="1"/>
    <col min="11024" max="11024" width="11.28515625" style="3" customWidth="1"/>
    <col min="11025" max="11025" width="11.42578125" style="3" customWidth="1"/>
    <col min="11026" max="11026" width="10.140625" style="3" customWidth="1"/>
    <col min="11027" max="11027" width="10.42578125" style="3" customWidth="1"/>
    <col min="11028" max="11261" width="9.140625" style="3"/>
    <col min="11262" max="11262" width="39.5703125" style="3" customWidth="1"/>
    <col min="11263" max="11263" width="10.42578125" style="3" customWidth="1"/>
    <col min="11264" max="11264" width="12.42578125" style="3" customWidth="1"/>
    <col min="11265" max="11265" width="15.140625" style="3" customWidth="1"/>
    <col min="11266" max="11266" width="14.140625" style="3" customWidth="1"/>
    <col min="11267" max="11267" width="11.28515625" style="3" customWidth="1"/>
    <col min="11268" max="11268" width="12.42578125" style="3" customWidth="1"/>
    <col min="11269" max="11269" width="13.28515625" style="3" customWidth="1"/>
    <col min="11270" max="11270" width="13.42578125" style="3" customWidth="1"/>
    <col min="11271" max="11271" width="12" style="3" customWidth="1"/>
    <col min="11272" max="11272" width="12.140625" style="3" customWidth="1"/>
    <col min="11273" max="11273" width="13.5703125" style="3" customWidth="1"/>
    <col min="11274" max="11274" width="12.5703125" style="3" customWidth="1"/>
    <col min="11275" max="11275" width="12.28515625" style="3" customWidth="1"/>
    <col min="11276" max="11276" width="12.42578125" style="3" customWidth="1"/>
    <col min="11277" max="11277" width="12.28515625" style="3" customWidth="1"/>
    <col min="11278" max="11278" width="14.28515625" style="3" customWidth="1"/>
    <col min="11279" max="11279" width="10.140625" style="3" customWidth="1"/>
    <col min="11280" max="11280" width="11.28515625" style="3" customWidth="1"/>
    <col min="11281" max="11281" width="11.42578125" style="3" customWidth="1"/>
    <col min="11282" max="11282" width="10.140625" style="3" customWidth="1"/>
    <col min="11283" max="11283" width="10.42578125" style="3" customWidth="1"/>
    <col min="11284" max="11517" width="9.140625" style="3"/>
    <col min="11518" max="11518" width="39.5703125" style="3" customWidth="1"/>
    <col min="11519" max="11519" width="10.42578125" style="3" customWidth="1"/>
    <col min="11520" max="11520" width="12.42578125" style="3" customWidth="1"/>
    <col min="11521" max="11521" width="15.140625" style="3" customWidth="1"/>
    <col min="11522" max="11522" width="14.140625" style="3" customWidth="1"/>
    <col min="11523" max="11523" width="11.28515625" style="3" customWidth="1"/>
    <col min="11524" max="11524" width="12.42578125" style="3" customWidth="1"/>
    <col min="11525" max="11525" width="13.28515625" style="3" customWidth="1"/>
    <col min="11526" max="11526" width="13.42578125" style="3" customWidth="1"/>
    <col min="11527" max="11527" width="12" style="3" customWidth="1"/>
    <col min="11528" max="11528" width="12.140625" style="3" customWidth="1"/>
    <col min="11529" max="11529" width="13.5703125" style="3" customWidth="1"/>
    <col min="11530" max="11530" width="12.5703125" style="3" customWidth="1"/>
    <col min="11531" max="11531" width="12.28515625" style="3" customWidth="1"/>
    <col min="11532" max="11532" width="12.42578125" style="3" customWidth="1"/>
    <col min="11533" max="11533" width="12.28515625" style="3" customWidth="1"/>
    <col min="11534" max="11534" width="14.28515625" style="3" customWidth="1"/>
    <col min="11535" max="11535" width="10.140625" style="3" customWidth="1"/>
    <col min="11536" max="11536" width="11.28515625" style="3" customWidth="1"/>
    <col min="11537" max="11537" width="11.42578125" style="3" customWidth="1"/>
    <col min="11538" max="11538" width="10.140625" style="3" customWidth="1"/>
    <col min="11539" max="11539" width="10.42578125" style="3" customWidth="1"/>
    <col min="11540" max="11773" width="9.140625" style="3"/>
    <col min="11774" max="11774" width="39.5703125" style="3" customWidth="1"/>
    <col min="11775" max="11775" width="10.42578125" style="3" customWidth="1"/>
    <col min="11776" max="11776" width="12.42578125" style="3" customWidth="1"/>
    <col min="11777" max="11777" width="15.140625" style="3" customWidth="1"/>
    <col min="11778" max="11778" width="14.140625" style="3" customWidth="1"/>
    <col min="11779" max="11779" width="11.28515625" style="3" customWidth="1"/>
    <col min="11780" max="11780" width="12.42578125" style="3" customWidth="1"/>
    <col min="11781" max="11781" width="13.28515625" style="3" customWidth="1"/>
    <col min="11782" max="11782" width="13.42578125" style="3" customWidth="1"/>
    <col min="11783" max="11783" width="12" style="3" customWidth="1"/>
    <col min="11784" max="11784" width="12.140625" style="3" customWidth="1"/>
    <col min="11785" max="11785" width="13.5703125" style="3" customWidth="1"/>
    <col min="11786" max="11786" width="12.5703125" style="3" customWidth="1"/>
    <col min="11787" max="11787" width="12.28515625" style="3" customWidth="1"/>
    <col min="11788" max="11788" width="12.42578125" style="3" customWidth="1"/>
    <col min="11789" max="11789" width="12.28515625" style="3" customWidth="1"/>
    <col min="11790" max="11790" width="14.28515625" style="3" customWidth="1"/>
    <col min="11791" max="11791" width="10.140625" style="3" customWidth="1"/>
    <col min="11792" max="11792" width="11.28515625" style="3" customWidth="1"/>
    <col min="11793" max="11793" width="11.42578125" style="3" customWidth="1"/>
    <col min="11794" max="11794" width="10.140625" style="3" customWidth="1"/>
    <col min="11795" max="11795" width="10.42578125" style="3" customWidth="1"/>
    <col min="11796" max="12029" width="9.140625" style="3"/>
    <col min="12030" max="12030" width="39.5703125" style="3" customWidth="1"/>
    <col min="12031" max="12031" width="10.42578125" style="3" customWidth="1"/>
    <col min="12032" max="12032" width="12.42578125" style="3" customWidth="1"/>
    <col min="12033" max="12033" width="15.140625" style="3" customWidth="1"/>
    <col min="12034" max="12034" width="14.140625" style="3" customWidth="1"/>
    <col min="12035" max="12035" width="11.28515625" style="3" customWidth="1"/>
    <col min="12036" max="12036" width="12.42578125" style="3" customWidth="1"/>
    <col min="12037" max="12037" width="13.28515625" style="3" customWidth="1"/>
    <col min="12038" max="12038" width="13.42578125" style="3" customWidth="1"/>
    <col min="12039" max="12039" width="12" style="3" customWidth="1"/>
    <col min="12040" max="12040" width="12.140625" style="3" customWidth="1"/>
    <col min="12041" max="12041" width="13.5703125" style="3" customWidth="1"/>
    <col min="12042" max="12042" width="12.5703125" style="3" customWidth="1"/>
    <col min="12043" max="12043" width="12.28515625" style="3" customWidth="1"/>
    <col min="12044" max="12044" width="12.42578125" style="3" customWidth="1"/>
    <col min="12045" max="12045" width="12.28515625" style="3" customWidth="1"/>
    <col min="12046" max="12046" width="14.28515625" style="3" customWidth="1"/>
    <col min="12047" max="12047" width="10.140625" style="3" customWidth="1"/>
    <col min="12048" max="12048" width="11.28515625" style="3" customWidth="1"/>
    <col min="12049" max="12049" width="11.42578125" style="3" customWidth="1"/>
    <col min="12050" max="12050" width="10.140625" style="3" customWidth="1"/>
    <col min="12051" max="12051" width="10.42578125" style="3" customWidth="1"/>
    <col min="12052" max="12285" width="9.140625" style="3"/>
    <col min="12286" max="12286" width="39.5703125" style="3" customWidth="1"/>
    <col min="12287" max="12287" width="10.42578125" style="3" customWidth="1"/>
    <col min="12288" max="12288" width="12.42578125" style="3" customWidth="1"/>
    <col min="12289" max="12289" width="15.140625" style="3" customWidth="1"/>
    <col min="12290" max="12290" width="14.140625" style="3" customWidth="1"/>
    <col min="12291" max="12291" width="11.28515625" style="3" customWidth="1"/>
    <col min="12292" max="12292" width="12.42578125" style="3" customWidth="1"/>
    <col min="12293" max="12293" width="13.28515625" style="3" customWidth="1"/>
    <col min="12294" max="12294" width="13.42578125" style="3" customWidth="1"/>
    <col min="12295" max="12295" width="12" style="3" customWidth="1"/>
    <col min="12296" max="12296" width="12.140625" style="3" customWidth="1"/>
    <col min="12297" max="12297" width="13.5703125" style="3" customWidth="1"/>
    <col min="12298" max="12298" width="12.5703125" style="3" customWidth="1"/>
    <col min="12299" max="12299" width="12.28515625" style="3" customWidth="1"/>
    <col min="12300" max="12300" width="12.42578125" style="3" customWidth="1"/>
    <col min="12301" max="12301" width="12.28515625" style="3" customWidth="1"/>
    <col min="12302" max="12302" width="14.28515625" style="3" customWidth="1"/>
    <col min="12303" max="12303" width="10.140625" style="3" customWidth="1"/>
    <col min="12304" max="12304" width="11.28515625" style="3" customWidth="1"/>
    <col min="12305" max="12305" width="11.42578125" style="3" customWidth="1"/>
    <col min="12306" max="12306" width="10.140625" style="3" customWidth="1"/>
    <col min="12307" max="12307" width="10.42578125" style="3" customWidth="1"/>
    <col min="12308" max="12541" width="9.140625" style="3"/>
    <col min="12542" max="12542" width="39.5703125" style="3" customWidth="1"/>
    <col min="12543" max="12543" width="10.42578125" style="3" customWidth="1"/>
    <col min="12544" max="12544" width="12.42578125" style="3" customWidth="1"/>
    <col min="12545" max="12545" width="15.140625" style="3" customWidth="1"/>
    <col min="12546" max="12546" width="14.140625" style="3" customWidth="1"/>
    <col min="12547" max="12547" width="11.28515625" style="3" customWidth="1"/>
    <col min="12548" max="12548" width="12.42578125" style="3" customWidth="1"/>
    <col min="12549" max="12549" width="13.28515625" style="3" customWidth="1"/>
    <col min="12550" max="12550" width="13.42578125" style="3" customWidth="1"/>
    <col min="12551" max="12551" width="12" style="3" customWidth="1"/>
    <col min="12552" max="12552" width="12.140625" style="3" customWidth="1"/>
    <col min="12553" max="12553" width="13.5703125" style="3" customWidth="1"/>
    <col min="12554" max="12554" width="12.5703125" style="3" customWidth="1"/>
    <col min="12555" max="12555" width="12.28515625" style="3" customWidth="1"/>
    <col min="12556" max="12556" width="12.42578125" style="3" customWidth="1"/>
    <col min="12557" max="12557" width="12.28515625" style="3" customWidth="1"/>
    <col min="12558" max="12558" width="14.28515625" style="3" customWidth="1"/>
    <col min="12559" max="12559" width="10.140625" style="3" customWidth="1"/>
    <col min="12560" max="12560" width="11.28515625" style="3" customWidth="1"/>
    <col min="12561" max="12561" width="11.42578125" style="3" customWidth="1"/>
    <col min="12562" max="12562" width="10.140625" style="3" customWidth="1"/>
    <col min="12563" max="12563" width="10.42578125" style="3" customWidth="1"/>
    <col min="12564" max="12797" width="9.140625" style="3"/>
    <col min="12798" max="12798" width="39.5703125" style="3" customWidth="1"/>
    <col min="12799" max="12799" width="10.42578125" style="3" customWidth="1"/>
    <col min="12800" max="12800" width="12.42578125" style="3" customWidth="1"/>
    <col min="12801" max="12801" width="15.140625" style="3" customWidth="1"/>
    <col min="12802" max="12802" width="14.140625" style="3" customWidth="1"/>
    <col min="12803" max="12803" width="11.28515625" style="3" customWidth="1"/>
    <col min="12804" max="12804" width="12.42578125" style="3" customWidth="1"/>
    <col min="12805" max="12805" width="13.28515625" style="3" customWidth="1"/>
    <col min="12806" max="12806" width="13.42578125" style="3" customWidth="1"/>
    <col min="12807" max="12807" width="12" style="3" customWidth="1"/>
    <col min="12808" max="12808" width="12.140625" style="3" customWidth="1"/>
    <col min="12809" max="12809" width="13.5703125" style="3" customWidth="1"/>
    <col min="12810" max="12810" width="12.5703125" style="3" customWidth="1"/>
    <col min="12811" max="12811" width="12.28515625" style="3" customWidth="1"/>
    <col min="12812" max="12812" width="12.42578125" style="3" customWidth="1"/>
    <col min="12813" max="12813" width="12.28515625" style="3" customWidth="1"/>
    <col min="12814" max="12814" width="14.28515625" style="3" customWidth="1"/>
    <col min="12815" max="12815" width="10.140625" style="3" customWidth="1"/>
    <col min="12816" max="12816" width="11.28515625" style="3" customWidth="1"/>
    <col min="12817" max="12817" width="11.42578125" style="3" customWidth="1"/>
    <col min="12818" max="12818" width="10.140625" style="3" customWidth="1"/>
    <col min="12819" max="12819" width="10.42578125" style="3" customWidth="1"/>
    <col min="12820" max="13053" width="9.140625" style="3"/>
    <col min="13054" max="13054" width="39.5703125" style="3" customWidth="1"/>
    <col min="13055" max="13055" width="10.42578125" style="3" customWidth="1"/>
    <col min="13056" max="13056" width="12.42578125" style="3" customWidth="1"/>
    <col min="13057" max="13057" width="15.140625" style="3" customWidth="1"/>
    <col min="13058" max="13058" width="14.140625" style="3" customWidth="1"/>
    <col min="13059" max="13059" width="11.28515625" style="3" customWidth="1"/>
    <col min="13060" max="13060" width="12.42578125" style="3" customWidth="1"/>
    <col min="13061" max="13061" width="13.28515625" style="3" customWidth="1"/>
    <col min="13062" max="13062" width="13.42578125" style="3" customWidth="1"/>
    <col min="13063" max="13063" width="12" style="3" customWidth="1"/>
    <col min="13064" max="13064" width="12.140625" style="3" customWidth="1"/>
    <col min="13065" max="13065" width="13.5703125" style="3" customWidth="1"/>
    <col min="13066" max="13066" width="12.5703125" style="3" customWidth="1"/>
    <col min="13067" max="13067" width="12.28515625" style="3" customWidth="1"/>
    <col min="13068" max="13068" width="12.42578125" style="3" customWidth="1"/>
    <col min="13069" max="13069" width="12.28515625" style="3" customWidth="1"/>
    <col min="13070" max="13070" width="14.28515625" style="3" customWidth="1"/>
    <col min="13071" max="13071" width="10.140625" style="3" customWidth="1"/>
    <col min="13072" max="13072" width="11.28515625" style="3" customWidth="1"/>
    <col min="13073" max="13073" width="11.42578125" style="3" customWidth="1"/>
    <col min="13074" max="13074" width="10.140625" style="3" customWidth="1"/>
    <col min="13075" max="13075" width="10.42578125" style="3" customWidth="1"/>
    <col min="13076" max="13309" width="9.140625" style="3"/>
    <col min="13310" max="13310" width="39.5703125" style="3" customWidth="1"/>
    <col min="13311" max="13311" width="10.42578125" style="3" customWidth="1"/>
    <col min="13312" max="13312" width="12.42578125" style="3" customWidth="1"/>
    <col min="13313" max="13313" width="15.140625" style="3" customWidth="1"/>
    <col min="13314" max="13314" width="14.140625" style="3" customWidth="1"/>
    <col min="13315" max="13315" width="11.28515625" style="3" customWidth="1"/>
    <col min="13316" max="13316" width="12.42578125" style="3" customWidth="1"/>
    <col min="13317" max="13317" width="13.28515625" style="3" customWidth="1"/>
    <col min="13318" max="13318" width="13.42578125" style="3" customWidth="1"/>
    <col min="13319" max="13319" width="12" style="3" customWidth="1"/>
    <col min="13320" max="13320" width="12.140625" style="3" customWidth="1"/>
    <col min="13321" max="13321" width="13.5703125" style="3" customWidth="1"/>
    <col min="13322" max="13322" width="12.5703125" style="3" customWidth="1"/>
    <col min="13323" max="13323" width="12.28515625" style="3" customWidth="1"/>
    <col min="13324" max="13324" width="12.42578125" style="3" customWidth="1"/>
    <col min="13325" max="13325" width="12.28515625" style="3" customWidth="1"/>
    <col min="13326" max="13326" width="14.28515625" style="3" customWidth="1"/>
    <col min="13327" max="13327" width="10.140625" style="3" customWidth="1"/>
    <col min="13328" max="13328" width="11.28515625" style="3" customWidth="1"/>
    <col min="13329" max="13329" width="11.42578125" style="3" customWidth="1"/>
    <col min="13330" max="13330" width="10.140625" style="3" customWidth="1"/>
    <col min="13331" max="13331" width="10.42578125" style="3" customWidth="1"/>
    <col min="13332" max="13565" width="9.140625" style="3"/>
    <col min="13566" max="13566" width="39.5703125" style="3" customWidth="1"/>
    <col min="13567" max="13567" width="10.42578125" style="3" customWidth="1"/>
    <col min="13568" max="13568" width="12.42578125" style="3" customWidth="1"/>
    <col min="13569" max="13569" width="15.140625" style="3" customWidth="1"/>
    <col min="13570" max="13570" width="14.140625" style="3" customWidth="1"/>
    <col min="13571" max="13571" width="11.28515625" style="3" customWidth="1"/>
    <col min="13572" max="13572" width="12.42578125" style="3" customWidth="1"/>
    <col min="13573" max="13573" width="13.28515625" style="3" customWidth="1"/>
    <col min="13574" max="13574" width="13.42578125" style="3" customWidth="1"/>
    <col min="13575" max="13575" width="12" style="3" customWidth="1"/>
    <col min="13576" max="13576" width="12.140625" style="3" customWidth="1"/>
    <col min="13577" max="13577" width="13.5703125" style="3" customWidth="1"/>
    <col min="13578" max="13578" width="12.5703125" style="3" customWidth="1"/>
    <col min="13579" max="13579" width="12.28515625" style="3" customWidth="1"/>
    <col min="13580" max="13580" width="12.42578125" style="3" customWidth="1"/>
    <col min="13581" max="13581" width="12.28515625" style="3" customWidth="1"/>
    <col min="13582" max="13582" width="14.28515625" style="3" customWidth="1"/>
    <col min="13583" max="13583" width="10.140625" style="3" customWidth="1"/>
    <col min="13584" max="13584" width="11.28515625" style="3" customWidth="1"/>
    <col min="13585" max="13585" width="11.42578125" style="3" customWidth="1"/>
    <col min="13586" max="13586" width="10.140625" style="3" customWidth="1"/>
    <col min="13587" max="13587" width="10.42578125" style="3" customWidth="1"/>
    <col min="13588" max="13821" width="9.140625" style="3"/>
    <col min="13822" max="13822" width="39.5703125" style="3" customWidth="1"/>
    <col min="13823" max="13823" width="10.42578125" style="3" customWidth="1"/>
    <col min="13824" max="13824" width="12.42578125" style="3" customWidth="1"/>
    <col min="13825" max="13825" width="15.140625" style="3" customWidth="1"/>
    <col min="13826" max="13826" width="14.140625" style="3" customWidth="1"/>
    <col min="13827" max="13827" width="11.28515625" style="3" customWidth="1"/>
    <col min="13828" max="13828" width="12.42578125" style="3" customWidth="1"/>
    <col min="13829" max="13829" width="13.28515625" style="3" customWidth="1"/>
    <col min="13830" max="13830" width="13.42578125" style="3" customWidth="1"/>
    <col min="13831" max="13831" width="12" style="3" customWidth="1"/>
    <col min="13832" max="13832" width="12.140625" style="3" customWidth="1"/>
    <col min="13833" max="13833" width="13.5703125" style="3" customWidth="1"/>
    <col min="13834" max="13834" width="12.5703125" style="3" customWidth="1"/>
    <col min="13835" max="13835" width="12.28515625" style="3" customWidth="1"/>
    <col min="13836" max="13836" width="12.42578125" style="3" customWidth="1"/>
    <col min="13837" max="13837" width="12.28515625" style="3" customWidth="1"/>
    <col min="13838" max="13838" width="14.28515625" style="3" customWidth="1"/>
    <col min="13839" max="13839" width="10.140625" style="3" customWidth="1"/>
    <col min="13840" max="13840" width="11.28515625" style="3" customWidth="1"/>
    <col min="13841" max="13841" width="11.42578125" style="3" customWidth="1"/>
    <col min="13842" max="13842" width="10.140625" style="3" customWidth="1"/>
    <col min="13843" max="13843" width="10.42578125" style="3" customWidth="1"/>
    <col min="13844" max="14077" width="9.140625" style="3"/>
    <col min="14078" max="14078" width="39.5703125" style="3" customWidth="1"/>
    <col min="14079" max="14079" width="10.42578125" style="3" customWidth="1"/>
    <col min="14080" max="14080" width="12.42578125" style="3" customWidth="1"/>
    <col min="14081" max="14081" width="15.140625" style="3" customWidth="1"/>
    <col min="14082" max="14082" width="14.140625" style="3" customWidth="1"/>
    <col min="14083" max="14083" width="11.28515625" style="3" customWidth="1"/>
    <col min="14084" max="14084" width="12.42578125" style="3" customWidth="1"/>
    <col min="14085" max="14085" width="13.28515625" style="3" customWidth="1"/>
    <col min="14086" max="14086" width="13.42578125" style="3" customWidth="1"/>
    <col min="14087" max="14087" width="12" style="3" customWidth="1"/>
    <col min="14088" max="14088" width="12.140625" style="3" customWidth="1"/>
    <col min="14089" max="14089" width="13.5703125" style="3" customWidth="1"/>
    <col min="14090" max="14090" width="12.5703125" style="3" customWidth="1"/>
    <col min="14091" max="14091" width="12.28515625" style="3" customWidth="1"/>
    <col min="14092" max="14092" width="12.42578125" style="3" customWidth="1"/>
    <col min="14093" max="14093" width="12.28515625" style="3" customWidth="1"/>
    <col min="14094" max="14094" width="14.28515625" style="3" customWidth="1"/>
    <col min="14095" max="14095" width="10.140625" style="3" customWidth="1"/>
    <col min="14096" max="14096" width="11.28515625" style="3" customWidth="1"/>
    <col min="14097" max="14097" width="11.42578125" style="3" customWidth="1"/>
    <col min="14098" max="14098" width="10.140625" style="3" customWidth="1"/>
    <col min="14099" max="14099" width="10.42578125" style="3" customWidth="1"/>
    <col min="14100" max="14333" width="9.140625" style="3"/>
    <col min="14334" max="14334" width="39.5703125" style="3" customWidth="1"/>
    <col min="14335" max="14335" width="10.42578125" style="3" customWidth="1"/>
    <col min="14336" max="14336" width="12.42578125" style="3" customWidth="1"/>
    <col min="14337" max="14337" width="15.140625" style="3" customWidth="1"/>
    <col min="14338" max="14338" width="14.140625" style="3" customWidth="1"/>
    <col min="14339" max="14339" width="11.28515625" style="3" customWidth="1"/>
    <col min="14340" max="14340" width="12.42578125" style="3" customWidth="1"/>
    <col min="14341" max="14341" width="13.28515625" style="3" customWidth="1"/>
    <col min="14342" max="14342" width="13.42578125" style="3" customWidth="1"/>
    <col min="14343" max="14343" width="12" style="3" customWidth="1"/>
    <col min="14344" max="14344" width="12.140625" style="3" customWidth="1"/>
    <col min="14345" max="14345" width="13.5703125" style="3" customWidth="1"/>
    <col min="14346" max="14346" width="12.5703125" style="3" customWidth="1"/>
    <col min="14347" max="14347" width="12.28515625" style="3" customWidth="1"/>
    <col min="14348" max="14348" width="12.42578125" style="3" customWidth="1"/>
    <col min="14349" max="14349" width="12.28515625" style="3" customWidth="1"/>
    <col min="14350" max="14350" width="14.28515625" style="3" customWidth="1"/>
    <col min="14351" max="14351" width="10.140625" style="3" customWidth="1"/>
    <col min="14352" max="14352" width="11.28515625" style="3" customWidth="1"/>
    <col min="14353" max="14353" width="11.42578125" style="3" customWidth="1"/>
    <col min="14354" max="14354" width="10.140625" style="3" customWidth="1"/>
    <col min="14355" max="14355" width="10.42578125" style="3" customWidth="1"/>
    <col min="14356" max="14589" width="9.140625" style="3"/>
    <col min="14590" max="14590" width="39.5703125" style="3" customWidth="1"/>
    <col min="14591" max="14591" width="10.42578125" style="3" customWidth="1"/>
    <col min="14592" max="14592" width="12.42578125" style="3" customWidth="1"/>
    <col min="14593" max="14593" width="15.140625" style="3" customWidth="1"/>
    <col min="14594" max="14594" width="14.140625" style="3" customWidth="1"/>
    <col min="14595" max="14595" width="11.28515625" style="3" customWidth="1"/>
    <col min="14596" max="14596" width="12.42578125" style="3" customWidth="1"/>
    <col min="14597" max="14597" width="13.28515625" style="3" customWidth="1"/>
    <col min="14598" max="14598" width="13.42578125" style="3" customWidth="1"/>
    <col min="14599" max="14599" width="12" style="3" customWidth="1"/>
    <col min="14600" max="14600" width="12.140625" style="3" customWidth="1"/>
    <col min="14601" max="14601" width="13.5703125" style="3" customWidth="1"/>
    <col min="14602" max="14602" width="12.5703125" style="3" customWidth="1"/>
    <col min="14603" max="14603" width="12.28515625" style="3" customWidth="1"/>
    <col min="14604" max="14604" width="12.42578125" style="3" customWidth="1"/>
    <col min="14605" max="14605" width="12.28515625" style="3" customWidth="1"/>
    <col min="14606" max="14606" width="14.28515625" style="3" customWidth="1"/>
    <col min="14607" max="14607" width="10.140625" style="3" customWidth="1"/>
    <col min="14608" max="14608" width="11.28515625" style="3" customWidth="1"/>
    <col min="14609" max="14609" width="11.42578125" style="3" customWidth="1"/>
    <col min="14610" max="14610" width="10.140625" style="3" customWidth="1"/>
    <col min="14611" max="14611" width="10.42578125" style="3" customWidth="1"/>
    <col min="14612" max="14845" width="9.140625" style="3"/>
    <col min="14846" max="14846" width="39.5703125" style="3" customWidth="1"/>
    <col min="14847" max="14847" width="10.42578125" style="3" customWidth="1"/>
    <col min="14848" max="14848" width="12.42578125" style="3" customWidth="1"/>
    <col min="14849" max="14849" width="15.140625" style="3" customWidth="1"/>
    <col min="14850" max="14850" width="14.140625" style="3" customWidth="1"/>
    <col min="14851" max="14851" width="11.28515625" style="3" customWidth="1"/>
    <col min="14852" max="14852" width="12.42578125" style="3" customWidth="1"/>
    <col min="14853" max="14853" width="13.28515625" style="3" customWidth="1"/>
    <col min="14854" max="14854" width="13.42578125" style="3" customWidth="1"/>
    <col min="14855" max="14855" width="12" style="3" customWidth="1"/>
    <col min="14856" max="14856" width="12.140625" style="3" customWidth="1"/>
    <col min="14857" max="14857" width="13.5703125" style="3" customWidth="1"/>
    <col min="14858" max="14858" width="12.5703125" style="3" customWidth="1"/>
    <col min="14859" max="14859" width="12.28515625" style="3" customWidth="1"/>
    <col min="14860" max="14860" width="12.42578125" style="3" customWidth="1"/>
    <col min="14861" max="14861" width="12.28515625" style="3" customWidth="1"/>
    <col min="14862" max="14862" width="14.28515625" style="3" customWidth="1"/>
    <col min="14863" max="14863" width="10.140625" style="3" customWidth="1"/>
    <col min="14864" max="14864" width="11.28515625" style="3" customWidth="1"/>
    <col min="14865" max="14865" width="11.42578125" style="3" customWidth="1"/>
    <col min="14866" max="14866" width="10.140625" style="3" customWidth="1"/>
    <col min="14867" max="14867" width="10.42578125" style="3" customWidth="1"/>
    <col min="14868" max="15101" width="9.140625" style="3"/>
    <col min="15102" max="15102" width="39.5703125" style="3" customWidth="1"/>
    <col min="15103" max="15103" width="10.42578125" style="3" customWidth="1"/>
    <col min="15104" max="15104" width="12.42578125" style="3" customWidth="1"/>
    <col min="15105" max="15105" width="15.140625" style="3" customWidth="1"/>
    <col min="15106" max="15106" width="14.140625" style="3" customWidth="1"/>
    <col min="15107" max="15107" width="11.28515625" style="3" customWidth="1"/>
    <col min="15108" max="15108" width="12.42578125" style="3" customWidth="1"/>
    <col min="15109" max="15109" width="13.28515625" style="3" customWidth="1"/>
    <col min="15110" max="15110" width="13.42578125" style="3" customWidth="1"/>
    <col min="15111" max="15111" width="12" style="3" customWidth="1"/>
    <col min="15112" max="15112" width="12.140625" style="3" customWidth="1"/>
    <col min="15113" max="15113" width="13.5703125" style="3" customWidth="1"/>
    <col min="15114" max="15114" width="12.5703125" style="3" customWidth="1"/>
    <col min="15115" max="15115" width="12.28515625" style="3" customWidth="1"/>
    <col min="15116" max="15116" width="12.42578125" style="3" customWidth="1"/>
    <col min="15117" max="15117" width="12.28515625" style="3" customWidth="1"/>
    <col min="15118" max="15118" width="14.28515625" style="3" customWidth="1"/>
    <col min="15119" max="15119" width="10.140625" style="3" customWidth="1"/>
    <col min="15120" max="15120" width="11.28515625" style="3" customWidth="1"/>
    <col min="15121" max="15121" width="11.42578125" style="3" customWidth="1"/>
    <col min="15122" max="15122" width="10.140625" style="3" customWidth="1"/>
    <col min="15123" max="15123" width="10.42578125" style="3" customWidth="1"/>
    <col min="15124" max="15357" width="9.140625" style="3"/>
    <col min="15358" max="15358" width="39.5703125" style="3" customWidth="1"/>
    <col min="15359" max="15359" width="10.42578125" style="3" customWidth="1"/>
    <col min="15360" max="15360" width="12.42578125" style="3" customWidth="1"/>
    <col min="15361" max="15361" width="15.140625" style="3" customWidth="1"/>
    <col min="15362" max="15362" width="14.140625" style="3" customWidth="1"/>
    <col min="15363" max="15363" width="11.28515625" style="3" customWidth="1"/>
    <col min="15364" max="15364" width="12.42578125" style="3" customWidth="1"/>
    <col min="15365" max="15365" width="13.28515625" style="3" customWidth="1"/>
    <col min="15366" max="15366" width="13.42578125" style="3" customWidth="1"/>
    <col min="15367" max="15367" width="12" style="3" customWidth="1"/>
    <col min="15368" max="15368" width="12.140625" style="3" customWidth="1"/>
    <col min="15369" max="15369" width="13.5703125" style="3" customWidth="1"/>
    <col min="15370" max="15370" width="12.5703125" style="3" customWidth="1"/>
    <col min="15371" max="15371" width="12.28515625" style="3" customWidth="1"/>
    <col min="15372" max="15372" width="12.42578125" style="3" customWidth="1"/>
    <col min="15373" max="15373" width="12.28515625" style="3" customWidth="1"/>
    <col min="15374" max="15374" width="14.28515625" style="3" customWidth="1"/>
    <col min="15375" max="15375" width="10.140625" style="3" customWidth="1"/>
    <col min="15376" max="15376" width="11.28515625" style="3" customWidth="1"/>
    <col min="15377" max="15377" width="11.42578125" style="3" customWidth="1"/>
    <col min="15378" max="15378" width="10.140625" style="3" customWidth="1"/>
    <col min="15379" max="15379" width="10.42578125" style="3" customWidth="1"/>
    <col min="15380" max="15613" width="9.140625" style="3"/>
    <col min="15614" max="15614" width="39.5703125" style="3" customWidth="1"/>
    <col min="15615" max="15615" width="10.42578125" style="3" customWidth="1"/>
    <col min="15616" max="15616" width="12.42578125" style="3" customWidth="1"/>
    <col min="15617" max="15617" width="15.140625" style="3" customWidth="1"/>
    <col min="15618" max="15618" width="14.140625" style="3" customWidth="1"/>
    <col min="15619" max="15619" width="11.28515625" style="3" customWidth="1"/>
    <col min="15620" max="15620" width="12.42578125" style="3" customWidth="1"/>
    <col min="15621" max="15621" width="13.28515625" style="3" customWidth="1"/>
    <col min="15622" max="15622" width="13.42578125" style="3" customWidth="1"/>
    <col min="15623" max="15623" width="12" style="3" customWidth="1"/>
    <col min="15624" max="15624" width="12.140625" style="3" customWidth="1"/>
    <col min="15625" max="15625" width="13.5703125" style="3" customWidth="1"/>
    <col min="15626" max="15626" width="12.5703125" style="3" customWidth="1"/>
    <col min="15627" max="15627" width="12.28515625" style="3" customWidth="1"/>
    <col min="15628" max="15628" width="12.42578125" style="3" customWidth="1"/>
    <col min="15629" max="15629" width="12.28515625" style="3" customWidth="1"/>
    <col min="15630" max="15630" width="14.28515625" style="3" customWidth="1"/>
    <col min="15631" max="15631" width="10.140625" style="3" customWidth="1"/>
    <col min="15632" max="15632" width="11.28515625" style="3" customWidth="1"/>
    <col min="15633" max="15633" width="11.42578125" style="3" customWidth="1"/>
    <col min="15634" max="15634" width="10.140625" style="3" customWidth="1"/>
    <col min="15635" max="15635" width="10.42578125" style="3" customWidth="1"/>
    <col min="15636" max="15869" width="9.140625" style="3"/>
    <col min="15870" max="15870" width="39.5703125" style="3" customWidth="1"/>
    <col min="15871" max="15871" width="10.42578125" style="3" customWidth="1"/>
    <col min="15872" max="15872" width="12.42578125" style="3" customWidth="1"/>
    <col min="15873" max="15873" width="15.140625" style="3" customWidth="1"/>
    <col min="15874" max="15874" width="14.140625" style="3" customWidth="1"/>
    <col min="15875" max="15875" width="11.28515625" style="3" customWidth="1"/>
    <col min="15876" max="15876" width="12.42578125" style="3" customWidth="1"/>
    <col min="15877" max="15877" width="13.28515625" style="3" customWidth="1"/>
    <col min="15878" max="15878" width="13.42578125" style="3" customWidth="1"/>
    <col min="15879" max="15879" width="12" style="3" customWidth="1"/>
    <col min="15880" max="15880" width="12.140625" style="3" customWidth="1"/>
    <col min="15881" max="15881" width="13.5703125" style="3" customWidth="1"/>
    <col min="15882" max="15882" width="12.5703125" style="3" customWidth="1"/>
    <col min="15883" max="15883" width="12.28515625" style="3" customWidth="1"/>
    <col min="15884" max="15884" width="12.42578125" style="3" customWidth="1"/>
    <col min="15885" max="15885" width="12.28515625" style="3" customWidth="1"/>
    <col min="15886" max="15886" width="14.28515625" style="3" customWidth="1"/>
    <col min="15887" max="15887" width="10.140625" style="3" customWidth="1"/>
    <col min="15888" max="15888" width="11.28515625" style="3" customWidth="1"/>
    <col min="15889" max="15889" width="11.42578125" style="3" customWidth="1"/>
    <col min="15890" max="15890" width="10.140625" style="3" customWidth="1"/>
    <col min="15891" max="15891" width="10.42578125" style="3" customWidth="1"/>
    <col min="15892" max="16125" width="9.140625" style="3"/>
    <col min="16126" max="16126" width="39.5703125" style="3" customWidth="1"/>
    <col min="16127" max="16127" width="10.42578125" style="3" customWidth="1"/>
    <col min="16128" max="16128" width="12.42578125" style="3" customWidth="1"/>
    <col min="16129" max="16129" width="15.140625" style="3" customWidth="1"/>
    <col min="16130" max="16130" width="14.140625" style="3" customWidth="1"/>
    <col min="16131" max="16131" width="11.28515625" style="3" customWidth="1"/>
    <col min="16132" max="16132" width="12.42578125" style="3" customWidth="1"/>
    <col min="16133" max="16133" width="13.28515625" style="3" customWidth="1"/>
    <col min="16134" max="16134" width="13.42578125" style="3" customWidth="1"/>
    <col min="16135" max="16135" width="12" style="3" customWidth="1"/>
    <col min="16136" max="16136" width="12.140625" style="3" customWidth="1"/>
    <col min="16137" max="16137" width="13.5703125" style="3" customWidth="1"/>
    <col min="16138" max="16138" width="12.5703125" style="3" customWidth="1"/>
    <col min="16139" max="16139" width="12.28515625" style="3" customWidth="1"/>
    <col min="16140" max="16140" width="12.42578125" style="3" customWidth="1"/>
    <col min="16141" max="16141" width="12.28515625" style="3" customWidth="1"/>
    <col min="16142" max="16142" width="14.28515625" style="3" customWidth="1"/>
    <col min="16143" max="16143" width="10.140625" style="3" customWidth="1"/>
    <col min="16144" max="16144" width="11.28515625" style="3" customWidth="1"/>
    <col min="16145" max="16145" width="11.42578125" style="3" customWidth="1"/>
    <col min="16146" max="16146" width="10.140625" style="3" customWidth="1"/>
    <col min="16147" max="16147" width="10.42578125" style="3" customWidth="1"/>
    <col min="16148" max="16384" width="9.140625" style="3"/>
  </cols>
  <sheetData>
    <row r="1" spans="1:19" ht="15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1.2" customHeight="1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33">
      <c r="A3" s="13" t="s">
        <v>103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15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</row>
    <row r="5" spans="1:19" s="7" customFormat="1" ht="24.75" customHeight="1">
      <c r="A5" s="45" t="s">
        <v>0</v>
      </c>
      <c r="B5" s="54" t="s">
        <v>1</v>
      </c>
      <c r="C5" s="15" t="s">
        <v>2</v>
      </c>
      <c r="D5" s="17" t="s">
        <v>3</v>
      </c>
      <c r="E5" s="15" t="s">
        <v>100</v>
      </c>
      <c r="F5" s="17" t="s">
        <v>3</v>
      </c>
      <c r="G5" s="22" t="s">
        <v>104</v>
      </c>
      <c r="H5" s="25" t="s">
        <v>4</v>
      </c>
      <c r="I5" s="26"/>
      <c r="J5" s="26"/>
      <c r="K5" s="26"/>
      <c r="L5" s="26"/>
      <c r="M5" s="26"/>
      <c r="N5" s="26"/>
      <c r="O5" s="26"/>
      <c r="P5" s="26"/>
      <c r="Q5" s="26"/>
      <c r="R5" s="26"/>
      <c r="S5" s="27"/>
    </row>
    <row r="6" spans="1:19" s="7" customFormat="1" ht="30.75" customHeight="1">
      <c r="A6" s="45"/>
      <c r="B6" s="54"/>
      <c r="C6" s="15"/>
      <c r="D6" s="17"/>
      <c r="E6" s="15"/>
      <c r="F6" s="17"/>
      <c r="G6" s="23"/>
      <c r="H6" s="15" t="s">
        <v>5</v>
      </c>
      <c r="I6" s="17" t="s">
        <v>3</v>
      </c>
      <c r="J6" s="28" t="s">
        <v>101</v>
      </c>
      <c r="K6" s="20" t="s">
        <v>102</v>
      </c>
      <c r="L6" s="15" t="s">
        <v>6</v>
      </c>
      <c r="M6" s="17" t="s">
        <v>3</v>
      </c>
      <c r="N6" s="28" t="s">
        <v>101</v>
      </c>
      <c r="O6" s="20" t="s">
        <v>102</v>
      </c>
      <c r="P6" s="15" t="s">
        <v>7</v>
      </c>
      <c r="Q6" s="17" t="s">
        <v>3</v>
      </c>
      <c r="R6" s="28" t="s">
        <v>101</v>
      </c>
      <c r="S6" s="20" t="s">
        <v>102</v>
      </c>
    </row>
    <row r="7" spans="1:19" s="7" customFormat="1" ht="90.75" customHeight="1">
      <c r="A7" s="45"/>
      <c r="B7" s="54"/>
      <c r="C7" s="15"/>
      <c r="D7" s="17"/>
      <c r="E7" s="15"/>
      <c r="F7" s="17"/>
      <c r="G7" s="24"/>
      <c r="H7" s="15"/>
      <c r="I7" s="17"/>
      <c r="J7" s="29"/>
      <c r="K7" s="21"/>
      <c r="L7" s="15"/>
      <c r="M7" s="17"/>
      <c r="N7" s="29"/>
      <c r="O7" s="21"/>
      <c r="P7" s="15"/>
      <c r="Q7" s="17"/>
      <c r="R7" s="29"/>
      <c r="S7" s="21"/>
    </row>
    <row r="8" spans="1:19" s="7" customFormat="1" ht="30.75">
      <c r="A8" s="46">
        <v>1</v>
      </c>
      <c r="B8" s="16">
        <v>2</v>
      </c>
      <c r="C8" s="16">
        <v>3</v>
      </c>
      <c r="D8" s="18">
        <v>4</v>
      </c>
      <c r="E8" s="16">
        <v>5</v>
      </c>
      <c r="F8" s="18">
        <v>6</v>
      </c>
      <c r="G8" s="18">
        <v>7</v>
      </c>
      <c r="H8" s="16">
        <v>8</v>
      </c>
      <c r="I8" s="18">
        <v>9</v>
      </c>
      <c r="J8" s="18">
        <v>10</v>
      </c>
      <c r="K8" s="18">
        <v>11</v>
      </c>
      <c r="L8" s="19">
        <v>12</v>
      </c>
      <c r="M8" s="18">
        <v>13</v>
      </c>
      <c r="N8" s="18">
        <v>14</v>
      </c>
      <c r="O8" s="18">
        <v>15</v>
      </c>
      <c r="P8" s="19">
        <v>16</v>
      </c>
      <c r="Q8" s="18">
        <v>17</v>
      </c>
      <c r="R8" s="18">
        <v>18</v>
      </c>
      <c r="S8" s="18">
        <v>19</v>
      </c>
    </row>
    <row r="9" spans="1:19" s="4" customFormat="1" ht="30">
      <c r="A9" s="47" t="s">
        <v>8</v>
      </c>
      <c r="B9" s="30" t="s">
        <v>9</v>
      </c>
      <c r="C9" s="31">
        <f>C10+C11+C12+C13+C14+C15+C16</f>
        <v>39580.199999999997</v>
      </c>
      <c r="D9" s="32">
        <f>C9/C$54*100</f>
        <v>7.600789648537269</v>
      </c>
      <c r="E9" s="31">
        <f t="shared" ref="D9:S9" si="0">E10+E11+E12+E13+E14+E15+E16</f>
        <v>47604.2</v>
      </c>
      <c r="F9" s="32">
        <f>E9/E$54*100</f>
        <v>7.9380976393246661</v>
      </c>
      <c r="G9" s="32">
        <f>E9/C9*100</f>
        <v>120.27276264394824</v>
      </c>
      <c r="H9" s="31">
        <f t="shared" si="0"/>
        <v>58578.1</v>
      </c>
      <c r="I9" s="32">
        <f>H9/H$56*100</f>
        <v>8.7180494629176923</v>
      </c>
      <c r="J9" s="32">
        <f>H9/E9*100</f>
        <v>123.05237773137665</v>
      </c>
      <c r="K9" s="32">
        <f>H9/C9*100</f>
        <v>147.99849419659324</v>
      </c>
      <c r="L9" s="31">
        <f t="shared" si="0"/>
        <v>57851.5</v>
      </c>
      <c r="M9" s="32">
        <f>L9/L$56*100</f>
        <v>8.4017192797684004</v>
      </c>
      <c r="N9" s="32">
        <f>L9/E9*100</f>
        <v>121.52604181983943</v>
      </c>
      <c r="O9" s="32">
        <f>L9/C9*100</f>
        <v>146.16272782856075</v>
      </c>
      <c r="P9" s="31">
        <f t="shared" si="0"/>
        <v>51691.4</v>
      </c>
      <c r="Q9" s="32">
        <f>P9/P$56*100</f>
        <v>7.7224972107734953</v>
      </c>
      <c r="R9" s="32">
        <f>P9/E9*100</f>
        <v>108.58579705152067</v>
      </c>
      <c r="S9" s="32">
        <f>P9/C9*100</f>
        <v>130.59913795281483</v>
      </c>
    </row>
    <row r="10" spans="1:19" s="4" customFormat="1" ht="92.25">
      <c r="A10" s="48" t="s">
        <v>10</v>
      </c>
      <c r="B10" s="33" t="s">
        <v>11</v>
      </c>
      <c r="C10" s="34">
        <v>1492.3</v>
      </c>
      <c r="D10" s="32">
        <f>C10/C$54*100</f>
        <v>0.28657405451493845</v>
      </c>
      <c r="E10" s="34">
        <v>1287.0999999999999</v>
      </c>
      <c r="F10" s="32">
        <f>E10/E$54*100</f>
        <v>0.2146265554630637</v>
      </c>
      <c r="G10" s="32">
        <f t="shared" ref="G10:G56" si="1">E10/C10*100</f>
        <v>86.249413656771424</v>
      </c>
      <c r="H10" s="34">
        <v>1273.5999999999999</v>
      </c>
      <c r="I10" s="32">
        <f t="shared" ref="I10:I56" si="2">H10/H$56*100</f>
        <v>0.18954707981262575</v>
      </c>
      <c r="J10" s="32">
        <f t="shared" ref="J10:J56" si="3">H10/E10*100</f>
        <v>98.951130448294606</v>
      </c>
      <c r="K10" s="32">
        <f t="shared" ref="K10:K56" si="4">H10/C10*100</f>
        <v>85.344769818401119</v>
      </c>
      <c r="L10" s="31">
        <v>1273.5999999999999</v>
      </c>
      <c r="M10" s="32">
        <f t="shared" ref="M10:M56" si="5">L10/L$56*100</f>
        <v>0.18496373775464825</v>
      </c>
      <c r="N10" s="32">
        <f t="shared" ref="N10:N56" si="6">L10/E10*100</f>
        <v>98.951130448294606</v>
      </c>
      <c r="O10" s="32">
        <f t="shared" ref="O10:O56" si="7">L10/C10*100</f>
        <v>85.344769818401119</v>
      </c>
      <c r="P10" s="31">
        <v>1273.5999999999999</v>
      </c>
      <c r="Q10" s="32">
        <f t="shared" ref="Q10:Q56" si="8">P10/P$56*100</f>
        <v>0.19027096282246414</v>
      </c>
      <c r="R10" s="32">
        <f t="shared" ref="R10:R56" si="9">P10/E10*100</f>
        <v>98.951130448294606</v>
      </c>
      <c r="S10" s="32">
        <f t="shared" ref="S10:S56" si="10">P10/C10*100</f>
        <v>85.344769818401119</v>
      </c>
    </row>
    <row r="11" spans="1:19" s="4" customFormat="1" ht="153.75">
      <c r="A11" s="48" t="s">
        <v>12</v>
      </c>
      <c r="B11" s="33" t="s">
        <v>13</v>
      </c>
      <c r="C11" s="34">
        <v>1268.5999999999999</v>
      </c>
      <c r="D11" s="32">
        <f t="shared" ref="D10:D54" si="11">C11/C$54*100</f>
        <v>0.24361579143446416</v>
      </c>
      <c r="E11" s="34">
        <v>1390.5</v>
      </c>
      <c r="F11" s="32">
        <f t="shared" ref="F10:F54" si="12">E11/E$54*100</f>
        <v>0.23186871678299287</v>
      </c>
      <c r="G11" s="32">
        <f t="shared" si="1"/>
        <v>109.60901781491408</v>
      </c>
      <c r="H11" s="34">
        <v>1529.6</v>
      </c>
      <c r="I11" s="32">
        <f t="shared" si="2"/>
        <v>0.22764699535285207</v>
      </c>
      <c r="J11" s="32">
        <f t="shared" si="3"/>
        <v>110.00359582883854</v>
      </c>
      <c r="K11" s="32">
        <f t="shared" si="4"/>
        <v>120.57386094907771</v>
      </c>
      <c r="L11" s="31">
        <v>1602.9</v>
      </c>
      <c r="M11" s="32">
        <f t="shared" si="5"/>
        <v>0.2327876690066942</v>
      </c>
      <c r="N11" s="32">
        <f t="shared" si="6"/>
        <v>115.27508090614886</v>
      </c>
      <c r="O11" s="32">
        <f t="shared" si="7"/>
        <v>126.35188396657735</v>
      </c>
      <c r="P11" s="31">
        <v>1529.6</v>
      </c>
      <c r="Q11" s="32">
        <f t="shared" si="8"/>
        <v>0.22851638248527098</v>
      </c>
      <c r="R11" s="32">
        <f t="shared" si="9"/>
        <v>110.00359582883854</v>
      </c>
      <c r="S11" s="32">
        <f t="shared" si="10"/>
        <v>120.57386094907771</v>
      </c>
    </row>
    <row r="12" spans="1:19" s="4" customFormat="1" ht="123">
      <c r="A12" s="49" t="s">
        <v>14</v>
      </c>
      <c r="B12" s="33" t="s">
        <v>15</v>
      </c>
      <c r="C12" s="34">
        <v>25798.5</v>
      </c>
      <c r="D12" s="32">
        <f t="shared" si="11"/>
        <v>4.9542188202128523</v>
      </c>
      <c r="E12" s="34">
        <v>26308.1</v>
      </c>
      <c r="F12" s="32">
        <f t="shared" si="12"/>
        <v>4.3869294412072311</v>
      </c>
      <c r="G12" s="32">
        <f t="shared" si="1"/>
        <v>101.9753086419753</v>
      </c>
      <c r="H12" s="34">
        <v>26504</v>
      </c>
      <c r="I12" s="32">
        <f t="shared" si="2"/>
        <v>3.9445318807740528</v>
      </c>
      <c r="J12" s="32">
        <f t="shared" si="3"/>
        <v>100.74463758310179</v>
      </c>
      <c r="K12" s="32">
        <f t="shared" si="4"/>
        <v>102.73465511560748</v>
      </c>
      <c r="L12" s="31">
        <v>26017.4</v>
      </c>
      <c r="M12" s="32">
        <f t="shared" si="5"/>
        <v>3.7784826873883368</v>
      </c>
      <c r="N12" s="32">
        <f t="shared" si="6"/>
        <v>98.895017124003644</v>
      </c>
      <c r="O12" s="32">
        <f t="shared" si="7"/>
        <v>100.84849894373704</v>
      </c>
      <c r="P12" s="31">
        <v>25386.7</v>
      </c>
      <c r="Q12" s="32">
        <f t="shared" si="8"/>
        <v>3.7926757631006995</v>
      </c>
      <c r="R12" s="32">
        <f t="shared" si="9"/>
        <v>96.497656615262983</v>
      </c>
      <c r="S12" s="32">
        <f t="shared" si="10"/>
        <v>98.403783165687926</v>
      </c>
    </row>
    <row r="13" spans="1:19" s="4" customFormat="1" ht="30.75">
      <c r="A13" s="48" t="s">
        <v>16</v>
      </c>
      <c r="B13" s="33" t="s">
        <v>17</v>
      </c>
      <c r="C13" s="34">
        <v>1.6</v>
      </c>
      <c r="D13" s="32">
        <f t="shared" si="11"/>
        <v>3.0725624018220301E-4</v>
      </c>
      <c r="E13" s="34">
        <v>23.5</v>
      </c>
      <c r="F13" s="32">
        <f t="shared" si="12"/>
        <v>3.9186730272566216E-3</v>
      </c>
      <c r="G13" s="32">
        <f t="shared" si="1"/>
        <v>1468.75</v>
      </c>
      <c r="H13" s="34">
        <v>5.7</v>
      </c>
      <c r="I13" s="32">
        <f t="shared" si="2"/>
        <v>8.4831843195035095E-4</v>
      </c>
      <c r="J13" s="32">
        <f t="shared" si="3"/>
        <v>24.255319148936174</v>
      </c>
      <c r="K13" s="32">
        <f t="shared" si="4"/>
        <v>356.25</v>
      </c>
      <c r="L13" s="31">
        <v>6</v>
      </c>
      <c r="M13" s="32">
        <f t="shared" si="5"/>
        <v>8.7137439268835553E-4</v>
      </c>
      <c r="N13" s="32">
        <f t="shared" si="6"/>
        <v>25.531914893617021</v>
      </c>
      <c r="O13" s="32">
        <f t="shared" si="7"/>
        <v>375</v>
      </c>
      <c r="P13" s="31">
        <v>6.3</v>
      </c>
      <c r="Q13" s="32">
        <f t="shared" si="8"/>
        <v>9.4119587451438769E-4</v>
      </c>
      <c r="R13" s="32">
        <f t="shared" si="9"/>
        <v>26.808510638297872</v>
      </c>
      <c r="S13" s="32">
        <f t="shared" si="10"/>
        <v>393.74999999999994</v>
      </c>
    </row>
    <row r="14" spans="1:19" s="4" customFormat="1" ht="123">
      <c r="A14" s="48" t="s">
        <v>18</v>
      </c>
      <c r="B14" s="33" t="s">
        <v>19</v>
      </c>
      <c r="C14" s="34">
        <v>6043.7</v>
      </c>
      <c r="D14" s="32">
        <f t="shared" si="11"/>
        <v>1.1606028367432375</v>
      </c>
      <c r="E14" s="34">
        <v>6424.3</v>
      </c>
      <c r="F14" s="32">
        <f t="shared" si="12"/>
        <v>1.0712651544257326</v>
      </c>
      <c r="G14" s="32">
        <f t="shared" si="1"/>
        <v>106.29746678359284</v>
      </c>
      <c r="H14" s="34">
        <v>6400.7</v>
      </c>
      <c r="I14" s="32">
        <f t="shared" si="2"/>
        <v>0.95260206796221236</v>
      </c>
      <c r="J14" s="32">
        <f t="shared" si="3"/>
        <v>99.632644801768279</v>
      </c>
      <c r="K14" s="32">
        <f t="shared" si="4"/>
        <v>105.90697751377466</v>
      </c>
      <c r="L14" s="31">
        <v>6251.8</v>
      </c>
      <c r="M14" s="32">
        <f t="shared" si="5"/>
        <v>0.90794307136817698</v>
      </c>
      <c r="N14" s="32">
        <f t="shared" si="6"/>
        <v>97.314882555297856</v>
      </c>
      <c r="O14" s="32">
        <f t="shared" si="7"/>
        <v>103.44325495971012</v>
      </c>
      <c r="P14" s="31">
        <v>6080.7</v>
      </c>
      <c r="Q14" s="32">
        <f t="shared" si="8"/>
        <v>0.90843329431105346</v>
      </c>
      <c r="R14" s="32">
        <f t="shared" si="9"/>
        <v>94.651557368117921</v>
      </c>
      <c r="S14" s="32">
        <f t="shared" si="10"/>
        <v>100.61220775352847</v>
      </c>
    </row>
    <row r="15" spans="1:19" s="4" customFormat="1" ht="30.75">
      <c r="A15" s="48" t="s">
        <v>20</v>
      </c>
      <c r="B15" s="33" t="s">
        <v>21</v>
      </c>
      <c r="C15" s="34"/>
      <c r="D15" s="32">
        <f t="shared" si="11"/>
        <v>0</v>
      </c>
      <c r="E15" s="34">
        <v>3032.7</v>
      </c>
      <c r="F15" s="32">
        <f t="shared" si="12"/>
        <v>0.50570892296855985</v>
      </c>
      <c r="G15" s="32" t="e">
        <f t="shared" si="1"/>
        <v>#DIV/0!</v>
      </c>
      <c r="H15" s="34">
        <v>5950</v>
      </c>
      <c r="I15" s="32">
        <f t="shared" si="2"/>
        <v>0.88552538072010323</v>
      </c>
      <c r="J15" s="32">
        <f t="shared" si="3"/>
        <v>196.19480990536488</v>
      </c>
      <c r="K15" s="32" t="e">
        <f t="shared" si="4"/>
        <v>#DIV/0!</v>
      </c>
      <c r="L15" s="31">
        <v>5487</v>
      </c>
      <c r="M15" s="32">
        <f t="shared" si="5"/>
        <v>0.79687188211350124</v>
      </c>
      <c r="N15" s="32">
        <f t="shared" si="6"/>
        <v>180.92788604214067</v>
      </c>
      <c r="O15" s="32" t="e">
        <f t="shared" si="7"/>
        <v>#DIV/0!</v>
      </c>
      <c r="P15" s="31">
        <v>500</v>
      </c>
      <c r="Q15" s="32">
        <f t="shared" si="8"/>
        <v>7.4698085278919649E-2</v>
      </c>
      <c r="R15" s="32">
        <f t="shared" si="9"/>
        <v>16.48695881557688</v>
      </c>
      <c r="S15" s="32" t="e">
        <f t="shared" si="10"/>
        <v>#DIV/0!</v>
      </c>
    </row>
    <row r="16" spans="1:19" s="4" customFormat="1" ht="30.75">
      <c r="A16" s="48" t="s">
        <v>22</v>
      </c>
      <c r="B16" s="33" t="s">
        <v>23</v>
      </c>
      <c r="C16" s="34">
        <v>4975.5</v>
      </c>
      <c r="D16" s="32">
        <f t="shared" si="11"/>
        <v>0.9554708893915943</v>
      </c>
      <c r="E16" s="34">
        <v>9138</v>
      </c>
      <c r="F16" s="32">
        <f t="shared" si="12"/>
        <v>1.5237801754498301</v>
      </c>
      <c r="G16" s="32">
        <f t="shared" si="1"/>
        <v>183.65993367500755</v>
      </c>
      <c r="H16" s="34">
        <v>16914.5</v>
      </c>
      <c r="I16" s="32">
        <f t="shared" si="2"/>
        <v>2.5173477398638964</v>
      </c>
      <c r="J16" s="32">
        <f t="shared" si="3"/>
        <v>185.1006784854454</v>
      </c>
      <c r="K16" s="32">
        <f t="shared" si="4"/>
        <v>339.95578333835795</v>
      </c>
      <c r="L16" s="31">
        <v>17212.8</v>
      </c>
      <c r="M16" s="32">
        <f t="shared" si="5"/>
        <v>2.4997988577443544</v>
      </c>
      <c r="N16" s="32">
        <f t="shared" si="6"/>
        <v>188.36506894287589</v>
      </c>
      <c r="O16" s="32">
        <f t="shared" si="7"/>
        <v>345.95116068736809</v>
      </c>
      <c r="P16" s="31">
        <v>16914.5</v>
      </c>
      <c r="Q16" s="32">
        <f t="shared" si="8"/>
        <v>2.526961526900573</v>
      </c>
      <c r="R16" s="32">
        <f t="shared" si="9"/>
        <v>185.1006784854454</v>
      </c>
      <c r="S16" s="32">
        <f t="shared" si="10"/>
        <v>339.95578333835795</v>
      </c>
    </row>
    <row r="17" spans="1:19" s="8" customFormat="1" ht="60">
      <c r="A17" s="50" t="s">
        <v>24</v>
      </c>
      <c r="B17" s="35" t="s">
        <v>25</v>
      </c>
      <c r="C17" s="36">
        <f t="shared" ref="C17:P17" si="13">C18+C19</f>
        <v>8377.3000000000011</v>
      </c>
      <c r="D17" s="37">
        <f t="shared" si="11"/>
        <v>1.6087360630489809</v>
      </c>
      <c r="E17" s="36">
        <f t="shared" si="13"/>
        <v>494.5</v>
      </c>
      <c r="F17" s="37">
        <f t="shared" si="12"/>
        <v>8.2458885616102096E-2</v>
      </c>
      <c r="G17" s="37">
        <f t="shared" si="1"/>
        <v>5.902856528953242</v>
      </c>
      <c r="H17" s="36">
        <f t="shared" si="13"/>
        <v>983.7</v>
      </c>
      <c r="I17" s="37">
        <f t="shared" si="2"/>
        <v>0.1464019020192211</v>
      </c>
      <c r="J17" s="37">
        <f t="shared" si="3"/>
        <v>198.92821031344795</v>
      </c>
      <c r="K17" s="37">
        <f t="shared" si="4"/>
        <v>11.742446850417197</v>
      </c>
      <c r="L17" s="36">
        <f t="shared" si="13"/>
        <v>521.20000000000005</v>
      </c>
      <c r="M17" s="37">
        <f t="shared" si="5"/>
        <v>7.5693388911528492E-2</v>
      </c>
      <c r="N17" s="37">
        <f t="shared" si="6"/>
        <v>105.39939332659252</v>
      </c>
      <c r="O17" s="37">
        <f t="shared" si="7"/>
        <v>6.2215749704558743</v>
      </c>
      <c r="P17" s="36">
        <f t="shared" si="13"/>
        <v>503.59999999999997</v>
      </c>
      <c r="Q17" s="37">
        <f t="shared" si="8"/>
        <v>7.5235911492927868E-2</v>
      </c>
      <c r="R17" s="37">
        <f t="shared" si="9"/>
        <v>101.84024266936298</v>
      </c>
      <c r="S17" s="37">
        <f t="shared" si="10"/>
        <v>6.0114834135103186</v>
      </c>
    </row>
    <row r="18" spans="1:19" s="9" customFormat="1" ht="123">
      <c r="A18" s="51" t="s">
        <v>26</v>
      </c>
      <c r="B18" s="38" t="s">
        <v>27</v>
      </c>
      <c r="C18" s="39">
        <v>8145.6</v>
      </c>
      <c r="D18" s="37">
        <f t="shared" si="11"/>
        <v>1.5642415187675955</v>
      </c>
      <c r="E18" s="39">
        <v>136.9</v>
      </c>
      <c r="F18" s="37">
        <f t="shared" si="12"/>
        <v>2.2828354784316236E-2</v>
      </c>
      <c r="G18" s="37">
        <f t="shared" si="1"/>
        <v>1.6806619524651345</v>
      </c>
      <c r="H18" s="39">
        <v>164.7</v>
      </c>
      <c r="I18" s="37">
        <f t="shared" si="2"/>
        <v>2.4511937849512767E-2</v>
      </c>
      <c r="J18" s="37">
        <f t="shared" si="3"/>
        <v>120.30679327976624</v>
      </c>
      <c r="K18" s="37">
        <f t="shared" si="4"/>
        <v>2.0219505008839125</v>
      </c>
      <c r="L18" s="36">
        <v>164.7</v>
      </c>
      <c r="M18" s="37">
        <f t="shared" si="5"/>
        <v>2.3919227079295356E-2</v>
      </c>
      <c r="N18" s="37">
        <f t="shared" si="6"/>
        <v>120.30679327976624</v>
      </c>
      <c r="O18" s="37">
        <f t="shared" si="7"/>
        <v>2.0219505008839125</v>
      </c>
      <c r="P18" s="36">
        <v>164.7</v>
      </c>
      <c r="Q18" s="37">
        <f t="shared" si="8"/>
        <v>2.4605549290876133E-2</v>
      </c>
      <c r="R18" s="37">
        <f t="shared" si="9"/>
        <v>120.30679327976624</v>
      </c>
      <c r="S18" s="37">
        <f t="shared" si="10"/>
        <v>2.0219505008839125</v>
      </c>
    </row>
    <row r="19" spans="1:19" s="9" customFormat="1" ht="92.25">
      <c r="A19" s="51" t="s">
        <v>28</v>
      </c>
      <c r="B19" s="38" t="s">
        <v>29</v>
      </c>
      <c r="C19" s="39">
        <v>231.7</v>
      </c>
      <c r="D19" s="37">
        <f t="shared" si="11"/>
        <v>4.4494544281385266E-2</v>
      </c>
      <c r="E19" s="39">
        <v>357.6</v>
      </c>
      <c r="F19" s="37">
        <f t="shared" si="12"/>
        <v>5.9630530831785877E-2</v>
      </c>
      <c r="G19" s="37">
        <f t="shared" si="1"/>
        <v>154.33750539490723</v>
      </c>
      <c r="H19" s="39">
        <v>819</v>
      </c>
      <c r="I19" s="37">
        <f t="shared" si="2"/>
        <v>0.12188996416970831</v>
      </c>
      <c r="J19" s="37">
        <f t="shared" si="3"/>
        <v>229.02684563758388</v>
      </c>
      <c r="K19" s="37">
        <f>H19/C19*100</f>
        <v>353.47432024169183</v>
      </c>
      <c r="L19" s="36">
        <v>356.5</v>
      </c>
      <c r="M19" s="37">
        <f t="shared" si="5"/>
        <v>5.1774161832233122E-2</v>
      </c>
      <c r="N19" s="37">
        <f t="shared" si="6"/>
        <v>99.692393736017891</v>
      </c>
      <c r="O19" s="37">
        <f t="shared" si="7"/>
        <v>153.86275356063877</v>
      </c>
      <c r="P19" s="36">
        <v>338.9</v>
      </c>
      <c r="Q19" s="37">
        <f t="shared" si="8"/>
        <v>5.0630362202051742E-2</v>
      </c>
      <c r="R19" s="37">
        <f t="shared" si="9"/>
        <v>94.770693512304234</v>
      </c>
      <c r="S19" s="37">
        <f t="shared" si="10"/>
        <v>146.26672421234355</v>
      </c>
    </row>
    <row r="20" spans="1:19" s="4" customFormat="1" ht="30">
      <c r="A20" s="47" t="s">
        <v>30</v>
      </c>
      <c r="B20" s="30" t="s">
        <v>31</v>
      </c>
      <c r="C20" s="31">
        <f>C21+C23+C24+C22</f>
        <v>23277.8</v>
      </c>
      <c r="D20" s="32">
        <f t="shared" si="11"/>
        <v>4.4701558173208022</v>
      </c>
      <c r="E20" s="31">
        <f>E21+E23+E24+E22</f>
        <v>23584</v>
      </c>
      <c r="F20" s="32">
        <f t="shared" si="12"/>
        <v>3.9326801989285176</v>
      </c>
      <c r="G20" s="32">
        <f t="shared" si="1"/>
        <v>101.3154164053304</v>
      </c>
      <c r="H20" s="31">
        <f t="shared" ref="F20:Q20" si="14">H21+H23+H24+H22</f>
        <v>22337</v>
      </c>
      <c r="I20" s="32">
        <f t="shared" si="2"/>
        <v>3.3243664586798225</v>
      </c>
      <c r="J20" s="32">
        <f t="shared" si="3"/>
        <v>94.7125169606513</v>
      </c>
      <c r="K20" s="32">
        <f t="shared" si="4"/>
        <v>95.958380946653037</v>
      </c>
      <c r="L20" s="31">
        <f t="shared" si="14"/>
        <v>23078</v>
      </c>
      <c r="M20" s="32">
        <f t="shared" si="5"/>
        <v>3.3515963724103113</v>
      </c>
      <c r="N20" s="32">
        <f t="shared" si="6"/>
        <v>97.854477611940297</v>
      </c>
      <c r="O20" s="32">
        <f t="shared" si="7"/>
        <v>99.141671463798133</v>
      </c>
      <c r="P20" s="31">
        <f t="shared" si="14"/>
        <v>23751</v>
      </c>
      <c r="Q20" s="32">
        <f t="shared" si="8"/>
        <v>3.5483084469192412</v>
      </c>
      <c r="R20" s="32">
        <f t="shared" si="9"/>
        <v>100.70810719131616</v>
      </c>
      <c r="S20" s="32">
        <f t="shared" si="10"/>
        <v>102.03283815480843</v>
      </c>
    </row>
    <row r="21" spans="1:19" s="4" customFormat="1" ht="30.75">
      <c r="A21" s="48" t="s">
        <v>32</v>
      </c>
      <c r="B21" s="33" t="s">
        <v>33</v>
      </c>
      <c r="C21" s="34">
        <v>40</v>
      </c>
      <c r="D21" s="32">
        <f t="shared" si="11"/>
        <v>7.6814060045550751E-3</v>
      </c>
      <c r="E21" s="34"/>
      <c r="F21" s="32">
        <f t="shared" si="12"/>
        <v>0</v>
      </c>
      <c r="G21" s="32">
        <f t="shared" si="1"/>
        <v>0</v>
      </c>
      <c r="H21" s="34"/>
      <c r="I21" s="32">
        <f t="shared" si="2"/>
        <v>0</v>
      </c>
      <c r="J21" s="32" t="e">
        <f t="shared" si="3"/>
        <v>#DIV/0!</v>
      </c>
      <c r="K21" s="32">
        <f t="shared" si="4"/>
        <v>0</v>
      </c>
      <c r="L21" s="31"/>
      <c r="M21" s="32">
        <f t="shared" si="5"/>
        <v>0</v>
      </c>
      <c r="N21" s="32" t="e">
        <f t="shared" si="6"/>
        <v>#DIV/0!</v>
      </c>
      <c r="O21" s="32">
        <f t="shared" si="7"/>
        <v>0</v>
      </c>
      <c r="P21" s="31"/>
      <c r="Q21" s="32">
        <f t="shared" si="8"/>
        <v>0</v>
      </c>
      <c r="R21" s="32" t="e">
        <f t="shared" si="9"/>
        <v>#DIV/0!</v>
      </c>
      <c r="S21" s="32">
        <f t="shared" si="10"/>
        <v>0</v>
      </c>
    </row>
    <row r="22" spans="1:19" s="4" customFormat="1" ht="30.75">
      <c r="A22" s="48" t="s">
        <v>34</v>
      </c>
      <c r="B22" s="33" t="s">
        <v>35</v>
      </c>
      <c r="C22" s="34"/>
      <c r="D22" s="32">
        <f t="shared" si="11"/>
        <v>0</v>
      </c>
      <c r="E22" s="34">
        <v>4.5</v>
      </c>
      <c r="F22" s="32">
        <f t="shared" si="12"/>
        <v>7.5038419670871485E-4</v>
      </c>
      <c r="G22" s="32" t="e">
        <f t="shared" si="1"/>
        <v>#DIV/0!</v>
      </c>
      <c r="H22" s="34"/>
      <c r="I22" s="32">
        <f t="shared" si="2"/>
        <v>0</v>
      </c>
      <c r="J22" s="32">
        <f t="shared" si="3"/>
        <v>0</v>
      </c>
      <c r="K22" s="32" t="e">
        <f t="shared" si="4"/>
        <v>#DIV/0!</v>
      </c>
      <c r="L22" s="31"/>
      <c r="M22" s="32">
        <f t="shared" si="5"/>
        <v>0</v>
      </c>
      <c r="N22" s="32">
        <f t="shared" si="6"/>
        <v>0</v>
      </c>
      <c r="O22" s="32" t="e">
        <f t="shared" si="7"/>
        <v>#DIV/0!</v>
      </c>
      <c r="P22" s="31"/>
      <c r="Q22" s="32">
        <f t="shared" si="8"/>
        <v>0</v>
      </c>
      <c r="R22" s="32">
        <f t="shared" si="9"/>
        <v>0</v>
      </c>
      <c r="S22" s="32" t="e">
        <f t="shared" si="10"/>
        <v>#DIV/0!</v>
      </c>
    </row>
    <row r="23" spans="1:19" s="4" customFormat="1" ht="30.75">
      <c r="A23" s="48" t="s">
        <v>36</v>
      </c>
      <c r="B23" s="33" t="s">
        <v>37</v>
      </c>
      <c r="C23" s="34">
        <v>22883.7</v>
      </c>
      <c r="D23" s="32">
        <f t="shared" si="11"/>
        <v>4.3944747646609246</v>
      </c>
      <c r="E23" s="34">
        <v>23050</v>
      </c>
      <c r="F23" s="32">
        <f t="shared" si="12"/>
        <v>3.8436346075857504</v>
      </c>
      <c r="G23" s="32">
        <f t="shared" si="1"/>
        <v>100.72671814435603</v>
      </c>
      <c r="H23" s="34">
        <v>21813.8</v>
      </c>
      <c r="I23" s="32">
        <f t="shared" si="2"/>
        <v>3.2464997562944844</v>
      </c>
      <c r="J23" s="32">
        <f t="shared" si="3"/>
        <v>94.63687635574837</v>
      </c>
      <c r="K23" s="32">
        <f t="shared" si="4"/>
        <v>95.324619707477368</v>
      </c>
      <c r="L23" s="31">
        <v>22554.799999999999</v>
      </c>
      <c r="M23" s="32">
        <f t="shared" si="5"/>
        <v>3.2756125253678867</v>
      </c>
      <c r="N23" s="32">
        <f t="shared" si="6"/>
        <v>97.851626898047712</v>
      </c>
      <c r="O23" s="32">
        <f t="shared" si="7"/>
        <v>98.562732425263391</v>
      </c>
      <c r="P23" s="31">
        <v>23227.8</v>
      </c>
      <c r="Q23" s="32">
        <f t="shared" si="8"/>
        <v>3.4701443704833803</v>
      </c>
      <c r="R23" s="32">
        <f t="shared" si="9"/>
        <v>100.77136659436007</v>
      </c>
      <c r="S23" s="32">
        <f t="shared" si="10"/>
        <v>101.50369039971683</v>
      </c>
    </row>
    <row r="24" spans="1:19" s="4" customFormat="1" ht="60.75" customHeight="1">
      <c r="A24" s="48" t="s">
        <v>38</v>
      </c>
      <c r="B24" s="33" t="s">
        <v>39</v>
      </c>
      <c r="C24" s="34">
        <v>354.1</v>
      </c>
      <c r="D24" s="32">
        <f t="shared" si="11"/>
        <v>6.7999646655323792E-2</v>
      </c>
      <c r="E24" s="34">
        <v>529.5</v>
      </c>
      <c r="F24" s="32">
        <f t="shared" si="12"/>
        <v>8.8295207146058777E-2</v>
      </c>
      <c r="G24" s="32">
        <f t="shared" si="1"/>
        <v>149.53402993504659</v>
      </c>
      <c r="H24" s="34">
        <v>523.20000000000005</v>
      </c>
      <c r="I24" s="32">
        <f t="shared" si="2"/>
        <v>7.786670238533748E-2</v>
      </c>
      <c r="J24" s="32">
        <f t="shared" si="3"/>
        <v>98.81019830028329</v>
      </c>
      <c r="K24" s="32">
        <f t="shared" si="4"/>
        <v>147.75487150522451</v>
      </c>
      <c r="L24" s="31">
        <v>523.20000000000005</v>
      </c>
      <c r="M24" s="32">
        <f t="shared" si="5"/>
        <v>7.5983847042424613E-2</v>
      </c>
      <c r="N24" s="32">
        <f t="shared" si="6"/>
        <v>98.81019830028329</v>
      </c>
      <c r="O24" s="32">
        <f t="shared" si="7"/>
        <v>147.75487150522451</v>
      </c>
      <c r="P24" s="31">
        <v>523.20000000000005</v>
      </c>
      <c r="Q24" s="32">
        <f t="shared" si="8"/>
        <v>7.816407643586154E-2</v>
      </c>
      <c r="R24" s="32">
        <f t="shared" si="9"/>
        <v>98.81019830028329</v>
      </c>
      <c r="S24" s="32">
        <f t="shared" si="10"/>
        <v>147.75487150522451</v>
      </c>
    </row>
    <row r="25" spans="1:19" s="8" customFormat="1" ht="36" customHeight="1">
      <c r="A25" s="50" t="s">
        <v>40</v>
      </c>
      <c r="B25" s="35" t="s">
        <v>41</v>
      </c>
      <c r="C25" s="36">
        <f>C26+C27+C28</f>
        <v>268.5</v>
      </c>
      <c r="D25" s="37">
        <f t="shared" si="11"/>
        <v>5.1561437805575941E-2</v>
      </c>
      <c r="E25" s="36">
        <f t="shared" ref="D25:S25" si="15">E26+E27+E28</f>
        <v>10621.4</v>
      </c>
      <c r="F25" s="37">
        <f t="shared" si="12"/>
        <v>1.7711401570937653</v>
      </c>
      <c r="G25" s="37">
        <f t="shared" si="1"/>
        <v>3955.828677839851</v>
      </c>
      <c r="H25" s="36">
        <f t="shared" si="15"/>
        <v>7518</v>
      </c>
      <c r="I25" s="37">
        <f t="shared" si="2"/>
        <v>1.1188873634039891</v>
      </c>
      <c r="J25" s="37">
        <f t="shared" si="3"/>
        <v>70.781629540361905</v>
      </c>
      <c r="K25" s="37">
        <f t="shared" si="4"/>
        <v>2800</v>
      </c>
      <c r="L25" s="36">
        <f t="shared" si="15"/>
        <v>8718</v>
      </c>
      <c r="M25" s="37">
        <f t="shared" si="5"/>
        <v>1.2661069925761805</v>
      </c>
      <c r="N25" s="37">
        <f t="shared" si="6"/>
        <v>82.079575197243301</v>
      </c>
      <c r="O25" s="37">
        <f t="shared" si="7"/>
        <v>3246.9273743016756</v>
      </c>
      <c r="P25" s="36">
        <f t="shared" si="15"/>
        <v>818</v>
      </c>
      <c r="Q25" s="37">
        <f t="shared" si="8"/>
        <v>0.12220606751631255</v>
      </c>
      <c r="R25" s="37">
        <f t="shared" si="9"/>
        <v>7.7014329561074817</v>
      </c>
      <c r="S25" s="37">
        <f t="shared" si="10"/>
        <v>304.65549348230911</v>
      </c>
    </row>
    <row r="26" spans="1:19" s="9" customFormat="1" ht="30.75">
      <c r="A26" s="51" t="s">
        <v>42</v>
      </c>
      <c r="B26" s="38" t="s">
        <v>43</v>
      </c>
      <c r="C26" s="39">
        <v>146.19999999999999</v>
      </c>
      <c r="D26" s="37">
        <f t="shared" si="11"/>
        <v>2.8075538946648798E-2</v>
      </c>
      <c r="E26" s="39">
        <v>449.1</v>
      </c>
      <c r="F26" s="37">
        <f t="shared" si="12"/>
        <v>7.4888342831529744E-2</v>
      </c>
      <c r="G26" s="37">
        <f t="shared" si="1"/>
        <v>307.18194254445967</v>
      </c>
      <c r="H26" s="39">
        <v>609.1</v>
      </c>
      <c r="I26" s="37">
        <f t="shared" si="2"/>
        <v>9.0651009982624348E-2</v>
      </c>
      <c r="J26" s="37">
        <f t="shared" si="3"/>
        <v>135.62680917390335</v>
      </c>
      <c r="K26" s="37">
        <f t="shared" si="4"/>
        <v>416.62106703146378</v>
      </c>
      <c r="L26" s="36">
        <v>609.1</v>
      </c>
      <c r="M26" s="37">
        <f t="shared" si="5"/>
        <v>8.8459023764412892E-2</v>
      </c>
      <c r="N26" s="37">
        <f t="shared" si="6"/>
        <v>135.62680917390335</v>
      </c>
      <c r="O26" s="37">
        <f t="shared" si="7"/>
        <v>416.62106703146378</v>
      </c>
      <c r="P26" s="36">
        <v>609.1</v>
      </c>
      <c r="Q26" s="37">
        <f t="shared" si="8"/>
        <v>9.0997207486779919E-2</v>
      </c>
      <c r="R26" s="37">
        <f t="shared" si="9"/>
        <v>135.62680917390335</v>
      </c>
      <c r="S26" s="37">
        <f t="shared" si="10"/>
        <v>416.62106703146378</v>
      </c>
    </row>
    <row r="27" spans="1:19" s="9" customFormat="1" ht="30.75">
      <c r="A27" s="51" t="s">
        <v>44</v>
      </c>
      <c r="B27" s="38" t="s">
        <v>45</v>
      </c>
      <c r="C27" s="39">
        <v>122.3</v>
      </c>
      <c r="D27" s="37">
        <f t="shared" si="11"/>
        <v>2.3485898858927139E-2</v>
      </c>
      <c r="E27" s="39">
        <v>8952.4</v>
      </c>
      <c r="F27" s="37">
        <f t="shared" si="12"/>
        <v>1.4928309961366883</v>
      </c>
      <c r="G27" s="37">
        <f t="shared" si="1"/>
        <v>7320.0327064595258</v>
      </c>
      <c r="H27" s="39">
        <v>6908.9</v>
      </c>
      <c r="I27" s="37">
        <f t="shared" si="2"/>
        <v>1.0282363534213648</v>
      </c>
      <c r="J27" s="37">
        <f t="shared" si="3"/>
        <v>77.173718779321746</v>
      </c>
      <c r="K27" s="37">
        <f t="shared" si="4"/>
        <v>5649.1414554374487</v>
      </c>
      <c r="L27" s="36">
        <v>8108.9</v>
      </c>
      <c r="M27" s="37">
        <f t="shared" si="5"/>
        <v>1.1776479688117676</v>
      </c>
      <c r="N27" s="37">
        <f t="shared" si="6"/>
        <v>90.577945578839191</v>
      </c>
      <c r="O27" s="37">
        <f t="shared" si="7"/>
        <v>6630.3352412101394</v>
      </c>
      <c r="P27" s="36">
        <v>208.9</v>
      </c>
      <c r="Q27" s="37">
        <f t="shared" si="8"/>
        <v>3.1208860029532631E-2</v>
      </c>
      <c r="R27" s="37">
        <f t="shared" si="9"/>
        <v>2.3334524820159959</v>
      </c>
      <c r="S27" s="37">
        <f t="shared" si="10"/>
        <v>170.80948487326248</v>
      </c>
    </row>
    <row r="28" spans="1:19" s="9" customFormat="1" ht="30.75">
      <c r="A28" s="51" t="s">
        <v>46</v>
      </c>
      <c r="B28" s="38" t="s">
        <v>47</v>
      </c>
      <c r="C28" s="39"/>
      <c r="D28" s="37">
        <f t="shared" si="11"/>
        <v>0</v>
      </c>
      <c r="E28" s="39">
        <v>1219.9000000000001</v>
      </c>
      <c r="F28" s="37">
        <f t="shared" si="12"/>
        <v>0.20342081812554694</v>
      </c>
      <c r="G28" s="37" t="e">
        <f t="shared" si="1"/>
        <v>#DIV/0!</v>
      </c>
      <c r="H28" s="39"/>
      <c r="I28" s="37">
        <f t="shared" si="2"/>
        <v>0</v>
      </c>
      <c r="J28" s="37">
        <f t="shared" si="3"/>
        <v>0</v>
      </c>
      <c r="K28" s="37" t="e">
        <f t="shared" si="4"/>
        <v>#DIV/0!</v>
      </c>
      <c r="L28" s="36"/>
      <c r="M28" s="37">
        <f t="shared" si="5"/>
        <v>0</v>
      </c>
      <c r="N28" s="37">
        <f t="shared" si="6"/>
        <v>0</v>
      </c>
      <c r="O28" s="37" t="e">
        <f t="shared" si="7"/>
        <v>#DIV/0!</v>
      </c>
      <c r="P28" s="36"/>
      <c r="Q28" s="37">
        <f t="shared" si="8"/>
        <v>0</v>
      </c>
      <c r="R28" s="37">
        <f t="shared" si="9"/>
        <v>0</v>
      </c>
      <c r="S28" s="37" t="e">
        <f t="shared" si="10"/>
        <v>#DIV/0!</v>
      </c>
    </row>
    <row r="29" spans="1:19" s="5" customFormat="1" ht="30">
      <c r="A29" s="47" t="s">
        <v>48</v>
      </c>
      <c r="B29" s="30" t="s">
        <v>49</v>
      </c>
      <c r="C29" s="31">
        <f>C30</f>
        <v>523.79999999999995</v>
      </c>
      <c r="D29" s="32">
        <f t="shared" si="11"/>
        <v>0.1005880116296487</v>
      </c>
      <c r="E29" s="31">
        <f t="shared" ref="D29:S29" si="16">E30</f>
        <v>502.9</v>
      </c>
      <c r="F29" s="32">
        <f t="shared" si="12"/>
        <v>8.3859602783291701E-2</v>
      </c>
      <c r="G29" s="32">
        <f t="shared" si="1"/>
        <v>96.009927453226425</v>
      </c>
      <c r="H29" s="31">
        <f t="shared" si="16"/>
        <v>460.3</v>
      </c>
      <c r="I29" s="32">
        <f t="shared" si="2"/>
        <v>6.850543407486781E-2</v>
      </c>
      <c r="J29" s="32">
        <f t="shared" si="3"/>
        <v>91.529131039968192</v>
      </c>
      <c r="K29" s="32">
        <f t="shared" si="4"/>
        <v>87.877052310042018</v>
      </c>
      <c r="L29" s="31">
        <f t="shared" si="16"/>
        <v>500.3</v>
      </c>
      <c r="M29" s="32">
        <f t="shared" si="5"/>
        <v>7.2658101443664053E-2</v>
      </c>
      <c r="N29" s="32">
        <f t="shared" si="6"/>
        <v>99.482998608073174</v>
      </c>
      <c r="O29" s="32">
        <f t="shared" si="7"/>
        <v>95.513554791905321</v>
      </c>
      <c r="P29" s="31">
        <f t="shared" si="16"/>
        <v>420.3</v>
      </c>
      <c r="Q29" s="32">
        <f t="shared" si="8"/>
        <v>6.2791210485459867E-2</v>
      </c>
      <c r="R29" s="32">
        <f t="shared" si="9"/>
        <v>83.575263471863209</v>
      </c>
      <c r="S29" s="32">
        <f t="shared" si="10"/>
        <v>80.2405498281787</v>
      </c>
    </row>
    <row r="30" spans="1:19" s="4" customFormat="1" ht="61.5">
      <c r="A30" s="48" t="s">
        <v>50</v>
      </c>
      <c r="B30" s="33" t="s">
        <v>51</v>
      </c>
      <c r="C30" s="34">
        <v>523.79999999999995</v>
      </c>
      <c r="D30" s="32">
        <f t="shared" si="11"/>
        <v>0.1005880116296487</v>
      </c>
      <c r="E30" s="34">
        <v>502.9</v>
      </c>
      <c r="F30" s="32">
        <f t="shared" si="12"/>
        <v>8.3859602783291701E-2</v>
      </c>
      <c r="G30" s="32">
        <f t="shared" si="1"/>
        <v>96.009927453226425</v>
      </c>
      <c r="H30" s="34">
        <v>460.3</v>
      </c>
      <c r="I30" s="32">
        <f t="shared" si="2"/>
        <v>6.850543407486781E-2</v>
      </c>
      <c r="J30" s="32">
        <f t="shared" si="3"/>
        <v>91.529131039968192</v>
      </c>
      <c r="K30" s="32">
        <f t="shared" si="4"/>
        <v>87.877052310042018</v>
      </c>
      <c r="L30" s="31">
        <v>500.3</v>
      </c>
      <c r="M30" s="32">
        <f t="shared" si="5"/>
        <v>7.2658101443664053E-2</v>
      </c>
      <c r="N30" s="32">
        <f t="shared" si="6"/>
        <v>99.482998608073174</v>
      </c>
      <c r="O30" s="32">
        <f t="shared" si="7"/>
        <v>95.513554791905321</v>
      </c>
      <c r="P30" s="31">
        <v>420.3</v>
      </c>
      <c r="Q30" s="32">
        <f t="shared" si="8"/>
        <v>6.2791210485459867E-2</v>
      </c>
      <c r="R30" s="32">
        <f t="shared" si="9"/>
        <v>83.575263471863209</v>
      </c>
      <c r="S30" s="32">
        <f t="shared" si="10"/>
        <v>80.2405498281787</v>
      </c>
    </row>
    <row r="31" spans="1:19" s="8" customFormat="1" ht="30">
      <c r="A31" s="50" t="s">
        <v>52</v>
      </c>
      <c r="B31" s="35" t="s">
        <v>53</v>
      </c>
      <c r="C31" s="36">
        <f>C32+C33+C35+C36+C34</f>
        <v>372217.59999999998</v>
      </c>
      <c r="D31" s="37">
        <f t="shared" si="11"/>
        <v>71.478862691026961</v>
      </c>
      <c r="E31" s="36">
        <f t="shared" ref="D31:P31" si="17">E32+E33+E35+E36+E34</f>
        <v>436644</v>
      </c>
      <c r="F31" s="37">
        <f t="shared" si="12"/>
        <v>72.811279375040016</v>
      </c>
      <c r="G31" s="37">
        <f t="shared" si="1"/>
        <v>117.30880001375542</v>
      </c>
      <c r="H31" s="36">
        <f t="shared" si="17"/>
        <v>481713.80000000005</v>
      </c>
      <c r="I31" s="37">
        <f t="shared" si="2"/>
        <v>71.692402713130704</v>
      </c>
      <c r="J31" s="37">
        <f t="shared" si="3"/>
        <v>110.32186403569042</v>
      </c>
      <c r="K31" s="37">
        <f t="shared" si="4"/>
        <v>129.41725485307521</v>
      </c>
      <c r="L31" s="36">
        <f t="shared" si="17"/>
        <v>494380.80000000005</v>
      </c>
      <c r="M31" s="37">
        <f t="shared" si="5"/>
        <v>71.798461559463902</v>
      </c>
      <c r="N31" s="37">
        <f t="shared" si="6"/>
        <v>113.2228543161019</v>
      </c>
      <c r="O31" s="37">
        <f t="shared" si="7"/>
        <v>132.82037173954163</v>
      </c>
      <c r="P31" s="36">
        <f t="shared" si="17"/>
        <v>482632.10000000003</v>
      </c>
      <c r="Q31" s="37">
        <f t="shared" si="8"/>
        <v>72.103387528288167</v>
      </c>
      <c r="R31" s="37">
        <f t="shared" si="9"/>
        <v>110.53217266239774</v>
      </c>
      <c r="S31" s="37">
        <f t="shared" si="10"/>
        <v>129.66396537939099</v>
      </c>
    </row>
    <row r="32" spans="1:19" s="9" customFormat="1" ht="30.75">
      <c r="A32" s="51" t="s">
        <v>54</v>
      </c>
      <c r="B32" s="38" t="s">
        <v>55</v>
      </c>
      <c r="C32" s="39">
        <v>91660.800000000003</v>
      </c>
      <c r="D32" s="37">
        <f t="shared" si="11"/>
        <v>17.602095487558046</v>
      </c>
      <c r="E32" s="39">
        <v>114690.7</v>
      </c>
      <c r="F32" s="37">
        <f t="shared" si="12"/>
        <v>19.124908619880042</v>
      </c>
      <c r="G32" s="37">
        <f t="shared" si="1"/>
        <v>125.12513528138527</v>
      </c>
      <c r="H32" s="39">
        <v>114893.2</v>
      </c>
      <c r="I32" s="37">
        <f t="shared" si="2"/>
        <v>17.099301625571588</v>
      </c>
      <c r="J32" s="37">
        <f t="shared" si="3"/>
        <v>100.17656183108134</v>
      </c>
      <c r="K32" s="37">
        <f t="shared" si="4"/>
        <v>125.34605851138107</v>
      </c>
      <c r="L32" s="36">
        <v>126993.2</v>
      </c>
      <c r="M32" s="37">
        <f t="shared" si="5"/>
        <v>18.443103754258477</v>
      </c>
      <c r="N32" s="37">
        <f t="shared" si="6"/>
        <v>110.72667618211416</v>
      </c>
      <c r="O32" s="37">
        <f t="shared" si="7"/>
        <v>138.54690336545175</v>
      </c>
      <c r="P32" s="36">
        <v>116893.2</v>
      </c>
      <c r="Q32" s="37">
        <f t="shared" si="8"/>
        <v>17.463396444251622</v>
      </c>
      <c r="R32" s="37">
        <f t="shared" si="9"/>
        <v>101.92038238497105</v>
      </c>
      <c r="S32" s="37">
        <f t="shared" si="10"/>
        <v>127.52801633850019</v>
      </c>
    </row>
    <row r="33" spans="1:132" s="9" customFormat="1" ht="30.75">
      <c r="A33" s="51" t="s">
        <v>56</v>
      </c>
      <c r="B33" s="38" t="s">
        <v>57</v>
      </c>
      <c r="C33" s="39">
        <v>220025</v>
      </c>
      <c r="D33" s="37">
        <f t="shared" si="11"/>
        <v>42.252533903805755</v>
      </c>
      <c r="E33" s="39">
        <v>243327.9</v>
      </c>
      <c r="F33" s="37">
        <f t="shared" si="12"/>
        <v>40.575424617404103</v>
      </c>
      <c r="G33" s="37">
        <f t="shared" si="1"/>
        <v>110.59102374730143</v>
      </c>
      <c r="H33" s="39">
        <v>246426.5</v>
      </c>
      <c r="I33" s="37">
        <f t="shared" si="2"/>
        <v>36.675112644037391</v>
      </c>
      <c r="J33" s="37">
        <f t="shared" si="3"/>
        <v>101.27342569429976</v>
      </c>
      <c r="K33" s="37">
        <f t="shared" si="4"/>
        <v>111.99931825928873</v>
      </c>
      <c r="L33" s="36">
        <v>301508.5</v>
      </c>
      <c r="M33" s="37">
        <f t="shared" si="5"/>
        <v>43.787797679646175</v>
      </c>
      <c r="N33" s="37">
        <f t="shared" si="6"/>
        <v>123.91036950551089</v>
      </c>
      <c r="O33" s="37">
        <f t="shared" si="7"/>
        <v>137.0337461652085</v>
      </c>
      <c r="P33" s="36">
        <v>300704.8</v>
      </c>
      <c r="Q33" s="37">
        <f t="shared" si="8"/>
        <v>44.924145588360958</v>
      </c>
      <c r="R33" s="37">
        <f t="shared" si="9"/>
        <v>123.58007445919684</v>
      </c>
      <c r="S33" s="37">
        <f t="shared" si="10"/>
        <v>136.66846949210316</v>
      </c>
    </row>
    <row r="34" spans="1:132" s="9" customFormat="1" ht="30.75">
      <c r="A34" s="51" t="s">
        <v>58</v>
      </c>
      <c r="B34" s="38" t="s">
        <v>59</v>
      </c>
      <c r="C34" s="39">
        <v>17363.400000000001</v>
      </c>
      <c r="D34" s="37">
        <f t="shared" si="11"/>
        <v>3.3343831254872898</v>
      </c>
      <c r="E34" s="39">
        <v>21248.6</v>
      </c>
      <c r="F34" s="37">
        <f t="shared" si="12"/>
        <v>3.5432474760410657</v>
      </c>
      <c r="G34" s="37">
        <f t="shared" si="1"/>
        <v>122.37580197426769</v>
      </c>
      <c r="H34" s="39">
        <v>21780.9</v>
      </c>
      <c r="I34" s="37">
        <f t="shared" si="2"/>
        <v>3.241603321836386</v>
      </c>
      <c r="J34" s="37">
        <f t="shared" si="3"/>
        <v>102.50510621876265</v>
      </c>
      <c r="K34" s="37">
        <f t="shared" si="4"/>
        <v>125.44144579978575</v>
      </c>
      <c r="L34" s="36">
        <v>21698.3</v>
      </c>
      <c r="M34" s="37">
        <f t="shared" si="5"/>
        <v>3.1512238308116238</v>
      </c>
      <c r="N34" s="37">
        <f t="shared" si="6"/>
        <v>102.1163747258643</v>
      </c>
      <c r="O34" s="37">
        <f t="shared" si="7"/>
        <v>124.96573251782483</v>
      </c>
      <c r="P34" s="36">
        <v>20980.9</v>
      </c>
      <c r="Q34" s="37">
        <f t="shared" si="8"/>
        <v>3.1344661148569708</v>
      </c>
      <c r="R34" s="37">
        <f t="shared" si="9"/>
        <v>98.740152292386341</v>
      </c>
      <c r="S34" s="37">
        <f t="shared" si="10"/>
        <v>120.83405323842105</v>
      </c>
    </row>
    <row r="35" spans="1:132" s="9" customFormat="1" ht="30.75">
      <c r="A35" s="51" t="s">
        <v>60</v>
      </c>
      <c r="B35" s="38" t="s">
        <v>61</v>
      </c>
      <c r="C35" s="39">
        <v>5225.6000000000004</v>
      </c>
      <c r="D35" s="37">
        <f t="shared" si="11"/>
        <v>1.0034988804350751</v>
      </c>
      <c r="E35" s="39">
        <v>5553.9</v>
      </c>
      <c r="F35" s="37">
        <f t="shared" si="12"/>
        <v>0.92612417557789573</v>
      </c>
      <c r="G35" s="37">
        <f t="shared" si="1"/>
        <v>106.28253214941823</v>
      </c>
      <c r="H35" s="39">
        <v>5385.4</v>
      </c>
      <c r="I35" s="37">
        <f t="shared" si="2"/>
        <v>0.80149720761849463</v>
      </c>
      <c r="J35" s="37">
        <f t="shared" si="3"/>
        <v>96.966095896577173</v>
      </c>
      <c r="K35" s="37">
        <f t="shared" si="4"/>
        <v>103.05802204531535</v>
      </c>
      <c r="L35" s="36">
        <v>5433.9</v>
      </c>
      <c r="M35" s="37">
        <f t="shared" si="5"/>
        <v>0.78916021873820918</v>
      </c>
      <c r="N35" s="37">
        <f t="shared" si="6"/>
        <v>97.839356128126184</v>
      </c>
      <c r="O35" s="37">
        <f t="shared" si="7"/>
        <v>103.98614513165951</v>
      </c>
      <c r="P35" s="36">
        <v>5385.4</v>
      </c>
      <c r="Q35" s="37">
        <f t="shared" si="8"/>
        <v>0.80455813692218781</v>
      </c>
      <c r="R35" s="37">
        <f t="shared" si="9"/>
        <v>96.966095896577173</v>
      </c>
      <c r="S35" s="37">
        <f t="shared" si="10"/>
        <v>103.05802204531535</v>
      </c>
    </row>
    <row r="36" spans="1:132" s="9" customFormat="1" ht="30.75">
      <c r="A36" s="51" t="s">
        <v>62</v>
      </c>
      <c r="B36" s="38" t="s">
        <v>63</v>
      </c>
      <c r="C36" s="39">
        <v>37942.800000000003</v>
      </c>
      <c r="D36" s="37">
        <f t="shared" si="11"/>
        <v>7.2863512937408075</v>
      </c>
      <c r="E36" s="39">
        <v>51822.9</v>
      </c>
      <c r="F36" s="37">
        <f t="shared" si="12"/>
        <v>8.6415744861369017</v>
      </c>
      <c r="G36" s="37">
        <f t="shared" si="1"/>
        <v>136.58164394825894</v>
      </c>
      <c r="H36" s="39">
        <v>93227.8</v>
      </c>
      <c r="I36" s="37">
        <f t="shared" si="2"/>
        <v>13.87488791406683</v>
      </c>
      <c r="J36" s="37">
        <f t="shared" si="3"/>
        <v>179.89691815780282</v>
      </c>
      <c r="K36" s="37">
        <f t="shared" si="4"/>
        <v>245.70616823218106</v>
      </c>
      <c r="L36" s="36">
        <v>38746.9</v>
      </c>
      <c r="M36" s="37">
        <f t="shared" si="5"/>
        <v>5.6271760760094072</v>
      </c>
      <c r="N36" s="37">
        <f t="shared" si="6"/>
        <v>74.767911483147415</v>
      </c>
      <c r="O36" s="37">
        <f t="shared" si="7"/>
        <v>102.11924264946181</v>
      </c>
      <c r="P36" s="36">
        <v>38667.800000000003</v>
      </c>
      <c r="Q36" s="37">
        <f t="shared" si="8"/>
        <v>5.7768212438964195</v>
      </c>
      <c r="R36" s="37">
        <f t="shared" si="9"/>
        <v>74.615276258179293</v>
      </c>
      <c r="S36" s="37">
        <f t="shared" si="10"/>
        <v>101.91077094995624</v>
      </c>
    </row>
    <row r="37" spans="1:132" s="5" customFormat="1" ht="30">
      <c r="A37" s="47" t="s">
        <v>64</v>
      </c>
      <c r="B37" s="30" t="s">
        <v>65</v>
      </c>
      <c r="C37" s="31">
        <f t="shared" ref="C37:P37" si="18">C38+C39</f>
        <v>25388.5</v>
      </c>
      <c r="D37" s="32">
        <f t="shared" si="11"/>
        <v>4.8754844086661624</v>
      </c>
      <c r="E37" s="31">
        <f t="shared" si="18"/>
        <v>22791.1</v>
      </c>
      <c r="F37" s="32">
        <f t="shared" si="12"/>
        <v>3.8004625034684421</v>
      </c>
      <c r="G37" s="32">
        <f t="shared" si="1"/>
        <v>89.769383776119099</v>
      </c>
      <c r="H37" s="31">
        <f t="shared" si="18"/>
        <v>29969.1</v>
      </c>
      <c r="I37" s="32">
        <f t="shared" si="2"/>
        <v>4.460235073502326</v>
      </c>
      <c r="J37" s="32">
        <f t="shared" si="3"/>
        <v>131.49475014369645</v>
      </c>
      <c r="K37" s="32">
        <f t="shared" si="4"/>
        <v>118.04202690194379</v>
      </c>
      <c r="L37" s="31">
        <f t="shared" si="18"/>
        <v>31161</v>
      </c>
      <c r="M37" s="32">
        <f t="shared" si="5"/>
        <v>4.5254829084269748</v>
      </c>
      <c r="N37" s="32">
        <f t="shared" si="6"/>
        <v>136.72442313008148</v>
      </c>
      <c r="O37" s="32">
        <f t="shared" si="7"/>
        <v>122.73667211532782</v>
      </c>
      <c r="P37" s="31">
        <f t="shared" si="18"/>
        <v>30419.1</v>
      </c>
      <c r="Q37" s="32">
        <f t="shared" si="8"/>
        <v>4.54449705181597</v>
      </c>
      <c r="R37" s="32">
        <f t="shared" si="9"/>
        <v>133.46920508444086</v>
      </c>
      <c r="S37" s="32">
        <f t="shared" si="10"/>
        <v>119.8144829351872</v>
      </c>
    </row>
    <row r="38" spans="1:132" s="4" customFormat="1" ht="30.75">
      <c r="A38" s="48" t="s">
        <v>66</v>
      </c>
      <c r="B38" s="33" t="s">
        <v>67</v>
      </c>
      <c r="C38" s="34">
        <v>21486.799999999999</v>
      </c>
      <c r="D38" s="32">
        <f t="shared" si="11"/>
        <v>4.1262208634668491</v>
      </c>
      <c r="E38" s="34">
        <v>20799.099999999999</v>
      </c>
      <c r="F38" s="32">
        <f t="shared" si="12"/>
        <v>3.4682924323920505</v>
      </c>
      <c r="G38" s="32">
        <f t="shared" si="1"/>
        <v>96.799430347934546</v>
      </c>
      <c r="H38" s="34">
        <v>27654.6</v>
      </c>
      <c r="I38" s="32">
        <f t="shared" si="2"/>
        <v>4.1157731417919603</v>
      </c>
      <c r="J38" s="32">
        <f t="shared" si="3"/>
        <v>132.96056079349589</v>
      </c>
      <c r="K38" s="32">
        <f t="shared" si="4"/>
        <v>128.70506543552321</v>
      </c>
      <c r="L38" s="31">
        <v>28819.7</v>
      </c>
      <c r="M38" s="32">
        <f t="shared" si="5"/>
        <v>4.1854580974934334</v>
      </c>
      <c r="N38" s="32">
        <f t="shared" si="6"/>
        <v>138.56224548177568</v>
      </c>
      <c r="O38" s="32">
        <f t="shared" si="7"/>
        <v>134.1274643036655</v>
      </c>
      <c r="P38" s="31">
        <v>28104.6</v>
      </c>
      <c r="Q38" s="32">
        <f t="shared" si="8"/>
        <v>4.1987196150598507</v>
      </c>
      <c r="R38" s="32">
        <f t="shared" si="9"/>
        <v>135.12411594732464</v>
      </c>
      <c r="S38" s="32">
        <f t="shared" si="10"/>
        <v>130.79937449969285</v>
      </c>
    </row>
    <row r="39" spans="1:132" s="4" customFormat="1" ht="61.5">
      <c r="A39" s="48" t="s">
        <v>68</v>
      </c>
      <c r="B39" s="33" t="s">
        <v>69</v>
      </c>
      <c r="C39" s="34">
        <v>3901.7</v>
      </c>
      <c r="D39" s="32">
        <f t="shared" si="11"/>
        <v>0.74926354519931326</v>
      </c>
      <c r="E39" s="34">
        <v>1992</v>
      </c>
      <c r="F39" s="32">
        <f t="shared" si="12"/>
        <v>0.33217007107639107</v>
      </c>
      <c r="G39" s="32">
        <f t="shared" si="1"/>
        <v>51.054668477842988</v>
      </c>
      <c r="H39" s="34">
        <v>2314.5</v>
      </c>
      <c r="I39" s="32">
        <f t="shared" si="2"/>
        <v>0.34446193171036615</v>
      </c>
      <c r="J39" s="32">
        <f t="shared" si="3"/>
        <v>116.18975903614457</v>
      </c>
      <c r="K39" s="32">
        <f t="shared" si="4"/>
        <v>59.320296281108241</v>
      </c>
      <c r="L39" s="31">
        <v>2341.3000000000002</v>
      </c>
      <c r="M39" s="32">
        <f t="shared" si="5"/>
        <v>0.34002481093354114</v>
      </c>
      <c r="N39" s="32">
        <f t="shared" si="6"/>
        <v>117.53514056224901</v>
      </c>
      <c r="O39" s="32">
        <f t="shared" si="7"/>
        <v>60.007176359022992</v>
      </c>
      <c r="P39" s="31">
        <v>2314.5</v>
      </c>
      <c r="Q39" s="32">
        <f t="shared" si="8"/>
        <v>0.34577743675611911</v>
      </c>
      <c r="R39" s="32">
        <f t="shared" si="9"/>
        <v>116.18975903614457</v>
      </c>
      <c r="S39" s="32">
        <f t="shared" si="10"/>
        <v>59.320296281108241</v>
      </c>
    </row>
    <row r="40" spans="1:132" s="8" customFormat="1" ht="30">
      <c r="A40" s="50" t="s">
        <v>70</v>
      </c>
      <c r="B40" s="35" t="s">
        <v>71</v>
      </c>
      <c r="C40" s="36">
        <f t="shared" ref="C40:L40" si="19">C42+C41</f>
        <v>188.9</v>
      </c>
      <c r="D40" s="37">
        <f t="shared" si="11"/>
        <v>3.6275439856511341E-2</v>
      </c>
      <c r="E40" s="36">
        <f t="shared" si="19"/>
        <v>359.5</v>
      </c>
      <c r="F40" s="37">
        <f t="shared" si="12"/>
        <v>5.9947359714840658E-2</v>
      </c>
      <c r="G40" s="37">
        <f t="shared" si="1"/>
        <v>190.31233456855477</v>
      </c>
      <c r="H40" s="36">
        <f t="shared" si="19"/>
        <v>750.2</v>
      </c>
      <c r="I40" s="37">
        <f t="shared" si="2"/>
        <v>0.11165061186827251</v>
      </c>
      <c r="J40" s="37">
        <f t="shared" si="3"/>
        <v>208.67872044506259</v>
      </c>
      <c r="K40" s="37">
        <f t="shared" si="4"/>
        <v>397.14134462678669</v>
      </c>
      <c r="L40" s="36">
        <f t="shared" si="19"/>
        <v>583.4</v>
      </c>
      <c r="M40" s="37">
        <f t="shared" si="5"/>
        <v>8.4726636782397766E-2</v>
      </c>
      <c r="N40" s="37">
        <f t="shared" si="6"/>
        <v>162.28094575799722</v>
      </c>
      <c r="O40" s="37">
        <f t="shared" si="7"/>
        <v>308.84065643197454</v>
      </c>
      <c r="P40" s="36">
        <f>P42+P41</f>
        <v>566.20000000000005</v>
      </c>
      <c r="Q40" s="37">
        <f t="shared" si="8"/>
        <v>8.4588111769848623E-2</v>
      </c>
      <c r="R40" s="37">
        <f t="shared" si="9"/>
        <v>157.49652294853965</v>
      </c>
      <c r="S40" s="37">
        <f t="shared" si="10"/>
        <v>299.73530968766545</v>
      </c>
    </row>
    <row r="41" spans="1:132" s="9" customFormat="1" ht="61.5">
      <c r="A41" s="51" t="s">
        <v>72</v>
      </c>
      <c r="B41" s="38" t="s">
        <v>73</v>
      </c>
      <c r="C41" s="39">
        <v>82.2</v>
      </c>
      <c r="D41" s="37">
        <f t="shared" si="11"/>
        <v>1.5785289339360679E-2</v>
      </c>
      <c r="E41" s="39">
        <v>108.2</v>
      </c>
      <c r="F41" s="37">
        <f t="shared" si="12"/>
        <v>1.8042571129751765E-2</v>
      </c>
      <c r="G41" s="37">
        <f t="shared" si="1"/>
        <v>131.6301703163017</v>
      </c>
      <c r="H41" s="39">
        <v>292.2</v>
      </c>
      <c r="I41" s="37">
        <f t="shared" si="2"/>
        <v>4.3487481722086406E-2</v>
      </c>
      <c r="J41" s="37">
        <f t="shared" si="3"/>
        <v>270.05545286506469</v>
      </c>
      <c r="K41" s="37">
        <f t="shared" si="4"/>
        <v>355.47445255474452</v>
      </c>
      <c r="L41" s="36">
        <v>108.2</v>
      </c>
      <c r="M41" s="37">
        <f t="shared" si="5"/>
        <v>1.5713784881480012E-2</v>
      </c>
      <c r="N41" s="37">
        <f t="shared" si="6"/>
        <v>100</v>
      </c>
      <c r="O41" s="37">
        <f t="shared" si="7"/>
        <v>131.6301703163017</v>
      </c>
      <c r="P41" s="36">
        <v>108.2</v>
      </c>
      <c r="Q41" s="37">
        <f t="shared" si="8"/>
        <v>1.6164665654358212E-2</v>
      </c>
      <c r="R41" s="37">
        <f t="shared" si="9"/>
        <v>100</v>
      </c>
      <c r="S41" s="37">
        <f t="shared" si="10"/>
        <v>131.6301703163017</v>
      </c>
    </row>
    <row r="42" spans="1:132" s="9" customFormat="1" ht="54" customHeight="1">
      <c r="A42" s="51" t="s">
        <v>74</v>
      </c>
      <c r="B42" s="38" t="s">
        <v>75</v>
      </c>
      <c r="C42" s="39">
        <v>106.7</v>
      </c>
      <c r="D42" s="37">
        <f t="shared" si="11"/>
        <v>2.0490150517150665E-2</v>
      </c>
      <c r="E42" s="39">
        <v>251.3</v>
      </c>
      <c r="F42" s="37">
        <f t="shared" si="12"/>
        <v>4.1904788585088899E-2</v>
      </c>
      <c r="G42" s="37">
        <f t="shared" si="1"/>
        <v>235.52014995313962</v>
      </c>
      <c r="H42" s="39">
        <v>458</v>
      </c>
      <c r="I42" s="37">
        <f t="shared" si="2"/>
        <v>6.8163130146186093E-2</v>
      </c>
      <c r="J42" s="37">
        <f t="shared" si="3"/>
        <v>182.25228810187025</v>
      </c>
      <c r="K42" s="37">
        <f t="shared" si="4"/>
        <v>429.24086223055298</v>
      </c>
      <c r="L42" s="36">
        <v>475.2</v>
      </c>
      <c r="M42" s="37">
        <f t="shared" si="5"/>
        <v>6.9012851900917757E-2</v>
      </c>
      <c r="N42" s="37">
        <f t="shared" si="6"/>
        <v>189.0966971746916</v>
      </c>
      <c r="O42" s="37">
        <f t="shared" si="7"/>
        <v>445.36082474226805</v>
      </c>
      <c r="P42" s="36">
        <v>458</v>
      </c>
      <c r="Q42" s="37">
        <f t="shared" si="8"/>
        <v>6.8423446115490408E-2</v>
      </c>
      <c r="R42" s="37">
        <f t="shared" si="9"/>
        <v>182.25228810187025</v>
      </c>
      <c r="S42" s="37">
        <f t="shared" si="10"/>
        <v>429.24086223055298</v>
      </c>
    </row>
    <row r="43" spans="1:132" s="5" customFormat="1" ht="30">
      <c r="A43" s="47" t="s">
        <v>76</v>
      </c>
      <c r="B43" s="30" t="s">
        <v>77</v>
      </c>
      <c r="C43" s="31">
        <f>C44+C45+C46</f>
        <v>15314</v>
      </c>
      <c r="D43" s="32">
        <f t="shared" si="11"/>
        <v>2.9408262888439105</v>
      </c>
      <c r="E43" s="31">
        <f t="shared" ref="D43:S43" si="20">E44+E45+E46</f>
        <v>15920.5</v>
      </c>
      <c r="F43" s="32">
        <f t="shared" si="12"/>
        <v>2.6547759119335765</v>
      </c>
      <c r="G43" s="32">
        <f t="shared" si="1"/>
        <v>103.96042836620086</v>
      </c>
      <c r="H43" s="31">
        <f t="shared" si="20"/>
        <v>31193.7</v>
      </c>
      <c r="I43" s="32">
        <f t="shared" si="2"/>
        <v>4.6424895913560809</v>
      </c>
      <c r="J43" s="32">
        <f t="shared" si="3"/>
        <v>195.93417292170471</v>
      </c>
      <c r="K43" s="32">
        <f t="shared" si="4"/>
        <v>203.69400548517697</v>
      </c>
      <c r="L43" s="31">
        <f t="shared" si="20"/>
        <v>27394.9</v>
      </c>
      <c r="M43" s="32">
        <f t="shared" si="5"/>
        <v>3.9785357250430384</v>
      </c>
      <c r="N43" s="32">
        <f t="shared" si="6"/>
        <v>172.07311328161805</v>
      </c>
      <c r="O43" s="32">
        <f t="shared" si="7"/>
        <v>178.8879456706282</v>
      </c>
      <c r="P43" s="31">
        <f t="shared" si="20"/>
        <v>27621.7</v>
      </c>
      <c r="Q43" s="32">
        <f t="shared" si="8"/>
        <v>4.1265762042974705</v>
      </c>
      <c r="R43" s="32">
        <f t="shared" si="9"/>
        <v>173.49769165541284</v>
      </c>
      <c r="S43" s="32">
        <f t="shared" si="10"/>
        <v>180.36894345043751</v>
      </c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</row>
    <row r="44" spans="1:132" s="4" customFormat="1" ht="30.75">
      <c r="A44" s="48" t="s">
        <v>78</v>
      </c>
      <c r="B44" s="33" t="s">
        <v>79</v>
      </c>
      <c r="C44" s="34">
        <v>1648.4</v>
      </c>
      <c r="D44" s="32">
        <f t="shared" si="11"/>
        <v>0.31655074144771461</v>
      </c>
      <c r="E44" s="34">
        <v>1669.2</v>
      </c>
      <c r="F44" s="32">
        <f t="shared" si="12"/>
        <v>0.27834251136581933</v>
      </c>
      <c r="G44" s="32">
        <f t="shared" si="1"/>
        <v>101.26182965299684</v>
      </c>
      <c r="H44" s="34">
        <v>1665</v>
      </c>
      <c r="I44" s="32">
        <f t="shared" si="2"/>
        <v>0.24779827880654989</v>
      </c>
      <c r="J44" s="32">
        <f t="shared" si="3"/>
        <v>99.748382458662832</v>
      </c>
      <c r="K44" s="32">
        <f t="shared" si="4"/>
        <v>101.00703712691094</v>
      </c>
      <c r="L44" s="31">
        <v>1665</v>
      </c>
      <c r="M44" s="32">
        <f t="shared" si="5"/>
        <v>0.24180639397101866</v>
      </c>
      <c r="N44" s="32">
        <f t="shared" si="6"/>
        <v>99.748382458662832</v>
      </c>
      <c r="O44" s="32">
        <f t="shared" si="7"/>
        <v>101.00703712691094</v>
      </c>
      <c r="P44" s="31">
        <v>1665</v>
      </c>
      <c r="Q44" s="32">
        <f t="shared" si="8"/>
        <v>0.24874462397880245</v>
      </c>
      <c r="R44" s="32">
        <f t="shared" si="9"/>
        <v>99.748382458662832</v>
      </c>
      <c r="S44" s="32">
        <f t="shared" si="10"/>
        <v>101.00703712691094</v>
      </c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</row>
    <row r="45" spans="1:132" s="4" customFormat="1" ht="30.75">
      <c r="A45" s="48" t="s">
        <v>80</v>
      </c>
      <c r="B45" s="33" t="s">
        <v>81</v>
      </c>
      <c r="C45" s="34">
        <v>6975</v>
      </c>
      <c r="D45" s="32">
        <f t="shared" si="11"/>
        <v>1.3394451720442913</v>
      </c>
      <c r="E45" s="34">
        <v>7319.2</v>
      </c>
      <c r="F45" s="32">
        <f t="shared" si="12"/>
        <v>1.220491558344539</v>
      </c>
      <c r="G45" s="32">
        <f t="shared" si="1"/>
        <v>104.9347670250896</v>
      </c>
      <c r="H45" s="34">
        <v>24368.7</v>
      </c>
      <c r="I45" s="32">
        <f t="shared" si="2"/>
        <v>3.6267398899418448</v>
      </c>
      <c r="J45" s="32">
        <f t="shared" si="3"/>
        <v>332.94212482238498</v>
      </c>
      <c r="K45" s="32">
        <f t="shared" si="4"/>
        <v>349.37204301075269</v>
      </c>
      <c r="L45" s="31">
        <v>20569.900000000001</v>
      </c>
      <c r="M45" s="32">
        <f t="shared" si="5"/>
        <v>2.9873473533600343</v>
      </c>
      <c r="N45" s="32">
        <f t="shared" si="6"/>
        <v>281.04027762597008</v>
      </c>
      <c r="O45" s="32">
        <f t="shared" si="7"/>
        <v>294.90896057347669</v>
      </c>
      <c r="P45" s="31">
        <v>20796.7</v>
      </c>
      <c r="Q45" s="32">
        <f t="shared" si="8"/>
        <v>3.1069473402402168</v>
      </c>
      <c r="R45" s="32">
        <f t="shared" si="9"/>
        <v>284.13897693737022</v>
      </c>
      <c r="S45" s="32">
        <f t="shared" si="10"/>
        <v>298.1605734767025</v>
      </c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</row>
    <row r="46" spans="1:132" s="4" customFormat="1" ht="30.75">
      <c r="A46" s="48" t="s">
        <v>82</v>
      </c>
      <c r="B46" s="33" t="s">
        <v>83</v>
      </c>
      <c r="C46" s="34">
        <v>6690.6</v>
      </c>
      <c r="D46" s="32">
        <f t="shared" si="11"/>
        <v>1.2848303753519046</v>
      </c>
      <c r="E46" s="34">
        <v>6932.1</v>
      </c>
      <c r="F46" s="32">
        <f t="shared" si="12"/>
        <v>1.1559418422232184</v>
      </c>
      <c r="G46" s="32">
        <f t="shared" si="1"/>
        <v>103.60954174513498</v>
      </c>
      <c r="H46" s="34">
        <v>5160</v>
      </c>
      <c r="I46" s="32">
        <f t="shared" si="2"/>
        <v>0.76795142260768601</v>
      </c>
      <c r="J46" s="32">
        <f t="shared" si="3"/>
        <v>74.436317998874799</v>
      </c>
      <c r="K46" s="32">
        <f t="shared" si="4"/>
        <v>77.123127970585585</v>
      </c>
      <c r="L46" s="31">
        <v>5160</v>
      </c>
      <c r="M46" s="32">
        <f t="shared" si="5"/>
        <v>0.74938197771198578</v>
      </c>
      <c r="N46" s="32">
        <f t="shared" si="6"/>
        <v>74.436317998874799</v>
      </c>
      <c r="O46" s="32">
        <f t="shared" si="7"/>
        <v>77.123127970585585</v>
      </c>
      <c r="P46" s="31">
        <v>5160</v>
      </c>
      <c r="Q46" s="32">
        <f t="shared" si="8"/>
        <v>0.7708842400784508</v>
      </c>
      <c r="R46" s="32">
        <f t="shared" si="9"/>
        <v>74.436317998874799</v>
      </c>
      <c r="S46" s="32">
        <f t="shared" si="10"/>
        <v>77.123127970585585</v>
      </c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</row>
    <row r="47" spans="1:132" s="8" customFormat="1" ht="30">
      <c r="A47" s="50" t="s">
        <v>84</v>
      </c>
      <c r="B47" s="35" t="s">
        <v>85</v>
      </c>
      <c r="C47" s="36">
        <f t="shared" ref="C47:Q47" si="21">C48</f>
        <v>5666</v>
      </c>
      <c r="D47" s="37">
        <f t="shared" si="11"/>
        <v>1.0880711605452262</v>
      </c>
      <c r="E47" s="36">
        <f t="shared" si="21"/>
        <v>5424.7</v>
      </c>
      <c r="F47" s="37">
        <f t="shared" si="12"/>
        <v>0.90457981153016997</v>
      </c>
      <c r="G47" s="37">
        <f t="shared" si="1"/>
        <v>95.741263678079775</v>
      </c>
      <c r="H47" s="36">
        <f t="shared" si="21"/>
        <v>5737.5</v>
      </c>
      <c r="I47" s="37">
        <f t="shared" si="2"/>
        <v>0.8538994742658137</v>
      </c>
      <c r="J47" s="37">
        <f t="shared" si="3"/>
        <v>105.76621748668128</v>
      </c>
      <c r="K47" s="37">
        <f t="shared" si="4"/>
        <v>101.26191316625486</v>
      </c>
      <c r="L47" s="36">
        <f t="shared" si="21"/>
        <v>5877.2</v>
      </c>
      <c r="M47" s="37">
        <f t="shared" si="5"/>
        <v>0.85354026345133382</v>
      </c>
      <c r="N47" s="37">
        <f t="shared" si="6"/>
        <v>108.34147510461408</v>
      </c>
      <c r="O47" s="37">
        <f t="shared" si="7"/>
        <v>103.72749735262971</v>
      </c>
      <c r="P47" s="36">
        <f t="shared" si="21"/>
        <v>5737.5</v>
      </c>
      <c r="Q47" s="37">
        <f t="shared" si="8"/>
        <v>0.8571605285756031</v>
      </c>
      <c r="R47" s="37">
        <f t="shared" si="9"/>
        <v>105.76621748668128</v>
      </c>
      <c r="S47" s="37">
        <f t="shared" si="10"/>
        <v>101.26191316625486</v>
      </c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</row>
    <row r="48" spans="1:132" s="9" customFormat="1" ht="30.75">
      <c r="A48" s="51" t="s">
        <v>86</v>
      </c>
      <c r="B48" s="38" t="s">
        <v>87</v>
      </c>
      <c r="C48" s="39">
        <v>5666</v>
      </c>
      <c r="D48" s="37">
        <f t="shared" si="11"/>
        <v>1.0880711605452262</v>
      </c>
      <c r="E48" s="39">
        <v>5424.7</v>
      </c>
      <c r="F48" s="37">
        <f t="shared" si="12"/>
        <v>0.90457981153016997</v>
      </c>
      <c r="G48" s="37">
        <f t="shared" si="1"/>
        <v>95.741263678079775</v>
      </c>
      <c r="H48" s="39">
        <v>5737.5</v>
      </c>
      <c r="I48" s="37">
        <f t="shared" si="2"/>
        <v>0.8538994742658137</v>
      </c>
      <c r="J48" s="37">
        <f t="shared" si="3"/>
        <v>105.76621748668128</v>
      </c>
      <c r="K48" s="37">
        <f t="shared" si="4"/>
        <v>101.26191316625486</v>
      </c>
      <c r="L48" s="36">
        <v>5877.2</v>
      </c>
      <c r="M48" s="37">
        <f t="shared" si="5"/>
        <v>0.85354026345133382</v>
      </c>
      <c r="N48" s="37">
        <f t="shared" si="6"/>
        <v>108.34147510461408</v>
      </c>
      <c r="O48" s="37">
        <f t="shared" si="7"/>
        <v>103.72749735262971</v>
      </c>
      <c r="P48" s="36">
        <v>5737.5</v>
      </c>
      <c r="Q48" s="37">
        <f t="shared" si="8"/>
        <v>0.8571605285756031</v>
      </c>
      <c r="R48" s="37">
        <f t="shared" si="9"/>
        <v>105.76621748668128</v>
      </c>
      <c r="S48" s="37">
        <f t="shared" si="10"/>
        <v>101.26191316625486</v>
      </c>
    </row>
    <row r="49" spans="1:132" s="5" customFormat="1" ht="60">
      <c r="A49" s="47" t="s">
        <v>88</v>
      </c>
      <c r="B49" s="30" t="s">
        <v>89</v>
      </c>
      <c r="C49" s="31">
        <f t="shared" ref="C49:P49" si="22">C50</f>
        <v>377.6</v>
      </c>
      <c r="D49" s="32">
        <f t="shared" si="11"/>
        <v>7.2512472682999915E-2</v>
      </c>
      <c r="E49" s="31">
        <f t="shared" si="22"/>
        <v>140</v>
      </c>
      <c r="F49" s="32">
        <f t="shared" si="12"/>
        <v>2.3345286119826683E-2</v>
      </c>
      <c r="G49" s="32">
        <f t="shared" si="1"/>
        <v>37.076271186440671</v>
      </c>
      <c r="H49" s="31">
        <f t="shared" si="22"/>
        <v>80.3</v>
      </c>
      <c r="I49" s="32">
        <f t="shared" si="2"/>
        <v>1.1950871944844416E-2</v>
      </c>
      <c r="J49" s="32">
        <f t="shared" si="3"/>
        <v>57.357142857142854</v>
      </c>
      <c r="K49" s="32">
        <f t="shared" si="4"/>
        <v>21.26588983050847</v>
      </c>
      <c r="L49" s="31">
        <f t="shared" si="22"/>
        <v>0</v>
      </c>
      <c r="M49" s="32">
        <f t="shared" si="5"/>
        <v>0</v>
      </c>
      <c r="N49" s="32">
        <f t="shared" si="6"/>
        <v>0</v>
      </c>
      <c r="O49" s="32">
        <f t="shared" si="7"/>
        <v>0</v>
      </c>
      <c r="P49" s="31">
        <f t="shared" si="22"/>
        <v>0</v>
      </c>
      <c r="Q49" s="32">
        <f t="shared" si="8"/>
        <v>0</v>
      </c>
      <c r="R49" s="32">
        <f t="shared" si="9"/>
        <v>0</v>
      </c>
      <c r="S49" s="32">
        <f t="shared" si="10"/>
        <v>0</v>
      </c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</row>
    <row r="50" spans="1:132" s="4" customFormat="1" ht="61.5">
      <c r="A50" s="48" t="s">
        <v>90</v>
      </c>
      <c r="B50" s="33" t="s">
        <v>91</v>
      </c>
      <c r="C50" s="34">
        <v>377.6</v>
      </c>
      <c r="D50" s="32">
        <f t="shared" si="11"/>
        <v>7.2512472682999915E-2</v>
      </c>
      <c r="E50" s="34">
        <v>140</v>
      </c>
      <c r="F50" s="32">
        <f t="shared" si="12"/>
        <v>2.3345286119826683E-2</v>
      </c>
      <c r="G50" s="32">
        <f t="shared" si="1"/>
        <v>37.076271186440671</v>
      </c>
      <c r="H50" s="34">
        <v>80.3</v>
      </c>
      <c r="I50" s="32">
        <f t="shared" si="2"/>
        <v>1.1950871944844416E-2</v>
      </c>
      <c r="J50" s="32">
        <f t="shared" si="3"/>
        <v>57.357142857142854</v>
      </c>
      <c r="K50" s="32">
        <f t="shared" si="4"/>
        <v>21.26588983050847</v>
      </c>
      <c r="L50" s="31"/>
      <c r="M50" s="32">
        <f t="shared" si="5"/>
        <v>0</v>
      </c>
      <c r="N50" s="32">
        <f t="shared" si="6"/>
        <v>0</v>
      </c>
      <c r="O50" s="32">
        <f t="shared" si="7"/>
        <v>0</v>
      </c>
      <c r="P50" s="31"/>
      <c r="Q50" s="32">
        <f t="shared" si="8"/>
        <v>0</v>
      </c>
      <c r="R50" s="32">
        <f t="shared" si="9"/>
        <v>0</v>
      </c>
      <c r="S50" s="32">
        <f t="shared" si="10"/>
        <v>0</v>
      </c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</row>
    <row r="51" spans="1:132" s="8" customFormat="1" ht="90">
      <c r="A51" s="50" t="s">
        <v>92</v>
      </c>
      <c r="B51" s="35" t="s">
        <v>93</v>
      </c>
      <c r="C51" s="36">
        <f>C52+C53</f>
        <v>29557.8</v>
      </c>
      <c r="D51" s="37">
        <f t="shared" si="11"/>
        <v>5.6761365600359497</v>
      </c>
      <c r="E51" s="36">
        <f t="shared" ref="D51:Q51" si="23">E52+E53</f>
        <v>35606</v>
      </c>
      <c r="F51" s="37">
        <f t="shared" si="12"/>
        <v>5.9373732684467777</v>
      </c>
      <c r="G51" s="37">
        <f t="shared" si="1"/>
        <v>120.46228068394807</v>
      </c>
      <c r="H51" s="36">
        <f t="shared" si="23"/>
        <v>32595.8</v>
      </c>
      <c r="I51" s="37">
        <f t="shared" si="2"/>
        <v>4.8511610428363587</v>
      </c>
      <c r="J51" s="37">
        <f t="shared" si="3"/>
        <v>91.545806886479809</v>
      </c>
      <c r="K51" s="37">
        <f t="shared" si="4"/>
        <v>110.27816684597636</v>
      </c>
      <c r="L51" s="36">
        <f t="shared" si="23"/>
        <v>31701.1</v>
      </c>
      <c r="M51" s="37">
        <f t="shared" si="5"/>
        <v>4.6039211266754716</v>
      </c>
      <c r="N51" s="37">
        <f t="shared" si="6"/>
        <v>89.033028141324493</v>
      </c>
      <c r="O51" s="37">
        <f t="shared" si="7"/>
        <v>107.25121626102079</v>
      </c>
      <c r="P51" s="36">
        <f t="shared" si="23"/>
        <v>31800.3</v>
      </c>
      <c r="Q51" s="37">
        <f t="shared" si="8"/>
        <v>4.7508430425904571</v>
      </c>
      <c r="R51" s="37">
        <f t="shared" si="9"/>
        <v>89.311632870864457</v>
      </c>
      <c r="S51" s="37">
        <f t="shared" si="10"/>
        <v>107.58682987231796</v>
      </c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</row>
    <row r="52" spans="1:132" s="9" customFormat="1" ht="92.25">
      <c r="A52" s="51" t="s">
        <v>94</v>
      </c>
      <c r="B52" s="38" t="s">
        <v>95</v>
      </c>
      <c r="C52" s="39">
        <v>15168.4</v>
      </c>
      <c r="D52" s="37">
        <f t="shared" si="11"/>
        <v>2.9128659709873297</v>
      </c>
      <c r="E52" s="39">
        <v>17107</v>
      </c>
      <c r="F52" s="37">
        <f t="shared" si="12"/>
        <v>2.8526272117991076</v>
      </c>
      <c r="G52" s="37">
        <f t="shared" si="1"/>
        <v>112.78051739141901</v>
      </c>
      <c r="H52" s="39">
        <v>16187.2</v>
      </c>
      <c r="I52" s="37">
        <f t="shared" si="2"/>
        <v>2.4091052845029335</v>
      </c>
      <c r="J52" s="37">
        <f t="shared" si="3"/>
        <v>94.6232536388613</v>
      </c>
      <c r="K52" s="37">
        <f t="shared" si="4"/>
        <v>106.71659502650247</v>
      </c>
      <c r="L52" s="36">
        <v>16847.599999999999</v>
      </c>
      <c r="M52" s="37">
        <f t="shared" si="5"/>
        <v>2.446761203042723</v>
      </c>
      <c r="N52" s="37">
        <f t="shared" si="6"/>
        <v>98.483661658970007</v>
      </c>
      <c r="O52" s="37">
        <f t="shared" si="7"/>
        <v>111.07038316500091</v>
      </c>
      <c r="P52" s="36">
        <v>17032.099999999999</v>
      </c>
      <c r="Q52" s="37">
        <f t="shared" si="8"/>
        <v>2.5445305165581749</v>
      </c>
      <c r="R52" s="37">
        <f t="shared" si="9"/>
        <v>99.5621675337581</v>
      </c>
      <c r="S52" s="37">
        <f t="shared" si="10"/>
        <v>112.28672767068377</v>
      </c>
    </row>
    <row r="53" spans="1:132" s="9" customFormat="1" ht="30.75">
      <c r="A53" s="51" t="s">
        <v>96</v>
      </c>
      <c r="B53" s="38" t="s">
        <v>97</v>
      </c>
      <c r="C53" s="39">
        <v>14389.4</v>
      </c>
      <c r="D53" s="37">
        <f t="shared" si="11"/>
        <v>2.7632705890486196</v>
      </c>
      <c r="E53" s="39">
        <v>18499</v>
      </c>
      <c r="F53" s="37">
        <f t="shared" si="12"/>
        <v>3.0847460566476701</v>
      </c>
      <c r="G53" s="37">
        <f t="shared" si="1"/>
        <v>128.5599121575604</v>
      </c>
      <c r="H53" s="39">
        <v>16408.599999999999</v>
      </c>
      <c r="I53" s="37">
        <f t="shared" si="2"/>
        <v>2.4420557583334257</v>
      </c>
      <c r="J53" s="37">
        <f t="shared" si="3"/>
        <v>88.699929725931128</v>
      </c>
      <c r="K53" s="37">
        <f t="shared" si="4"/>
        <v>114.03255173947488</v>
      </c>
      <c r="L53" s="36">
        <v>14853.5</v>
      </c>
      <c r="M53" s="37">
        <f t="shared" si="5"/>
        <v>2.1571599236327481</v>
      </c>
      <c r="N53" s="37">
        <f t="shared" si="6"/>
        <v>80.293529379966486</v>
      </c>
      <c r="O53" s="37">
        <f t="shared" si="7"/>
        <v>103.22529083908989</v>
      </c>
      <c r="P53" s="36">
        <v>14768.2</v>
      </c>
      <c r="Q53" s="37">
        <f t="shared" si="8"/>
        <v>2.2063125260322827</v>
      </c>
      <c r="R53" s="37">
        <f t="shared" si="9"/>
        <v>79.832423374236456</v>
      </c>
      <c r="S53" s="37">
        <f t="shared" si="10"/>
        <v>102.63249336317013</v>
      </c>
    </row>
    <row r="54" spans="1:132" s="6" customFormat="1" ht="30">
      <c r="A54" s="52" t="s">
        <v>98</v>
      </c>
      <c r="B54" s="40"/>
      <c r="C54" s="41">
        <f>C49+C47+C43+C40+C37+C31+C29+C25+C20+C17+C9+C51</f>
        <v>520737.99999999994</v>
      </c>
      <c r="D54" s="42">
        <f t="shared" si="11"/>
        <v>100</v>
      </c>
      <c r="E54" s="41">
        <f>E49+E47+E43+E40+E37+E31+E29+E25+E20+E17+E9+E51</f>
        <v>599692.80000000005</v>
      </c>
      <c r="F54" s="42">
        <f t="shared" si="12"/>
        <v>100</v>
      </c>
      <c r="G54" s="42">
        <f t="shared" si="1"/>
        <v>115.16209687021114</v>
      </c>
      <c r="H54" s="41">
        <f>H49+H47+H43+H40+H37+H31+H29+H25+H20+H17+H9+H51</f>
        <v>671917.50000000012</v>
      </c>
      <c r="I54" s="42">
        <f t="shared" si="2"/>
        <v>100</v>
      </c>
      <c r="J54" s="42">
        <f t="shared" si="3"/>
        <v>112.04361633156176</v>
      </c>
      <c r="K54" s="42">
        <f t="shared" si="4"/>
        <v>129.03177797664088</v>
      </c>
      <c r="L54" s="41">
        <f>L49+L47+L43+L40+L37+L31+L29+L25+L20+L17+L9+L51</f>
        <v>681767.4</v>
      </c>
      <c r="M54" s="42">
        <f t="shared" si="5"/>
        <v>99.012442354953194</v>
      </c>
      <c r="N54" s="42">
        <f t="shared" si="6"/>
        <v>113.68610728693089</v>
      </c>
      <c r="O54" s="42">
        <f t="shared" si="7"/>
        <v>130.92330500174754</v>
      </c>
      <c r="P54" s="41">
        <f>P49+P47+P43+P40+P37+P31+P29+P25+P20+P17+P9+P51</f>
        <v>655961.20000000007</v>
      </c>
      <c r="Q54" s="42">
        <f t="shared" si="8"/>
        <v>97.998091314524942</v>
      </c>
      <c r="R54" s="42">
        <f t="shared" si="9"/>
        <v>109.38287069646326</v>
      </c>
      <c r="S54" s="42">
        <f t="shared" si="10"/>
        <v>125.96760751087881</v>
      </c>
    </row>
    <row r="55" spans="1:132" s="7" customFormat="1" ht="30">
      <c r="A55" s="53" t="s">
        <v>99</v>
      </c>
      <c r="B55" s="43"/>
      <c r="C55" s="44"/>
      <c r="D55" s="44"/>
      <c r="E55" s="44"/>
      <c r="F55" s="42"/>
      <c r="G55" s="42"/>
      <c r="H55" s="41"/>
      <c r="I55" s="42">
        <f t="shared" si="2"/>
        <v>0</v>
      </c>
      <c r="J55" s="42" t="e">
        <f t="shared" si="3"/>
        <v>#DIV/0!</v>
      </c>
      <c r="K55" s="42" t="e">
        <f t="shared" si="4"/>
        <v>#DIV/0!</v>
      </c>
      <c r="L55" s="41">
        <v>6800</v>
      </c>
      <c r="M55" s="42">
        <f>L55/L$56*100</f>
        <v>0.98755764504680299</v>
      </c>
      <c r="N55" s="42" t="e">
        <f t="shared" si="6"/>
        <v>#DIV/0!</v>
      </c>
      <c r="O55" s="42" t="e">
        <f t="shared" si="7"/>
        <v>#DIV/0!</v>
      </c>
      <c r="P55" s="41">
        <v>13400</v>
      </c>
      <c r="Q55" s="42">
        <f t="shared" si="8"/>
        <v>2.0019086854750467</v>
      </c>
      <c r="R55" s="42" t="e">
        <f t="shared" si="9"/>
        <v>#DIV/0!</v>
      </c>
      <c r="S55" s="42" t="e">
        <f t="shared" si="10"/>
        <v>#DIV/0!</v>
      </c>
    </row>
    <row r="56" spans="1:132" s="6" customFormat="1" ht="30">
      <c r="A56" s="53" t="s">
        <v>98</v>
      </c>
      <c r="B56" s="40"/>
      <c r="C56" s="41"/>
      <c r="D56" s="41"/>
      <c r="E56" s="41"/>
      <c r="F56" s="41"/>
      <c r="G56" s="42"/>
      <c r="H56" s="41">
        <f>H54</f>
        <v>671917.50000000012</v>
      </c>
      <c r="I56" s="42">
        <f t="shared" si="2"/>
        <v>100</v>
      </c>
      <c r="J56" s="42" t="e">
        <f t="shared" si="3"/>
        <v>#DIV/0!</v>
      </c>
      <c r="K56" s="42" t="e">
        <f t="shared" si="4"/>
        <v>#DIV/0!</v>
      </c>
      <c r="L56" s="41">
        <f>L54+L55</f>
        <v>688567.4</v>
      </c>
      <c r="M56" s="42">
        <f t="shared" si="5"/>
        <v>100</v>
      </c>
      <c r="N56" s="42" t="e">
        <f t="shared" si="6"/>
        <v>#DIV/0!</v>
      </c>
      <c r="O56" s="42" t="e">
        <f t="shared" si="7"/>
        <v>#DIV/0!</v>
      </c>
      <c r="P56" s="41">
        <f>P54+P55</f>
        <v>669361.20000000007</v>
      </c>
      <c r="Q56" s="42">
        <f t="shared" si="8"/>
        <v>100</v>
      </c>
      <c r="R56" s="42" t="e">
        <f t="shared" si="9"/>
        <v>#DIV/0!</v>
      </c>
      <c r="S56" s="42" t="e">
        <f t="shared" si="10"/>
        <v>#DIV/0!</v>
      </c>
    </row>
    <row r="57" spans="1:132" ht="23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60" spans="1:132" ht="11.1" customHeight="1"/>
  </sheetData>
  <mergeCells count="21">
    <mergeCell ref="Q6:Q7"/>
    <mergeCell ref="A3:S3"/>
    <mergeCell ref="A5:A7"/>
    <mergeCell ref="B5:B7"/>
    <mergeCell ref="C5:C7"/>
    <mergeCell ref="D5:D7"/>
    <mergeCell ref="E5:E7"/>
    <mergeCell ref="F5:F7"/>
    <mergeCell ref="G5:G7"/>
    <mergeCell ref="H5:S5"/>
    <mergeCell ref="R6:R7"/>
    <mergeCell ref="S6:S7"/>
    <mergeCell ref="J6:J7"/>
    <mergeCell ref="K6:K7"/>
    <mergeCell ref="N6:N7"/>
    <mergeCell ref="O6:O7"/>
    <mergeCell ref="H6:H7"/>
    <mergeCell ref="I6:I7"/>
    <mergeCell ref="L6:L7"/>
    <mergeCell ref="M6:M7"/>
    <mergeCell ref="P6:P7"/>
  </mergeCells>
  <pageMargins left="0.39370078740157483" right="0.39370078740157483" top="0.59055118110236227" bottom="0.78740157480314965" header="0.39370078740157483" footer="0.39370078740157483"/>
  <pageSetup paperSize="9" scale="17" pageOrder="overThenDown" orientation="landscape" useFirstPageNumber="1" r:id="rId1"/>
  <headerFooter alignWithMargins="0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расходы</vt:lpstr>
      <vt:lpstr>Лист1</vt:lpstr>
      <vt:lpstr>Лист2</vt:lpstr>
      <vt:lpstr>Лист3</vt:lpstr>
      <vt:lpstr>расходы!Область_печати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2018-11-30T14:05:45Z</dcterms:modified>
</cp:coreProperties>
</file>