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1018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<sst xmlns="http://schemas.openxmlformats.org/spreadsheetml/2006/main" count="62" uniqueCount="58">
  <si>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Итого расходов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</si>
  <si>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</si>
  <si>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</si>
  <si>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</si>
  <si>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</si>
  <si>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</si>
  <si>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</si>
  <si>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</si>
  <si>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</si>
  <si>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</si>
  <si>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</si>
  <si>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</si>
  <si>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</si>
  <si>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</si>
  <si>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</si>
  <si>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</si>
  <si>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</si>
  <si>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</si>
  <si>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</si>
  <si>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</si>
  <si>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</si>
  <si>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Дополнительное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</si>
  <si>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</si>
  <si>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</si>
  <si>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</si>
  <si>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</si>
  <si>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</si>
  <si>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</si>
  <si>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</si>
  <si>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</si>
  <si>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</si>
  <si>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</si>
  <si>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</si>
  <si>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</si>
  <si>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</si>
  <si>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</si>
  <si>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</si>
  <si>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</si>
  <si>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</si>
  <si>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</si>
  <si>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</si>
  <si>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</si>
  <si>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</si>
  <si>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</si>
  <si>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Условно утверждаемые расходы</t>
  </si>
  <si>
    <t>Всего расходов</t>
  </si>
  <si>
    <t>Прогноз на 2018 год</t>
  </si>
  <si>
    <t>Прогноз на 2019 год</t>
  </si>
  <si>
    <t>Раздел</t>
  </si>
  <si>
    <t>Подраздел</t>
  </si>
  <si>
    <t>тыс.руб.</t>
  </si>
  <si>
    <t>Сведения о расходах районного бюджета по разделам и подразделам классификации расходов  за 2016-2017 годы и прогнозные показатели на 2017-2019 годы</t>
  </si>
  <si>
    <t>Исполнение за 2016 год</t>
  </si>
  <si>
    <t>Ожидаемое за 2017 год</t>
  </si>
  <si>
    <t>Прогноз на 2020 год</t>
  </si>
  <si>
    <t>Жилищное хозяйство</t>
  </si>
  <si>
    <t>% к 2017 году</t>
  </si>
  <si>
    <t>% к исполнению 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</si>
</sst>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00000"/>
    <numFmt numFmtId="167" formatCode="00"/>
    <numFmt numFmtId="168" formatCode="000"/>
    <numFmt numFmtId="169" formatCode="0000"/>
    <numFmt numFmtId="170" formatCode="#,##0.0_ ;[Red]\-#,##0.0\ "/>
    <numFmt numFmtId="171" formatCode="0.0%"/>
    <numFmt numFmtId="172" formatCode="#,##0.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7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164" fontId="3" fillId="0" borderId="11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4" fillId="16" borderId="10" xfId="52" applyNumberFormat="1" applyFont="1" applyFill="1" applyBorder="1" applyAlignment="1" applyProtection="1">
      <alignment horizontal="left" wrapText="1"/>
      <protection hidden="1"/>
    </xf>
    <xf numFmtId="0" fontId="4" fillId="16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16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16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167" fontId="3" fillId="0" borderId="10" xfId="52" applyNumberFormat="1" applyFont="1" applyFill="1" applyBorder="1" applyAlignment="1" applyProtection="1">
      <alignment horizontal="center"/>
      <protection hidden="1"/>
    </xf>
    <xf numFmtId="171" fontId="6" fillId="0" borderId="10" xfId="58" applyNumberFormat="1" applyFont="1" applyFill="1" applyBorder="1" applyAlignment="1" applyProtection="1">
      <alignment horizontal="center" vertical="center"/>
      <protection hidden="1"/>
    </xf>
    <xf numFmtId="171" fontId="6" fillId="0" borderId="11" xfId="58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>
      <alignment horizontal="center" vertical="center"/>
    </xf>
    <xf numFmtId="167" fontId="2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43" fillId="0" borderId="13" xfId="0" applyNumberFormat="1" applyFont="1" applyBorder="1" applyAlignment="1">
      <alignment horizontal="center" vertical="center" wrapText="1"/>
    </xf>
    <xf numFmtId="172" fontId="6" fillId="0" borderId="10" xfId="58" applyNumberFormat="1" applyFont="1" applyFill="1" applyBorder="1" applyAlignment="1" applyProtection="1">
      <alignment horizontal="center" vertical="center"/>
      <protection hidden="1"/>
    </xf>
    <xf numFmtId="172" fontId="6" fillId="0" borderId="11" xfId="58" applyNumberFormat="1" applyFont="1" applyFill="1" applyBorder="1" applyAlignment="1" applyProtection="1">
      <alignment horizontal="center" vertical="center"/>
      <protection hidden="1"/>
    </xf>
    <xf numFmtId="172" fontId="5" fillId="0" borderId="10" xfId="58" applyNumberFormat="1" applyFont="1" applyFill="1" applyBorder="1" applyAlignment="1" applyProtection="1">
      <alignment horizontal="center" vertical="center"/>
      <protection hidden="1"/>
    </xf>
    <xf numFmtId="172" fontId="3" fillId="0" borderId="14" xfId="52" applyNumberFormat="1" applyFont="1" applyFill="1" applyBorder="1" applyAlignment="1" applyProtection="1">
      <alignment horizontal="center" vertical="center"/>
      <protection hidden="1"/>
    </xf>
    <xf numFmtId="172" fontId="33" fillId="0" borderId="11" xfId="0" applyNumberFormat="1" applyFont="1" applyBorder="1" applyAlignment="1">
      <alignment horizontal="center" vertical="center"/>
    </xf>
    <xf numFmtId="172" fontId="4" fillId="0" borderId="10" xfId="58" applyNumberFormat="1" applyFont="1" applyFill="1" applyBorder="1" applyAlignment="1" applyProtection="1">
      <alignment horizontal="center" vertical="center"/>
      <protection hidden="1"/>
    </xf>
    <xf numFmtId="172" fontId="4" fillId="0" borderId="11" xfId="58" applyNumberFormat="1" applyFont="1" applyFill="1" applyBorder="1" applyAlignment="1" applyProtection="1">
      <alignment horizontal="center" vertical="center"/>
      <protection hidden="1"/>
    </xf>
    <xf numFmtId="172" fontId="3" fillId="0" borderId="0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0" zoomScaleNormal="70" zoomScalePageLayoutView="0" workbookViewId="0" topLeftCell="B28">
      <selection activeCell="E51" sqref="E51"/>
    </sheetView>
  </sheetViews>
  <sheetFormatPr defaultColWidth="9.140625" defaultRowHeight="15"/>
  <cols>
    <col min="1" max="1" width="48.421875" style="7" customWidth="1"/>
    <col min="4" max="4" width="17.7109375" style="5" customWidth="1"/>
    <col min="5" max="5" width="18.28125" style="5" customWidth="1"/>
    <col min="6" max="6" width="17.7109375" style="5" customWidth="1"/>
    <col min="7" max="8" width="17.7109375" style="0" customWidth="1"/>
    <col min="9" max="9" width="18.7109375" style="5" customWidth="1"/>
    <col min="10" max="11" width="17.7109375" style="0" customWidth="1"/>
    <col min="12" max="12" width="20.8515625" style="5" customWidth="1"/>
    <col min="13" max="14" width="17.7109375" style="0" customWidth="1"/>
  </cols>
  <sheetData>
    <row r="1" spans="1:14" ht="23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5">
      <c r="N2" s="8" t="s">
        <v>50</v>
      </c>
    </row>
    <row r="3" spans="1:14" ht="56.25">
      <c r="A3" s="11"/>
      <c r="B3" s="12" t="s">
        <v>48</v>
      </c>
      <c r="C3" s="12" t="s">
        <v>49</v>
      </c>
      <c r="D3" s="13" t="s">
        <v>52</v>
      </c>
      <c r="E3" s="13" t="s">
        <v>53</v>
      </c>
      <c r="F3" s="13" t="s">
        <v>46</v>
      </c>
      <c r="G3" s="14" t="s">
        <v>56</v>
      </c>
      <c r="H3" s="14" t="s">
        <v>57</v>
      </c>
      <c r="I3" s="13" t="s">
        <v>47</v>
      </c>
      <c r="J3" s="14" t="s">
        <v>56</v>
      </c>
      <c r="K3" s="14" t="s">
        <v>57</v>
      </c>
      <c r="L3" s="13" t="s">
        <v>54</v>
      </c>
      <c r="M3" s="14" t="s">
        <v>56</v>
      </c>
      <c r="N3" s="14" t="s">
        <v>57</v>
      </c>
    </row>
    <row r="4" spans="1:14" ht="19.5">
      <c r="A4" s="15" t="s">
        <v>43</v>
      </c>
      <c r="B4" s="16">
        <v>1</v>
      </c>
      <c r="C4" s="16">
        <v>0</v>
      </c>
      <c r="D4" s="21">
        <f>D5+D6+D7+D8+D9+D10+D11</f>
        <v>37807.49999999999</v>
      </c>
      <c r="E4" s="21">
        <f>E5+E6+E7+E8+E9+E10+E11</f>
        <v>39470.8</v>
      </c>
      <c r="F4" s="22">
        <f>F5+F6+F7+F8+F9+F10+F11</f>
        <v>44147.4</v>
      </c>
      <c r="G4" s="23">
        <f>F4/E4</f>
        <v>1.1184825237897382</v>
      </c>
      <c r="H4" s="28">
        <f>F4/D4</f>
        <v>1.167688950605039</v>
      </c>
      <c r="I4" s="22">
        <f>I5+I6+I7+I8+I9+I10+I11</f>
        <v>39869.2</v>
      </c>
      <c r="J4" s="24">
        <f>I4/E4</f>
        <v>1.01009353750114</v>
      </c>
      <c r="K4" s="29">
        <f>I4/D4</f>
        <v>1.0545315082986182</v>
      </c>
      <c r="L4" s="22">
        <f>L5+L6+L7+L8+L9+L10+L11</f>
        <v>39326.3</v>
      </c>
      <c r="M4" s="17">
        <f>L4/E4</f>
        <v>0.9963390658410775</v>
      </c>
      <c r="N4" s="18">
        <f>L4/D4</f>
        <v>1.0401719235601405</v>
      </c>
    </row>
    <row r="5" spans="1:14" ht="75">
      <c r="A5" s="2" t="s">
        <v>42</v>
      </c>
      <c r="B5" s="1">
        <v>1</v>
      </c>
      <c r="C5" s="1">
        <v>2</v>
      </c>
      <c r="D5" s="21">
        <v>1239.8</v>
      </c>
      <c r="E5" s="21">
        <v>1323.1</v>
      </c>
      <c r="F5" s="22">
        <v>1200</v>
      </c>
      <c r="G5" s="25">
        <f aca="true" t="shared" si="0" ref="G5:G38">F5/E5</f>
        <v>0.9069609251001437</v>
      </c>
      <c r="H5" s="28">
        <f aca="true" t="shared" si="1" ref="H5:H49">F5/D5</f>
        <v>0.9678980480722698</v>
      </c>
      <c r="I5" s="22">
        <v>1200</v>
      </c>
      <c r="J5" s="24">
        <f aca="true" t="shared" si="2" ref="J5:J38">I5/E5</f>
        <v>0.9069609251001437</v>
      </c>
      <c r="K5" s="29">
        <f aca="true" t="shared" si="3" ref="K5:K49">I5/D5</f>
        <v>0.9678980480722698</v>
      </c>
      <c r="L5" s="22">
        <v>1200</v>
      </c>
      <c r="M5" s="17">
        <f aca="true" t="shared" si="4" ref="M5:M38">L5/E5</f>
        <v>0.9069609251001437</v>
      </c>
      <c r="N5" s="18">
        <f aca="true" t="shared" si="5" ref="N5:N49">L5/D5</f>
        <v>0.9678980480722698</v>
      </c>
    </row>
    <row r="6" spans="1:14" ht="93.75">
      <c r="A6" s="2" t="s">
        <v>41</v>
      </c>
      <c r="B6" s="1">
        <v>1</v>
      </c>
      <c r="C6" s="1">
        <v>3</v>
      </c>
      <c r="D6" s="21">
        <v>1261</v>
      </c>
      <c r="E6" s="21">
        <v>1267.8</v>
      </c>
      <c r="F6" s="22">
        <v>1477.6</v>
      </c>
      <c r="G6" s="25">
        <f t="shared" si="0"/>
        <v>1.1654835147499605</v>
      </c>
      <c r="H6" s="28">
        <f t="shared" si="1"/>
        <v>1.171768437747819</v>
      </c>
      <c r="I6" s="22">
        <v>1511.2</v>
      </c>
      <c r="J6" s="24">
        <f t="shared" si="2"/>
        <v>1.1919861176841775</v>
      </c>
      <c r="K6" s="29">
        <f t="shared" si="3"/>
        <v>1.1984139571768437</v>
      </c>
      <c r="L6" s="22">
        <v>1487</v>
      </c>
      <c r="M6" s="17">
        <f t="shared" si="4"/>
        <v>1.1728979334279854</v>
      </c>
      <c r="N6" s="18">
        <f t="shared" si="5"/>
        <v>1.1792228390166535</v>
      </c>
    </row>
    <row r="7" spans="1:14" ht="112.5">
      <c r="A7" s="2" t="s">
        <v>40</v>
      </c>
      <c r="B7" s="1">
        <v>1</v>
      </c>
      <c r="C7" s="1">
        <v>4</v>
      </c>
      <c r="D7" s="21">
        <v>24792.6</v>
      </c>
      <c r="E7" s="21">
        <v>25584</v>
      </c>
      <c r="F7" s="22">
        <v>25760</v>
      </c>
      <c r="G7" s="25">
        <f t="shared" si="0"/>
        <v>1.0068792995622264</v>
      </c>
      <c r="H7" s="28">
        <f t="shared" si="1"/>
        <v>1.039019707493365</v>
      </c>
      <c r="I7" s="22">
        <v>26403.3</v>
      </c>
      <c r="J7" s="24">
        <f t="shared" si="2"/>
        <v>1.0320239212007505</v>
      </c>
      <c r="K7" s="29">
        <f t="shared" si="3"/>
        <v>1.0649669659495171</v>
      </c>
      <c r="L7" s="22">
        <v>25940.5</v>
      </c>
      <c r="M7" s="17">
        <f t="shared" si="4"/>
        <v>1.0139344903064416</v>
      </c>
      <c r="N7" s="18">
        <f t="shared" si="5"/>
        <v>1.0463001056766938</v>
      </c>
    </row>
    <row r="8" spans="1:14" ht="19.5">
      <c r="A8" s="2" t="s">
        <v>39</v>
      </c>
      <c r="B8" s="1">
        <v>1</v>
      </c>
      <c r="C8" s="1">
        <v>5</v>
      </c>
      <c r="D8" s="21">
        <v>11.5</v>
      </c>
      <c r="E8" s="21">
        <v>1.8</v>
      </c>
      <c r="F8" s="22">
        <v>23.5</v>
      </c>
      <c r="G8" s="25">
        <f t="shared" si="0"/>
        <v>13.055555555555555</v>
      </c>
      <c r="H8" s="28">
        <f t="shared" si="1"/>
        <v>2.0434782608695654</v>
      </c>
      <c r="I8" s="22">
        <v>1</v>
      </c>
      <c r="J8" s="24">
        <f t="shared" si="2"/>
        <v>0.5555555555555556</v>
      </c>
      <c r="K8" s="29">
        <f t="shared" si="3"/>
        <v>0.08695652173913043</v>
      </c>
      <c r="L8" s="22">
        <v>1.5</v>
      </c>
      <c r="M8" s="17">
        <f t="shared" si="4"/>
        <v>0.8333333333333333</v>
      </c>
      <c r="N8" s="18">
        <f t="shared" si="5"/>
        <v>0.13043478260869565</v>
      </c>
    </row>
    <row r="9" spans="1:14" ht="75">
      <c r="A9" s="2" t="s">
        <v>38</v>
      </c>
      <c r="B9" s="1">
        <v>1</v>
      </c>
      <c r="C9" s="1">
        <v>6</v>
      </c>
      <c r="D9" s="21">
        <v>5841.5</v>
      </c>
      <c r="E9" s="21">
        <v>6111.5</v>
      </c>
      <c r="F9" s="22">
        <v>6226.3</v>
      </c>
      <c r="G9" s="25">
        <f t="shared" si="0"/>
        <v>1.0187842591835066</v>
      </c>
      <c r="H9" s="28">
        <f t="shared" si="1"/>
        <v>1.0658734913977574</v>
      </c>
      <c r="I9" s="22">
        <v>6395</v>
      </c>
      <c r="J9" s="24">
        <f t="shared" si="2"/>
        <v>1.0463879571300008</v>
      </c>
      <c r="K9" s="29">
        <f t="shared" si="3"/>
        <v>1.094753060001712</v>
      </c>
      <c r="L9" s="22">
        <v>6273.3</v>
      </c>
      <c r="M9" s="17">
        <f t="shared" si="4"/>
        <v>1.026474678884071</v>
      </c>
      <c r="N9" s="18">
        <f t="shared" si="5"/>
        <v>1.0739193700248224</v>
      </c>
    </row>
    <row r="10" spans="1:14" ht="19.5">
      <c r="A10" s="2" t="s">
        <v>37</v>
      </c>
      <c r="B10" s="1">
        <v>1</v>
      </c>
      <c r="C10" s="1">
        <v>11</v>
      </c>
      <c r="D10" s="21">
        <v>26.9</v>
      </c>
      <c r="E10" s="21">
        <v>71.8</v>
      </c>
      <c r="F10" s="22">
        <v>5511.3</v>
      </c>
      <c r="G10" s="25">
        <f t="shared" si="0"/>
        <v>76.75905292479109</v>
      </c>
      <c r="H10" s="28">
        <f t="shared" si="1"/>
        <v>204.88104089219334</v>
      </c>
      <c r="I10" s="22">
        <v>410</v>
      </c>
      <c r="J10" s="24">
        <f t="shared" si="2"/>
        <v>5.710306406685237</v>
      </c>
      <c r="K10" s="29">
        <f t="shared" si="3"/>
        <v>15.241635687732343</v>
      </c>
      <c r="L10" s="22">
        <v>475.3</v>
      </c>
      <c r="M10" s="17">
        <f t="shared" si="4"/>
        <v>6.619777158774374</v>
      </c>
      <c r="N10" s="18">
        <f t="shared" si="5"/>
        <v>17.66914498141264</v>
      </c>
    </row>
    <row r="11" spans="1:14" ht="19.5" customHeight="1">
      <c r="A11" s="2" t="s">
        <v>36</v>
      </c>
      <c r="B11" s="1">
        <v>1</v>
      </c>
      <c r="C11" s="1">
        <v>13</v>
      </c>
      <c r="D11" s="21">
        <v>4634.2</v>
      </c>
      <c r="E11" s="21">
        <v>5110.8</v>
      </c>
      <c r="F11" s="22">
        <v>3948.7</v>
      </c>
      <c r="G11" s="25">
        <f t="shared" si="0"/>
        <v>0.7726187680989277</v>
      </c>
      <c r="H11" s="28">
        <f t="shared" si="1"/>
        <v>0.8520780285701955</v>
      </c>
      <c r="I11" s="22">
        <v>3948.7</v>
      </c>
      <c r="J11" s="24">
        <f t="shared" si="2"/>
        <v>0.7726187680989277</v>
      </c>
      <c r="K11" s="29">
        <f t="shared" si="3"/>
        <v>0.8520780285701955</v>
      </c>
      <c r="L11" s="22">
        <v>3948.7</v>
      </c>
      <c r="M11" s="17">
        <f t="shared" si="4"/>
        <v>0.7726187680989277</v>
      </c>
      <c r="N11" s="18">
        <f t="shared" si="5"/>
        <v>0.8520780285701955</v>
      </c>
    </row>
    <row r="12" spans="1:14" ht="37.5">
      <c r="A12" s="15" t="s">
        <v>35</v>
      </c>
      <c r="B12" s="16">
        <v>3</v>
      </c>
      <c r="C12" s="16">
        <v>0</v>
      </c>
      <c r="D12" s="21">
        <f>D13+D14</f>
        <v>455.2</v>
      </c>
      <c r="E12" s="21">
        <f>E13+E14</f>
        <v>8415.800000000001</v>
      </c>
      <c r="F12" s="22">
        <f>F13+F14</f>
        <v>312.70000000000005</v>
      </c>
      <c r="G12" s="23">
        <f t="shared" si="0"/>
        <v>0.03715630124290026</v>
      </c>
      <c r="H12" s="28">
        <f t="shared" si="1"/>
        <v>0.6869507908611601</v>
      </c>
      <c r="I12" s="22">
        <f>I13+I14</f>
        <v>283.2</v>
      </c>
      <c r="J12" s="24">
        <f t="shared" si="2"/>
        <v>0.03365098980489079</v>
      </c>
      <c r="K12" s="29">
        <f t="shared" si="3"/>
        <v>0.6221441124780316</v>
      </c>
      <c r="L12" s="22">
        <f>L13+L14</f>
        <v>283.2</v>
      </c>
      <c r="M12" s="17">
        <f t="shared" si="4"/>
        <v>0.03365098980489079</v>
      </c>
      <c r="N12" s="18">
        <f t="shared" si="5"/>
        <v>0.6221441124780316</v>
      </c>
    </row>
    <row r="13" spans="1:14" ht="75">
      <c r="A13" s="2" t="s">
        <v>34</v>
      </c>
      <c r="B13" s="1">
        <v>3</v>
      </c>
      <c r="C13" s="1">
        <v>9</v>
      </c>
      <c r="D13" s="21">
        <v>356.5</v>
      </c>
      <c r="E13" s="21">
        <v>8165.6</v>
      </c>
      <c r="F13" s="22">
        <v>157.9</v>
      </c>
      <c r="G13" s="25">
        <f t="shared" si="0"/>
        <v>0.01933721955520721</v>
      </c>
      <c r="H13" s="28">
        <f t="shared" si="1"/>
        <v>0.44291725105189345</v>
      </c>
      <c r="I13" s="22">
        <v>157.9</v>
      </c>
      <c r="J13" s="24">
        <f t="shared" si="2"/>
        <v>0.01933721955520721</v>
      </c>
      <c r="K13" s="29">
        <f t="shared" si="3"/>
        <v>0.44291725105189345</v>
      </c>
      <c r="L13" s="22">
        <v>157.9</v>
      </c>
      <c r="M13" s="17">
        <f t="shared" si="4"/>
        <v>0.01933721955520721</v>
      </c>
      <c r="N13" s="18">
        <f t="shared" si="5"/>
        <v>0.44291725105189345</v>
      </c>
    </row>
    <row r="14" spans="1:14" ht="56.25">
      <c r="A14" s="2" t="s">
        <v>33</v>
      </c>
      <c r="B14" s="1">
        <v>3</v>
      </c>
      <c r="C14" s="1">
        <v>14</v>
      </c>
      <c r="D14" s="21">
        <v>98.7</v>
      </c>
      <c r="E14" s="21">
        <v>250.2</v>
      </c>
      <c r="F14" s="22">
        <v>154.8</v>
      </c>
      <c r="G14" s="25">
        <f t="shared" si="0"/>
        <v>0.6187050359712231</v>
      </c>
      <c r="H14" s="28">
        <f t="shared" si="1"/>
        <v>1.56838905775076</v>
      </c>
      <c r="I14" s="22">
        <v>125.3</v>
      </c>
      <c r="J14" s="24">
        <f t="shared" si="2"/>
        <v>0.5007993605115907</v>
      </c>
      <c r="K14" s="29">
        <f t="shared" si="3"/>
        <v>1.2695035460992907</v>
      </c>
      <c r="L14" s="22">
        <v>125.3</v>
      </c>
      <c r="M14" s="17">
        <f t="shared" si="4"/>
        <v>0.5007993605115907</v>
      </c>
      <c r="N14" s="18">
        <f t="shared" si="5"/>
        <v>1.2695035460992907</v>
      </c>
    </row>
    <row r="15" spans="1:14" ht="18.75">
      <c r="A15" s="15" t="s">
        <v>32</v>
      </c>
      <c r="B15" s="16">
        <v>4</v>
      </c>
      <c r="C15" s="16">
        <v>0</v>
      </c>
      <c r="D15" s="21">
        <f>D17+D18</f>
        <v>21963.2</v>
      </c>
      <c r="E15" s="21">
        <f>E17+E18+E16</f>
        <v>23784.699999999997</v>
      </c>
      <c r="F15" s="21">
        <f aca="true" t="shared" si="6" ref="E15:N15">F17+F18</f>
        <v>11261.4</v>
      </c>
      <c r="G15" s="21">
        <f t="shared" si="6"/>
        <v>0.510095037242897</v>
      </c>
      <c r="H15" s="21">
        <f t="shared" si="6"/>
        <v>1.504466572820001</v>
      </c>
      <c r="I15" s="21">
        <f t="shared" si="6"/>
        <v>12827.4</v>
      </c>
      <c r="J15" s="21">
        <f t="shared" si="6"/>
        <v>0.5778409080325733</v>
      </c>
      <c r="K15" s="21">
        <f t="shared" si="6"/>
        <v>1.5758082612399604</v>
      </c>
      <c r="L15" s="21">
        <f t="shared" si="6"/>
        <v>13557.4</v>
      </c>
      <c r="M15" s="21">
        <f t="shared" si="6"/>
        <v>0.6094210393713113</v>
      </c>
      <c r="N15" s="21">
        <f t="shared" si="6"/>
        <v>1.6090646038622913</v>
      </c>
    </row>
    <row r="16" spans="1:14" ht="18.75">
      <c r="A16" s="15"/>
      <c r="B16" s="1">
        <v>4</v>
      </c>
      <c r="C16" s="1">
        <v>5</v>
      </c>
      <c r="D16" s="21"/>
      <c r="E16" s="21">
        <v>140.3</v>
      </c>
      <c r="F16" s="30"/>
      <c r="G16" s="31"/>
      <c r="H16" s="31"/>
      <c r="I16" s="30"/>
      <c r="J16" s="21"/>
      <c r="K16" s="21"/>
      <c r="L16" s="30"/>
      <c r="M16" s="31"/>
      <c r="N16" s="21"/>
    </row>
    <row r="17" spans="1:14" ht="37.5">
      <c r="A17" s="2" t="s">
        <v>31</v>
      </c>
      <c r="B17" s="1">
        <v>4</v>
      </c>
      <c r="C17" s="1">
        <v>9</v>
      </c>
      <c r="D17" s="21">
        <v>21950.7</v>
      </c>
      <c r="E17" s="21">
        <v>23115.8</v>
      </c>
      <c r="F17" s="22">
        <v>11249</v>
      </c>
      <c r="G17" s="25">
        <f t="shared" si="0"/>
        <v>0.4866368457937861</v>
      </c>
      <c r="H17" s="28">
        <f t="shared" si="1"/>
        <v>0.5124665728200012</v>
      </c>
      <c r="I17" s="22">
        <v>12815</v>
      </c>
      <c r="J17" s="24">
        <f t="shared" si="2"/>
        <v>0.5543827165834624</v>
      </c>
      <c r="K17" s="29">
        <f t="shared" si="3"/>
        <v>0.5838082612399604</v>
      </c>
      <c r="L17" s="22">
        <v>13545</v>
      </c>
      <c r="M17" s="17">
        <f t="shared" si="4"/>
        <v>0.5859628479222004</v>
      </c>
      <c r="N17" s="18">
        <f t="shared" si="5"/>
        <v>0.6170646038622913</v>
      </c>
    </row>
    <row r="18" spans="1:14" ht="37.5">
      <c r="A18" s="2" t="s">
        <v>30</v>
      </c>
      <c r="B18" s="1">
        <v>4</v>
      </c>
      <c r="C18" s="1">
        <v>12</v>
      </c>
      <c r="D18" s="21">
        <v>12.5</v>
      </c>
      <c r="E18" s="21">
        <v>528.6</v>
      </c>
      <c r="F18" s="22">
        <v>12.4</v>
      </c>
      <c r="G18" s="25">
        <f t="shared" si="0"/>
        <v>0.02345819144911086</v>
      </c>
      <c r="H18" s="28">
        <f t="shared" si="1"/>
        <v>0.992</v>
      </c>
      <c r="I18" s="22">
        <v>12.4</v>
      </c>
      <c r="J18" s="24">
        <f t="shared" si="2"/>
        <v>0.02345819144911086</v>
      </c>
      <c r="K18" s="29">
        <f t="shared" si="3"/>
        <v>0.992</v>
      </c>
      <c r="L18" s="22">
        <v>12.4</v>
      </c>
      <c r="M18" s="17">
        <f t="shared" si="4"/>
        <v>0.02345819144911086</v>
      </c>
      <c r="N18" s="18">
        <f t="shared" si="5"/>
        <v>0.992</v>
      </c>
    </row>
    <row r="19" spans="1:14" ht="19.5">
      <c r="A19" s="15" t="s">
        <v>29</v>
      </c>
      <c r="B19" s="16">
        <v>5</v>
      </c>
      <c r="C19" s="16">
        <v>0</v>
      </c>
      <c r="D19" s="21">
        <f>D21+D22</f>
        <v>175.60000000000002</v>
      </c>
      <c r="E19" s="21">
        <f>E21+E22+E20</f>
        <v>321.5</v>
      </c>
      <c r="F19" s="22">
        <f>F21+F22+F20</f>
        <v>8900.6</v>
      </c>
      <c r="G19" s="23">
        <f t="shared" si="0"/>
        <v>27.684603421461897</v>
      </c>
      <c r="H19" s="28">
        <f t="shared" si="1"/>
        <v>50.68678815489749</v>
      </c>
      <c r="I19" s="22">
        <f>I21+I22+I20</f>
        <v>568</v>
      </c>
      <c r="J19" s="24">
        <f t="shared" si="2"/>
        <v>1.7667185069984448</v>
      </c>
      <c r="K19" s="29">
        <f t="shared" si="3"/>
        <v>3.2346241457858764</v>
      </c>
      <c r="L19" s="22">
        <f>L21+L22+L20</f>
        <v>568</v>
      </c>
      <c r="M19" s="17">
        <f t="shared" si="4"/>
        <v>1.7667185069984448</v>
      </c>
      <c r="N19" s="18">
        <f t="shared" si="5"/>
        <v>3.2346241457858764</v>
      </c>
    </row>
    <row r="20" spans="1:14" ht="19.5">
      <c r="A20" s="15" t="s">
        <v>55</v>
      </c>
      <c r="B20" s="20">
        <v>5</v>
      </c>
      <c r="C20" s="20">
        <v>1</v>
      </c>
      <c r="D20" s="21"/>
      <c r="E20" s="21">
        <v>147.2</v>
      </c>
      <c r="F20" s="22">
        <v>568</v>
      </c>
      <c r="G20" s="23"/>
      <c r="H20" s="28"/>
      <c r="I20" s="22">
        <v>568</v>
      </c>
      <c r="J20" s="24"/>
      <c r="K20" s="29"/>
      <c r="L20" s="22">
        <v>568</v>
      </c>
      <c r="M20" s="17"/>
      <c r="N20" s="18"/>
    </row>
    <row r="21" spans="1:14" ht="19.5">
      <c r="A21" s="2" t="s">
        <v>28</v>
      </c>
      <c r="B21" s="1">
        <v>5</v>
      </c>
      <c r="C21" s="1">
        <v>2</v>
      </c>
      <c r="D21" s="21">
        <v>105.9</v>
      </c>
      <c r="E21" s="21">
        <v>174.3</v>
      </c>
      <c r="F21" s="22">
        <v>8332.6</v>
      </c>
      <c r="G21" s="25">
        <f t="shared" si="0"/>
        <v>47.80608146873207</v>
      </c>
      <c r="H21" s="28">
        <f t="shared" si="1"/>
        <v>78.68366383380548</v>
      </c>
      <c r="I21" s="22">
        <v>0</v>
      </c>
      <c r="J21" s="24">
        <f t="shared" si="2"/>
        <v>0</v>
      </c>
      <c r="K21" s="29">
        <f t="shared" si="3"/>
        <v>0</v>
      </c>
      <c r="L21" s="22">
        <v>0</v>
      </c>
      <c r="M21" s="17">
        <f t="shared" si="4"/>
        <v>0</v>
      </c>
      <c r="N21" s="18">
        <f t="shared" si="5"/>
        <v>0</v>
      </c>
    </row>
    <row r="22" spans="1:14" ht="37.5">
      <c r="A22" s="2" t="s">
        <v>27</v>
      </c>
      <c r="B22" s="1">
        <v>5</v>
      </c>
      <c r="C22" s="1">
        <v>5</v>
      </c>
      <c r="D22" s="21">
        <v>69.7</v>
      </c>
      <c r="E22" s="21"/>
      <c r="F22" s="22"/>
      <c r="G22" s="25" t="e">
        <f t="shared" si="0"/>
        <v>#DIV/0!</v>
      </c>
      <c r="H22" s="28">
        <f t="shared" si="1"/>
        <v>0</v>
      </c>
      <c r="I22" s="22"/>
      <c r="J22" s="24" t="e">
        <f t="shared" si="2"/>
        <v>#DIV/0!</v>
      </c>
      <c r="K22" s="29">
        <f t="shared" si="3"/>
        <v>0</v>
      </c>
      <c r="L22" s="22"/>
      <c r="M22" s="17" t="e">
        <f t="shared" si="4"/>
        <v>#DIV/0!</v>
      </c>
      <c r="N22" s="18">
        <f t="shared" si="5"/>
        <v>0</v>
      </c>
    </row>
    <row r="23" spans="1:14" ht="19.5">
      <c r="A23" s="15" t="s">
        <v>26</v>
      </c>
      <c r="B23" s="16">
        <v>6</v>
      </c>
      <c r="C23" s="16">
        <v>0</v>
      </c>
      <c r="D23" s="21">
        <f>D24</f>
        <v>429.8</v>
      </c>
      <c r="E23" s="21">
        <f>E24</f>
        <v>523.8</v>
      </c>
      <c r="F23" s="22">
        <f>F24</f>
        <v>603.3</v>
      </c>
      <c r="G23" s="25">
        <f t="shared" si="0"/>
        <v>1.1517754868270331</v>
      </c>
      <c r="H23" s="28">
        <f t="shared" si="1"/>
        <v>1.4036761284318287</v>
      </c>
      <c r="I23" s="22">
        <f>I24</f>
        <v>160.3</v>
      </c>
      <c r="J23" s="24">
        <f t="shared" si="2"/>
        <v>0.30603283696067207</v>
      </c>
      <c r="K23" s="29">
        <f t="shared" si="3"/>
        <v>0.3729641693811075</v>
      </c>
      <c r="L23" s="22">
        <f>L24</f>
        <v>160.3</v>
      </c>
      <c r="M23" s="17">
        <f t="shared" si="4"/>
        <v>0.30603283696067207</v>
      </c>
      <c r="N23" s="18">
        <f t="shared" si="5"/>
        <v>0.3729641693811075</v>
      </c>
    </row>
    <row r="24" spans="1:14" ht="37.5">
      <c r="A24" s="2" t="s">
        <v>25</v>
      </c>
      <c r="B24" s="1">
        <v>6</v>
      </c>
      <c r="C24" s="1">
        <v>5</v>
      </c>
      <c r="D24" s="21">
        <v>429.8</v>
      </c>
      <c r="E24" s="21">
        <v>523.8</v>
      </c>
      <c r="F24" s="22">
        <v>603.3</v>
      </c>
      <c r="G24" s="25">
        <f t="shared" si="0"/>
        <v>1.1517754868270331</v>
      </c>
      <c r="H24" s="28">
        <f t="shared" si="1"/>
        <v>1.4036761284318287</v>
      </c>
      <c r="I24" s="22">
        <v>160.3</v>
      </c>
      <c r="J24" s="24">
        <f t="shared" si="2"/>
        <v>0.30603283696067207</v>
      </c>
      <c r="K24" s="29">
        <f t="shared" si="3"/>
        <v>0.3729641693811075</v>
      </c>
      <c r="L24" s="22">
        <v>160.3</v>
      </c>
      <c r="M24" s="17">
        <f t="shared" si="4"/>
        <v>0.30603283696067207</v>
      </c>
      <c r="N24" s="18">
        <f t="shared" si="5"/>
        <v>0.3729641693811075</v>
      </c>
    </row>
    <row r="25" spans="1:14" ht="19.5">
      <c r="A25" s="15" t="s">
        <v>24</v>
      </c>
      <c r="B25" s="16">
        <v>7</v>
      </c>
      <c r="C25" s="16">
        <v>0</v>
      </c>
      <c r="D25" s="21">
        <f>D26+D27+D28+D29+D30</f>
        <v>344705.60000000003</v>
      </c>
      <c r="E25" s="21">
        <f>E26+E27+E28+E29+E30</f>
        <v>352331.39999999997</v>
      </c>
      <c r="F25" s="22">
        <f>F26+F27+F29+F30+F28</f>
        <v>375119.4</v>
      </c>
      <c r="G25" s="25">
        <f t="shared" si="0"/>
        <v>1.064677743737856</v>
      </c>
      <c r="H25" s="28">
        <f t="shared" si="1"/>
        <v>1.0882312326808732</v>
      </c>
      <c r="I25" s="22">
        <f>I26+I27+I29+I30+I28</f>
        <v>374692.6</v>
      </c>
      <c r="J25" s="24">
        <f t="shared" si="2"/>
        <v>1.063466384205325</v>
      </c>
      <c r="K25" s="29">
        <f t="shared" si="3"/>
        <v>1.086993074670095</v>
      </c>
      <c r="L25" s="22">
        <f>L26+L27+L29+L30+L28</f>
        <v>372054.4</v>
      </c>
      <c r="M25" s="17">
        <f t="shared" si="4"/>
        <v>1.0559785474697971</v>
      </c>
      <c r="N25" s="18">
        <f t="shared" si="5"/>
        <v>1.0793395871723581</v>
      </c>
    </row>
    <row r="26" spans="1:14" ht="19.5">
      <c r="A26" s="2" t="s">
        <v>23</v>
      </c>
      <c r="B26" s="1">
        <v>7</v>
      </c>
      <c r="C26" s="1">
        <v>1</v>
      </c>
      <c r="D26" s="21">
        <v>84584</v>
      </c>
      <c r="E26" s="21">
        <v>85339.7</v>
      </c>
      <c r="F26" s="22">
        <v>91291.3</v>
      </c>
      <c r="G26" s="25">
        <f t="shared" si="0"/>
        <v>1.0697401092340377</v>
      </c>
      <c r="H26" s="28">
        <f t="shared" si="1"/>
        <v>1.0792975030738674</v>
      </c>
      <c r="I26" s="22">
        <v>94138.4</v>
      </c>
      <c r="J26" s="24">
        <f t="shared" si="2"/>
        <v>1.103102073243754</v>
      </c>
      <c r="K26" s="29">
        <f t="shared" si="3"/>
        <v>1.1129575333396386</v>
      </c>
      <c r="L26" s="22">
        <v>93698.8</v>
      </c>
      <c r="M26" s="17">
        <f t="shared" si="4"/>
        <v>1.0979508950699381</v>
      </c>
      <c r="N26" s="18">
        <f t="shared" si="5"/>
        <v>1.1077603329234844</v>
      </c>
    </row>
    <row r="27" spans="1:14" ht="19.5">
      <c r="A27" s="2" t="s">
        <v>22</v>
      </c>
      <c r="B27" s="1">
        <v>7</v>
      </c>
      <c r="C27" s="1">
        <v>2</v>
      </c>
      <c r="D27" s="21">
        <v>219920.7</v>
      </c>
      <c r="E27" s="21">
        <v>208566.9</v>
      </c>
      <c r="F27" s="22">
        <v>215331.7</v>
      </c>
      <c r="G27" s="25">
        <f t="shared" si="0"/>
        <v>1.0324346768351067</v>
      </c>
      <c r="H27" s="28">
        <f t="shared" si="1"/>
        <v>0.9791333876256305</v>
      </c>
      <c r="I27" s="22">
        <v>216701.8</v>
      </c>
      <c r="J27" s="24">
        <f t="shared" si="2"/>
        <v>1.039003792068636</v>
      </c>
      <c r="K27" s="29">
        <f t="shared" si="3"/>
        <v>0.9853633605204056</v>
      </c>
      <c r="L27" s="22">
        <v>215650.6</v>
      </c>
      <c r="M27" s="17">
        <f t="shared" si="4"/>
        <v>1.0339636826361231</v>
      </c>
      <c r="N27" s="18">
        <f t="shared" si="5"/>
        <v>0.9805834557638275</v>
      </c>
    </row>
    <row r="28" spans="1:14" ht="19.5">
      <c r="A28" s="2" t="s">
        <v>21</v>
      </c>
      <c r="B28" s="1">
        <v>7</v>
      </c>
      <c r="C28" s="1">
        <v>3</v>
      </c>
      <c r="D28" s="21"/>
      <c r="E28" s="21">
        <v>16513.3</v>
      </c>
      <c r="F28" s="22">
        <v>22744.7</v>
      </c>
      <c r="G28" s="25">
        <v>0</v>
      </c>
      <c r="H28" s="28" t="e">
        <f t="shared" si="1"/>
        <v>#DIV/0!</v>
      </c>
      <c r="I28" s="22">
        <v>18403.7</v>
      </c>
      <c r="J28" s="24">
        <f t="shared" si="2"/>
        <v>1.11447742123016</v>
      </c>
      <c r="K28" s="29" t="e">
        <f t="shared" si="3"/>
        <v>#DIV/0!</v>
      </c>
      <c r="L28" s="22">
        <v>18041.5</v>
      </c>
      <c r="M28" s="17">
        <f t="shared" si="4"/>
        <v>1.0925435860791</v>
      </c>
      <c r="N28" s="18" t="e">
        <f t="shared" si="5"/>
        <v>#DIV/0!</v>
      </c>
    </row>
    <row r="29" spans="1:14" ht="56.25">
      <c r="A29" s="2" t="s">
        <v>20</v>
      </c>
      <c r="B29" s="1">
        <v>7</v>
      </c>
      <c r="C29" s="1">
        <v>7</v>
      </c>
      <c r="D29" s="21">
        <v>7467.4</v>
      </c>
      <c r="E29" s="21">
        <v>5230.2</v>
      </c>
      <c r="F29" s="22">
        <v>5557.2</v>
      </c>
      <c r="G29" s="25">
        <f t="shared" si="0"/>
        <v>1.062521509693702</v>
      </c>
      <c r="H29" s="28">
        <f t="shared" si="1"/>
        <v>0.7441947665854246</v>
      </c>
      <c r="I29" s="22">
        <v>5374.7</v>
      </c>
      <c r="J29" s="24">
        <f t="shared" si="2"/>
        <v>1.0276280065771863</v>
      </c>
      <c r="K29" s="29">
        <f t="shared" si="3"/>
        <v>0.719755202614029</v>
      </c>
      <c r="L29" s="22">
        <v>5374.7</v>
      </c>
      <c r="M29" s="17">
        <f t="shared" si="4"/>
        <v>1.0276280065771863</v>
      </c>
      <c r="N29" s="18">
        <f t="shared" si="5"/>
        <v>0.719755202614029</v>
      </c>
    </row>
    <row r="30" spans="1:14" ht="37.5">
      <c r="A30" s="2" t="s">
        <v>19</v>
      </c>
      <c r="B30" s="1">
        <v>7</v>
      </c>
      <c r="C30" s="1">
        <v>9</v>
      </c>
      <c r="D30" s="21">
        <v>32733.5</v>
      </c>
      <c r="E30" s="21">
        <v>36681.3</v>
      </c>
      <c r="F30" s="22">
        <v>40194.5</v>
      </c>
      <c r="G30" s="25">
        <f t="shared" si="0"/>
        <v>1.0957763219951309</v>
      </c>
      <c r="H30" s="28">
        <f t="shared" si="1"/>
        <v>1.2279316296760199</v>
      </c>
      <c r="I30" s="22">
        <v>40074</v>
      </c>
      <c r="J30" s="24">
        <f t="shared" si="2"/>
        <v>1.0924912693933966</v>
      </c>
      <c r="K30" s="29">
        <f t="shared" si="3"/>
        <v>1.2242503856905005</v>
      </c>
      <c r="L30" s="22">
        <v>39288.8</v>
      </c>
      <c r="M30" s="17">
        <f t="shared" si="4"/>
        <v>1.0710852668798543</v>
      </c>
      <c r="N30" s="18">
        <f t="shared" si="5"/>
        <v>1.2002627277865185</v>
      </c>
    </row>
    <row r="31" spans="1:14" ht="19.5">
      <c r="A31" s="15" t="s">
        <v>18</v>
      </c>
      <c r="B31" s="16">
        <v>8</v>
      </c>
      <c r="C31" s="16">
        <v>0</v>
      </c>
      <c r="D31" s="21">
        <f>D32+D33</f>
        <v>18756.1</v>
      </c>
      <c r="E31" s="21">
        <f>E32+E33</f>
        <v>25769.8</v>
      </c>
      <c r="F31" s="22">
        <f>F32+F33</f>
        <v>28234.8</v>
      </c>
      <c r="G31" s="25">
        <f t="shared" si="0"/>
        <v>1.0956546034505505</v>
      </c>
      <c r="H31" s="28">
        <f t="shared" si="1"/>
        <v>1.5053662541786406</v>
      </c>
      <c r="I31" s="22">
        <f>I32+I33</f>
        <v>29026.6</v>
      </c>
      <c r="J31" s="24">
        <f t="shared" si="2"/>
        <v>1.1263804918936118</v>
      </c>
      <c r="K31" s="29">
        <f t="shared" si="3"/>
        <v>1.5475818533703702</v>
      </c>
      <c r="L31" s="22">
        <f>L32+L33</f>
        <v>28454.5</v>
      </c>
      <c r="M31" s="17">
        <f t="shared" si="4"/>
        <v>1.1041800867682325</v>
      </c>
      <c r="N31" s="18">
        <f t="shared" si="5"/>
        <v>1.517079776712643</v>
      </c>
    </row>
    <row r="32" spans="1:14" ht="19.5">
      <c r="A32" s="2" t="s">
        <v>17</v>
      </c>
      <c r="B32" s="1">
        <v>8</v>
      </c>
      <c r="C32" s="1">
        <v>1</v>
      </c>
      <c r="D32" s="21">
        <v>15529</v>
      </c>
      <c r="E32" s="21">
        <v>21886.8</v>
      </c>
      <c r="F32" s="22">
        <v>23721.6</v>
      </c>
      <c r="G32" s="25">
        <f t="shared" si="0"/>
        <v>1.0838313504029826</v>
      </c>
      <c r="H32" s="28">
        <f t="shared" si="1"/>
        <v>1.527567776418314</v>
      </c>
      <c r="I32" s="22">
        <v>24387.3</v>
      </c>
      <c r="J32" s="24">
        <f t="shared" si="2"/>
        <v>1.114246943363123</v>
      </c>
      <c r="K32" s="29">
        <f t="shared" si="3"/>
        <v>1.5704359585292034</v>
      </c>
      <c r="L32" s="22">
        <v>23906.2</v>
      </c>
      <c r="M32" s="17">
        <f t="shared" si="4"/>
        <v>1.0922656578394283</v>
      </c>
      <c r="N32" s="18">
        <f t="shared" si="5"/>
        <v>1.5394552128276129</v>
      </c>
    </row>
    <row r="33" spans="1:14" ht="37.5">
      <c r="A33" s="2" t="s">
        <v>16</v>
      </c>
      <c r="B33" s="1">
        <v>8</v>
      </c>
      <c r="C33" s="1">
        <v>4</v>
      </c>
      <c r="D33" s="21">
        <v>3227.1</v>
      </c>
      <c r="E33" s="21">
        <v>3883</v>
      </c>
      <c r="F33" s="22">
        <v>4513.2</v>
      </c>
      <c r="G33" s="25">
        <f t="shared" si="0"/>
        <v>1.1622971928920938</v>
      </c>
      <c r="H33" s="28">
        <f t="shared" si="1"/>
        <v>1.3985311889932137</v>
      </c>
      <c r="I33" s="22">
        <v>4639.3</v>
      </c>
      <c r="J33" s="24">
        <f t="shared" si="2"/>
        <v>1.1947720834406388</v>
      </c>
      <c r="K33" s="29">
        <f t="shared" si="3"/>
        <v>1.437606519785566</v>
      </c>
      <c r="L33" s="22">
        <v>4548.3</v>
      </c>
      <c r="M33" s="17">
        <f t="shared" si="4"/>
        <v>1.1713365954159156</v>
      </c>
      <c r="N33" s="18">
        <f t="shared" si="5"/>
        <v>1.409407827461188</v>
      </c>
    </row>
    <row r="34" spans="1:14" ht="19.5">
      <c r="A34" s="15" t="s">
        <v>15</v>
      </c>
      <c r="B34" s="16">
        <v>9</v>
      </c>
      <c r="C34" s="16">
        <v>0</v>
      </c>
      <c r="D34" s="21">
        <f>D35+D36</f>
        <v>82.2</v>
      </c>
      <c r="E34" s="21">
        <f>E35+E36</f>
        <v>203.9</v>
      </c>
      <c r="F34" s="22">
        <f>F36+F35</f>
        <v>614.2</v>
      </c>
      <c r="G34" s="25">
        <f t="shared" si="0"/>
        <v>3.0122609122118686</v>
      </c>
      <c r="H34" s="28">
        <f t="shared" si="1"/>
        <v>7.472019464720195</v>
      </c>
      <c r="I34" s="22">
        <f>I36+I35</f>
        <v>566.2</v>
      </c>
      <c r="J34" s="24">
        <f t="shared" si="2"/>
        <v>2.776851397743992</v>
      </c>
      <c r="K34" s="29">
        <f t="shared" si="3"/>
        <v>6.888077858880779</v>
      </c>
      <c r="L34" s="22">
        <f>L36+L35</f>
        <v>566.2</v>
      </c>
      <c r="M34" s="17">
        <f t="shared" si="4"/>
        <v>2.776851397743992</v>
      </c>
      <c r="N34" s="18">
        <f t="shared" si="5"/>
        <v>6.888077858880779</v>
      </c>
    </row>
    <row r="35" spans="1:14" ht="37.5">
      <c r="A35" s="2" t="s">
        <v>14</v>
      </c>
      <c r="B35" s="1">
        <v>9</v>
      </c>
      <c r="C35" s="1">
        <v>7</v>
      </c>
      <c r="D35" s="21">
        <v>82.2</v>
      </c>
      <c r="E35" s="21">
        <v>82.2</v>
      </c>
      <c r="F35" s="22">
        <v>108.2</v>
      </c>
      <c r="G35" s="25">
        <f t="shared" si="0"/>
        <v>1.316301703163017</v>
      </c>
      <c r="H35" s="28">
        <f t="shared" si="1"/>
        <v>1.316301703163017</v>
      </c>
      <c r="I35" s="22">
        <v>108.2</v>
      </c>
      <c r="J35" s="24">
        <f t="shared" si="2"/>
        <v>1.316301703163017</v>
      </c>
      <c r="K35" s="29">
        <f t="shared" si="3"/>
        <v>1.316301703163017</v>
      </c>
      <c r="L35" s="22">
        <v>108.2</v>
      </c>
      <c r="M35" s="17">
        <f t="shared" si="4"/>
        <v>1.316301703163017</v>
      </c>
      <c r="N35" s="18">
        <f t="shared" si="5"/>
        <v>1.316301703163017</v>
      </c>
    </row>
    <row r="36" spans="1:14" ht="37.5">
      <c r="A36" s="2" t="s">
        <v>13</v>
      </c>
      <c r="B36" s="1">
        <v>9</v>
      </c>
      <c r="C36" s="1">
        <v>9</v>
      </c>
      <c r="D36" s="21"/>
      <c r="E36" s="21">
        <v>121.7</v>
      </c>
      <c r="F36" s="22">
        <v>506</v>
      </c>
      <c r="G36" s="25">
        <v>0</v>
      </c>
      <c r="H36" s="28" t="e">
        <f t="shared" si="1"/>
        <v>#DIV/0!</v>
      </c>
      <c r="I36" s="22">
        <v>458</v>
      </c>
      <c r="J36" s="24">
        <f t="shared" si="2"/>
        <v>3.763352506162695</v>
      </c>
      <c r="K36" s="29" t="e">
        <f t="shared" si="3"/>
        <v>#DIV/0!</v>
      </c>
      <c r="L36" s="22">
        <v>458</v>
      </c>
      <c r="M36" s="17">
        <f t="shared" si="4"/>
        <v>3.763352506162695</v>
      </c>
      <c r="N36" s="18" t="e">
        <f t="shared" si="5"/>
        <v>#DIV/0!</v>
      </c>
    </row>
    <row r="37" spans="1:14" ht="18.75">
      <c r="A37" s="15" t="s">
        <v>12</v>
      </c>
      <c r="B37" s="16">
        <v>10</v>
      </c>
      <c r="C37" s="16">
        <v>0</v>
      </c>
      <c r="D37" s="21">
        <f>D38+D39+D40+D41</f>
        <v>23260.5</v>
      </c>
      <c r="E37" s="21">
        <f aca="true" t="shared" si="7" ref="E37:N37">E38+E39+E40+E41</f>
        <v>14846</v>
      </c>
      <c r="F37" s="21">
        <f t="shared" si="7"/>
        <v>14973.800000000001</v>
      </c>
      <c r="G37" s="21" t="e">
        <f t="shared" si="7"/>
        <v>#DIV/0!</v>
      </c>
      <c r="H37" s="21">
        <f t="shared" si="7"/>
        <v>2.3022328816526008</v>
      </c>
      <c r="I37" s="21">
        <f t="shared" si="7"/>
        <v>11651.5</v>
      </c>
      <c r="J37" s="21" t="e">
        <f t="shared" si="7"/>
        <v>#DIV/0!</v>
      </c>
      <c r="K37" s="21">
        <f t="shared" si="7"/>
        <v>2.0202495003643532</v>
      </c>
      <c r="L37" s="21">
        <f t="shared" si="7"/>
        <v>11707.5</v>
      </c>
      <c r="M37" s="21" t="e">
        <f t="shared" si="7"/>
        <v>#DIV/0!</v>
      </c>
      <c r="N37" s="21">
        <f t="shared" si="7"/>
        <v>2.0250025537767913</v>
      </c>
    </row>
    <row r="38" spans="1:14" ht="19.5">
      <c r="A38" s="2" t="s">
        <v>11</v>
      </c>
      <c r="B38" s="1">
        <v>10</v>
      </c>
      <c r="C38" s="1">
        <v>1</v>
      </c>
      <c r="D38" s="21">
        <v>1636.5</v>
      </c>
      <c r="E38" s="21">
        <v>1616.6</v>
      </c>
      <c r="F38" s="22">
        <v>1669.2</v>
      </c>
      <c r="G38" s="25">
        <f t="shared" si="0"/>
        <v>1.0325374242236793</v>
      </c>
      <c r="H38" s="28">
        <f t="shared" si="1"/>
        <v>1.0199816681943172</v>
      </c>
      <c r="I38" s="22">
        <v>1669.2</v>
      </c>
      <c r="J38" s="24">
        <f t="shared" si="2"/>
        <v>1.0325374242236793</v>
      </c>
      <c r="K38" s="29">
        <f t="shared" si="3"/>
        <v>1.0199816681943172</v>
      </c>
      <c r="L38" s="22">
        <v>1669.2</v>
      </c>
      <c r="M38" s="17">
        <f t="shared" si="4"/>
        <v>1.0325374242236793</v>
      </c>
      <c r="N38" s="18">
        <f t="shared" si="5"/>
        <v>1.0199816681943172</v>
      </c>
    </row>
    <row r="39" spans="1:14" ht="19.5">
      <c r="A39" s="2" t="s">
        <v>10</v>
      </c>
      <c r="B39" s="1">
        <v>10</v>
      </c>
      <c r="C39" s="1">
        <v>3</v>
      </c>
      <c r="D39" s="21">
        <v>11781.9</v>
      </c>
      <c r="E39" s="21">
        <v>7006.9</v>
      </c>
      <c r="F39" s="22">
        <v>8144.6</v>
      </c>
      <c r="G39" s="25">
        <f>F39/E39</f>
        <v>1.162368522456436</v>
      </c>
      <c r="H39" s="28">
        <f t="shared" si="1"/>
        <v>0.6912806932667906</v>
      </c>
      <c r="I39" s="22">
        <v>4822.3</v>
      </c>
      <c r="J39" s="24">
        <f>I39/E39</f>
        <v>0.6882216101271604</v>
      </c>
      <c r="K39" s="29">
        <f t="shared" si="3"/>
        <v>0.4092973119785434</v>
      </c>
      <c r="L39" s="22">
        <v>4878.3</v>
      </c>
      <c r="M39" s="17">
        <f>L39/E39</f>
        <v>0.6962137321782814</v>
      </c>
      <c r="N39" s="18">
        <f t="shared" si="5"/>
        <v>0.4140503653909811</v>
      </c>
    </row>
    <row r="40" spans="1:14" ht="19.5">
      <c r="A40" s="2" t="s">
        <v>9</v>
      </c>
      <c r="B40" s="1">
        <v>10</v>
      </c>
      <c r="C40" s="1">
        <v>4</v>
      </c>
      <c r="D40" s="21">
        <v>8731.4</v>
      </c>
      <c r="E40" s="21">
        <v>6222.5</v>
      </c>
      <c r="F40" s="22">
        <v>5160</v>
      </c>
      <c r="G40" s="25">
        <f>F40/E40</f>
        <v>0.8292486942547208</v>
      </c>
      <c r="H40" s="28">
        <f t="shared" si="1"/>
        <v>0.5909705201914928</v>
      </c>
      <c r="I40" s="22">
        <v>5160</v>
      </c>
      <c r="J40" s="24">
        <f>I40/E40</f>
        <v>0.8292486942547208</v>
      </c>
      <c r="K40" s="29">
        <f t="shared" si="3"/>
        <v>0.5909705201914928</v>
      </c>
      <c r="L40" s="22">
        <v>5160</v>
      </c>
      <c r="M40" s="17">
        <f>L40/E40</f>
        <v>0.8292486942547208</v>
      </c>
      <c r="N40" s="18">
        <f t="shared" si="5"/>
        <v>0.5909705201914928</v>
      </c>
    </row>
    <row r="41" spans="1:14" ht="37.5">
      <c r="A41" s="2" t="s">
        <v>8</v>
      </c>
      <c r="B41" s="1">
        <v>10</v>
      </c>
      <c r="C41" s="1">
        <v>6</v>
      </c>
      <c r="D41" s="21">
        <v>1110.7</v>
      </c>
      <c r="E41" s="21"/>
      <c r="F41" s="22"/>
      <c r="G41" s="25" t="e">
        <f>F41/E41</f>
        <v>#DIV/0!</v>
      </c>
      <c r="H41" s="28">
        <f t="shared" si="1"/>
        <v>0</v>
      </c>
      <c r="I41" s="22"/>
      <c r="J41" s="24" t="e">
        <f>I41/E41</f>
        <v>#DIV/0!</v>
      </c>
      <c r="K41" s="29">
        <f t="shared" si="3"/>
        <v>0</v>
      </c>
      <c r="L41" s="22"/>
      <c r="M41" s="17" t="e">
        <f>L41/E41</f>
        <v>#DIV/0!</v>
      </c>
      <c r="N41" s="18">
        <f t="shared" si="5"/>
        <v>0</v>
      </c>
    </row>
    <row r="42" spans="1:14" ht="19.5">
      <c r="A42" s="15" t="s">
        <v>7</v>
      </c>
      <c r="B42" s="16">
        <v>11</v>
      </c>
      <c r="C42" s="16">
        <v>0</v>
      </c>
      <c r="D42" s="21">
        <f>D43</f>
        <v>6369.6</v>
      </c>
      <c r="E42" s="21">
        <f>E43</f>
        <v>5516.5</v>
      </c>
      <c r="F42" s="22">
        <f>F43</f>
        <v>5006.1</v>
      </c>
      <c r="G42" s="25">
        <f>F42/E42</f>
        <v>0.9074775672981058</v>
      </c>
      <c r="H42" s="28">
        <f t="shared" si="1"/>
        <v>0.7859363225320272</v>
      </c>
      <c r="I42" s="22">
        <f>I43</f>
        <v>5130.1</v>
      </c>
      <c r="J42" s="24">
        <f>I42/E42</f>
        <v>0.9299555877821083</v>
      </c>
      <c r="K42" s="29">
        <f t="shared" si="3"/>
        <v>0.80540379301683</v>
      </c>
      <c r="L42" s="22">
        <f>L43</f>
        <v>5040.5</v>
      </c>
      <c r="M42" s="17">
        <f>L42/E42</f>
        <v>0.9137134052388289</v>
      </c>
      <c r="N42" s="18">
        <f t="shared" si="5"/>
        <v>0.7913369756342628</v>
      </c>
    </row>
    <row r="43" spans="1:14" ht="19.5">
      <c r="A43" s="2" t="s">
        <v>6</v>
      </c>
      <c r="B43" s="1">
        <v>11</v>
      </c>
      <c r="C43" s="1">
        <v>2</v>
      </c>
      <c r="D43" s="21">
        <v>6369.6</v>
      </c>
      <c r="E43" s="21">
        <v>5516.5</v>
      </c>
      <c r="F43" s="22">
        <v>5006.1</v>
      </c>
      <c r="G43" s="25">
        <f>F43/E43</f>
        <v>0.9074775672981058</v>
      </c>
      <c r="H43" s="28">
        <f t="shared" si="1"/>
        <v>0.7859363225320272</v>
      </c>
      <c r="I43" s="22">
        <v>5130.1</v>
      </c>
      <c r="J43" s="24">
        <f>I43/E43</f>
        <v>0.9299555877821083</v>
      </c>
      <c r="K43" s="29">
        <f t="shared" si="3"/>
        <v>0.80540379301683</v>
      </c>
      <c r="L43" s="22">
        <v>5040.5</v>
      </c>
      <c r="M43" s="17">
        <f>L43/E43</f>
        <v>0.9137134052388289</v>
      </c>
      <c r="N43" s="18">
        <f t="shared" si="5"/>
        <v>0.7913369756342628</v>
      </c>
    </row>
    <row r="44" spans="1:14" ht="37.5">
      <c r="A44" s="15" t="s">
        <v>5</v>
      </c>
      <c r="B44" s="16">
        <v>13</v>
      </c>
      <c r="C44" s="16">
        <v>0</v>
      </c>
      <c r="D44" s="21">
        <f>D45</f>
        <v>328.8</v>
      </c>
      <c r="E44" s="21">
        <f>E45</f>
        <v>410</v>
      </c>
      <c r="F44" s="22">
        <f>F45</f>
        <v>0</v>
      </c>
      <c r="G44" s="25">
        <f>F44/E44</f>
        <v>0</v>
      </c>
      <c r="H44" s="28">
        <f t="shared" si="1"/>
        <v>0</v>
      </c>
      <c r="I44" s="22">
        <f>I45</f>
        <v>0</v>
      </c>
      <c r="J44" s="24">
        <f>I44/E44</f>
        <v>0</v>
      </c>
      <c r="K44" s="29">
        <f t="shared" si="3"/>
        <v>0</v>
      </c>
      <c r="L44" s="22">
        <f>L45</f>
        <v>0</v>
      </c>
      <c r="M44" s="17">
        <f>L44/E44</f>
        <v>0</v>
      </c>
      <c r="N44" s="18">
        <f t="shared" si="5"/>
        <v>0</v>
      </c>
    </row>
    <row r="45" spans="1:14" ht="37.5">
      <c r="A45" s="2" t="s">
        <v>4</v>
      </c>
      <c r="B45" s="1">
        <v>13</v>
      </c>
      <c r="C45" s="1">
        <v>1</v>
      </c>
      <c r="D45" s="21">
        <v>328.8</v>
      </c>
      <c r="E45" s="21">
        <v>410</v>
      </c>
      <c r="F45" s="22">
        <v>0</v>
      </c>
      <c r="G45" s="25">
        <f>F45/E45</f>
        <v>0</v>
      </c>
      <c r="H45" s="28">
        <f t="shared" si="1"/>
        <v>0</v>
      </c>
      <c r="I45" s="22"/>
      <c r="J45" s="24">
        <f>I45/E45</f>
        <v>0</v>
      </c>
      <c r="K45" s="29">
        <f t="shared" si="3"/>
        <v>0</v>
      </c>
      <c r="L45" s="22"/>
      <c r="M45" s="17">
        <f>L45/E45</f>
        <v>0</v>
      </c>
      <c r="N45" s="18">
        <f t="shared" si="5"/>
        <v>0</v>
      </c>
    </row>
    <row r="46" spans="1:14" ht="75">
      <c r="A46" s="15" t="s">
        <v>3</v>
      </c>
      <c r="B46" s="16">
        <v>14</v>
      </c>
      <c r="C46" s="16">
        <v>0</v>
      </c>
      <c r="D46" s="21">
        <f>D47+D48</f>
        <v>24865.199999999997</v>
      </c>
      <c r="E46" s="21">
        <f>E47+E48</f>
        <v>29557.8</v>
      </c>
      <c r="F46" s="22">
        <f>F47+F48</f>
        <v>32566.2</v>
      </c>
      <c r="G46" s="25">
        <f>F46/E46</f>
        <v>1.101780240748635</v>
      </c>
      <c r="H46" s="28">
        <f t="shared" si="1"/>
        <v>1.3097099560832008</v>
      </c>
      <c r="I46" s="22">
        <f>I47+I48</f>
        <v>31925.600000000002</v>
      </c>
      <c r="J46" s="24">
        <f>I46/E46</f>
        <v>1.0801074504868429</v>
      </c>
      <c r="K46" s="29">
        <f t="shared" si="3"/>
        <v>1.2839470424529063</v>
      </c>
      <c r="L46" s="22">
        <f>L47+L48</f>
        <v>30126.1</v>
      </c>
      <c r="M46" s="17">
        <f>L46/E46</f>
        <v>1.0192267354133258</v>
      </c>
      <c r="N46" s="18">
        <f t="shared" si="5"/>
        <v>1.2115768222254397</v>
      </c>
    </row>
    <row r="47" spans="1:14" ht="75">
      <c r="A47" s="2" t="s">
        <v>2</v>
      </c>
      <c r="B47" s="1">
        <v>14</v>
      </c>
      <c r="C47" s="1">
        <v>1</v>
      </c>
      <c r="D47" s="21">
        <v>15575.9</v>
      </c>
      <c r="E47" s="21">
        <v>15168.4</v>
      </c>
      <c r="F47" s="22">
        <v>17107</v>
      </c>
      <c r="G47" s="25">
        <f>F47/E47</f>
        <v>1.12780517391419</v>
      </c>
      <c r="H47" s="28">
        <f t="shared" si="1"/>
        <v>1.0982992957068292</v>
      </c>
      <c r="I47" s="22">
        <v>17344.4</v>
      </c>
      <c r="J47" s="24">
        <f>I47/E47</f>
        <v>1.1434561324859578</v>
      </c>
      <c r="K47" s="29">
        <f t="shared" si="3"/>
        <v>1.1135407905803196</v>
      </c>
      <c r="L47" s="22">
        <v>22516.5</v>
      </c>
      <c r="M47" s="17">
        <f>L47/E47</f>
        <v>1.4844347459191478</v>
      </c>
      <c r="N47" s="18">
        <f t="shared" si="5"/>
        <v>1.445598649195231</v>
      </c>
    </row>
    <row r="48" spans="1:14" ht="19.5">
      <c r="A48" s="2" t="s">
        <v>1</v>
      </c>
      <c r="B48" s="1">
        <v>14</v>
      </c>
      <c r="C48" s="1">
        <v>2</v>
      </c>
      <c r="D48" s="21">
        <v>9289.3</v>
      </c>
      <c r="E48" s="21">
        <v>14389.4</v>
      </c>
      <c r="F48" s="22">
        <v>15459.2</v>
      </c>
      <c r="G48" s="25">
        <f>F48/E48</f>
        <v>1.0743463938732678</v>
      </c>
      <c r="H48" s="28">
        <f t="shared" si="1"/>
        <v>1.6641942880518448</v>
      </c>
      <c r="I48" s="22">
        <v>14581.2</v>
      </c>
      <c r="J48" s="24">
        <f>I48/E48</f>
        <v>1.013329256258079</v>
      </c>
      <c r="K48" s="29">
        <f t="shared" si="3"/>
        <v>1.569676940135425</v>
      </c>
      <c r="L48" s="22">
        <v>7609.6</v>
      </c>
      <c r="M48" s="17">
        <f>L48/E48</f>
        <v>0.5288337248252186</v>
      </c>
      <c r="N48" s="18">
        <f t="shared" si="5"/>
        <v>0.8191790554724254</v>
      </c>
    </row>
    <row r="49" spans="1:14" ht="19.5">
      <c r="A49" s="10" t="s">
        <v>0</v>
      </c>
      <c r="B49" s="3"/>
      <c r="C49" s="3"/>
      <c r="D49" s="26">
        <f>D4+D12+D15+D19+D23+D25+D31+D34+D37+D42+D44+D46</f>
        <v>479199.3</v>
      </c>
      <c r="E49" s="26">
        <f>E4+E12+E15+E19+E23+E25+E31+E34+E37+E42+E44+E46</f>
        <v>501152</v>
      </c>
      <c r="F49" s="26">
        <f>F4+F12+F15+F19+F23+F25+F31+F34+F37+F42+F44+F46</f>
        <v>521739.9</v>
      </c>
      <c r="G49" s="25">
        <f>F49/E49</f>
        <v>1.0410811490326288</v>
      </c>
      <c r="H49" s="28">
        <f t="shared" si="1"/>
        <v>1.0887743366903917</v>
      </c>
      <c r="I49" s="22">
        <f>I4+I12+I15+I19+I23+I25+I31+I42+I37+I34+I46+I44</f>
        <v>506700.6999999999</v>
      </c>
      <c r="J49" s="24">
        <f>I49/E49</f>
        <v>1.0110718903645997</v>
      </c>
      <c r="K49" s="29">
        <f t="shared" si="3"/>
        <v>1.0573903175568076</v>
      </c>
      <c r="L49" s="22">
        <f>L44+L42+L37+L34+L31+L25+L23+L19+L15+L12+L4+L46</f>
        <v>501844.4</v>
      </c>
      <c r="M49" s="17">
        <f>L49/E49</f>
        <v>1.0013816167549965</v>
      </c>
      <c r="N49" s="18">
        <f t="shared" si="5"/>
        <v>1.0472561207831481</v>
      </c>
    </row>
    <row r="50" spans="1:14" ht="19.5">
      <c r="A50" s="6" t="s">
        <v>44</v>
      </c>
      <c r="B50" s="4"/>
      <c r="C50" s="4"/>
      <c r="D50" s="21"/>
      <c r="E50" s="21"/>
      <c r="F50" s="27"/>
      <c r="G50" s="25"/>
      <c r="H50" s="28"/>
      <c r="I50" s="22">
        <v>6500</v>
      </c>
      <c r="J50" s="24"/>
      <c r="K50" s="29"/>
      <c r="L50" s="22">
        <v>13000</v>
      </c>
      <c r="M50" s="17"/>
      <c r="N50" s="18"/>
    </row>
    <row r="51" spans="1:14" ht="19.5">
      <c r="A51" s="9" t="s">
        <v>45</v>
      </c>
      <c r="B51" s="3"/>
      <c r="C51" s="3"/>
      <c r="D51" s="21"/>
      <c r="E51" s="21"/>
      <c r="F51" s="27"/>
      <c r="G51" s="25"/>
      <c r="H51" s="25"/>
      <c r="I51" s="22">
        <f>I49+I50</f>
        <v>513200.6999999999</v>
      </c>
      <c r="J51" s="24"/>
      <c r="K51" s="24"/>
      <c r="L51" s="22">
        <f>L49+L50</f>
        <v>514844.4</v>
      </c>
      <c r="M51" s="17"/>
      <c r="N51" s="18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Е.Н.Баданина</cp:lastModifiedBy>
  <cp:lastPrinted>2016-11-01T06:58:30Z</cp:lastPrinted>
  <dcterms:created xsi:type="dcterms:W3CDTF">2016-10-31T13:00:42Z</dcterms:created>
  <dcterms:modified xsi:type="dcterms:W3CDTF">2017-12-12T12:10:54Z</dcterms:modified>
  <cp:category/>
  <cp:version/>
  <cp:contentType/>
  <cp:contentStatus/>
</cp:coreProperties>
</file>