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ПЛАН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 раза вгод</t>
        </r>
      </text>
    </comment>
  </commentList>
</comments>
</file>

<file path=xl/sharedStrings.xml><?xml version="1.0" encoding="utf-8"?>
<sst xmlns="http://schemas.openxmlformats.org/spreadsheetml/2006/main" count="130" uniqueCount="90">
  <si>
    <t>Наименование мероприятия</t>
  </si>
  <si>
    <t>Целевой показатель</t>
  </si>
  <si>
    <t xml:space="preserve">Ед. измерения </t>
  </si>
  <si>
    <t>2019 год</t>
  </si>
  <si>
    <t>2021 год</t>
  </si>
  <si>
    <t>Бюджетный эффект</t>
  </si>
  <si>
    <t>в бюджет области</t>
  </si>
  <si>
    <t>в консолидированный бюджет района / бюджет городского округа</t>
  </si>
  <si>
    <t>1.</t>
  </si>
  <si>
    <t>Принятие мер по урегулированию и взысканию задолженности по налоговым платежам:</t>
  </si>
  <si>
    <t>1.1.</t>
  </si>
  <si>
    <t>урегулирование и взыскание задолженности по налогу на доходы физических лиц, единому налогу на вмененный доход, налогу, взимаемому в связи с применением упрощенной системы налогообложения</t>
  </si>
  <si>
    <t>поступление средств в результате принятых мер по урегулированию и взысканию задолженности по налоговым платежам (НДФЛ, ЕНВД,УСН)</t>
  </si>
  <si>
    <t>тыс.рублей</t>
  </si>
  <si>
    <t>1.2.</t>
  </si>
  <si>
    <t>проведение мероприятий по урегулированию и взысканию задолженности по имущественным налогам (налог на имущество физических лиц, земельный налог с физических лиц, транспортный налог с физических лиц)</t>
  </si>
  <si>
    <t xml:space="preserve">количество проведенных рейдовых мероприятий по взысканию задолженности </t>
  </si>
  <si>
    <t>ед.</t>
  </si>
  <si>
    <t>количество охваченных налогоплательщиков, имеющих задолженность по имущественным налогам, в результате рейдовых мероприятий и индивидуальной работы</t>
  </si>
  <si>
    <t>чел.</t>
  </si>
  <si>
    <t>поступление средств в результате принятых мер по урегулированию и взысканию задолженности по имущественным налогам</t>
  </si>
  <si>
    <t>2.</t>
  </si>
  <si>
    <t>Принятие мер по дополнительным поступлениям от обеления доходов:</t>
  </si>
  <si>
    <t>2.1.</t>
  </si>
  <si>
    <t>Проведение мероприятий по легализации "теневой" заработной платы</t>
  </si>
  <si>
    <t>количество граждан, в отношении которых повышена и легализована заработная плата</t>
  </si>
  <si>
    <t>сумма дополнительного поступления налога на доходы физических лиц в результате проведения мероприятий по легализации "теневой" заработной платы</t>
  </si>
  <si>
    <t>2.2.</t>
  </si>
  <si>
    <t>Проведение работы по легализация неформальной занятости населения</t>
  </si>
  <si>
    <t>количество граждан, с которыми оформлены трудовые отношения</t>
  </si>
  <si>
    <t>количество проведенных рейдов по выявлению граждан, с которыми не оформлены трудовые отношения</t>
  </si>
  <si>
    <t>сумма дополнительного поступления налога на доходы физических лиц в результате в результате проведения мероприятий по легализации неформальной занятости населения</t>
  </si>
  <si>
    <t>2.3.</t>
  </si>
  <si>
    <t>Выявление собственников недвижимости, сдающих в наем жилые помещения без декларирования доходов и уплаты налогов</t>
  </si>
  <si>
    <t>количество выявленных собственников недвижимости, сдающих в наем жилые помещения</t>
  </si>
  <si>
    <t>сумма дополнительного поступления налога на доходы физических лиц в результате выявления собственников недвижимости, сдающих в наем жилые помещения</t>
  </si>
  <si>
    <t>3.</t>
  </si>
  <si>
    <t>Принятие мер по дополнительному поступлению налогов на совокупный доход:</t>
  </si>
  <si>
    <t>3.1.</t>
  </si>
  <si>
    <t>Выявление резервов роста поступлений налога, взимаемого в связи с применением упрощенной системы налогообложения, путем определения причин убыточности организаций и легализации их доходов</t>
  </si>
  <si>
    <t>ежегодный прирост поступлений налога, взимаемого в связи с применением упрощенной системы налогообложения</t>
  </si>
  <si>
    <t>3.2.</t>
  </si>
  <si>
    <t>3.3.</t>
  </si>
  <si>
    <t>Развитие патентной системы налогообложения</t>
  </si>
  <si>
    <t>количество выданных патентов</t>
  </si>
  <si>
    <t>сумма поступления налога, взимаемого в связи с применением патентной системы налогообложения</t>
  </si>
  <si>
    <t>4.</t>
  </si>
  <si>
    <t>Принятие мер по дополнительному поступлению местных налогов:</t>
  </si>
  <si>
    <t>4.2.</t>
  </si>
  <si>
    <t>Координация работы органов местного самоуправления области по обеспечению государственной регистрации прав собственности граждан на недвижимое имущество</t>
  </si>
  <si>
    <t>количество зарегистрированных объектов недвижимого имущества  (строений, помещений и сооружений)</t>
  </si>
  <si>
    <t>сумма дополнительного начисления налога на имущество физических лиц</t>
  </si>
  <si>
    <t>количество зарегистрированных земельных участков</t>
  </si>
  <si>
    <t>сумма дополнительного начисления земельного налога</t>
  </si>
  <si>
    <t>5.</t>
  </si>
  <si>
    <t>Принятие мер по дополнительному поступлению неналоговых доходов:</t>
  </si>
  <si>
    <t>5.1.</t>
  </si>
  <si>
    <t>5.2.</t>
  </si>
  <si>
    <t>Обеспечение мониторинга деятельности хозяйственных обществ, акции (доли) которых находятся в муниципальной собственности</t>
  </si>
  <si>
    <t>количество хозяйственных обществ, акции (доли) которых находятся в муниципальной собственности</t>
  </si>
  <si>
    <t>прирост доходов от долей собственности в коммерческих предприятиях к принятому бюджету (по состоянию на 1 августа 2018 года)</t>
  </si>
  <si>
    <t>5.3.</t>
  </si>
  <si>
    <t>Проведение претензионно-исковой работы по взысканию задолженности по арендной плате и пени в отношении арендаторов имущества и земельных участков, находящегося в государственной и муниципальной собственности, имеющих задолженность по арендной плате</t>
  </si>
  <si>
    <t>количество предъявленных претензий, судебных исков к арендаторам имущества и земельных участков</t>
  </si>
  <si>
    <t xml:space="preserve">сумма поступлений неналоговых доходов от проведения претензионно-исковой работы по взысканию задолженности по аренде земельных участков и имущества </t>
  </si>
  <si>
    <t>5.4.</t>
  </si>
  <si>
    <t>Принятие мер, направленных на повышение эффективности работы по выполнению Прогнозного плана приватизации муниципального имущества</t>
  </si>
  <si>
    <t>количество Прогнозных планов приватизации муниципального имущества, принятых районом (городскими округами) и поселениями</t>
  </si>
  <si>
    <t>прирост доходов от приватизации муниципального к принятому бюджету(по состоянию на 1 августа 2018 года)</t>
  </si>
  <si>
    <t xml:space="preserve">Координация деятельности органов местного самоуправления области по усилению муниципального земельного контроля по соблюдению землепользователями норм земельного законодательства </t>
  </si>
  <si>
    <t xml:space="preserve">количество проверок, выявивших нарушения норм земельного законодательства </t>
  </si>
  <si>
    <t>сумма поступлений земельного налога в результате усиления муниципального земельного контроля</t>
  </si>
  <si>
    <t>сумма поступлений денежных взысканий (штрафов) за нарушение земельного законодательства в местные бюджеты</t>
  </si>
  <si>
    <t>6.</t>
  </si>
  <si>
    <t>Обеспечение мониторинга налоговых поступлений от федеральных торговых сетей и их подразделений, в целях недопущения снижения налоговых  платежей</t>
  </si>
  <si>
    <t>ежегодный прирост налоговых поступлений от федеральных торговых сетей (НДФЛ, УСН, земельный налог)</t>
  </si>
  <si>
    <t>7.</t>
  </si>
  <si>
    <t>Проведение мероприятий по формированию благоприятного инвестиционного климата в муниципальных образованиях</t>
  </si>
  <si>
    <t>количество вновь созданных рабочих мест</t>
  </si>
  <si>
    <t>дополнительное поступление доходов от создания новых рабочих мест</t>
  </si>
  <si>
    <t>Итого бюджетный эффект от мероприятий по росту доходного потенциала</t>
  </si>
  <si>
    <t>2022 год</t>
  </si>
  <si>
    <t>РАЗДЕЛ I. Мероприятия по росту доходного потенциала района на 2021-2023 годы</t>
  </si>
  <si>
    <t>2023 год</t>
  </si>
  <si>
    <t>Популяризация налога на профессиональный доход</t>
  </si>
  <si>
    <t>ежегодный прирост поступлений по налогу на прфессиональный доход</t>
  </si>
  <si>
    <t>количество граждан зарегистрировавшихся в качестве самозанятых</t>
  </si>
  <si>
    <t>Проведение оценки эффективности налоговых расходов по местным налогам, с последующей их отменой</t>
  </si>
  <si>
    <t xml:space="preserve">ежегодный прирост поступлений от отмены и изменения условий предоставления налоговых расходов </t>
  </si>
  <si>
    <t>4.1.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</si>
</sst>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2" fontId="40" fillId="0" borderId="10" xfId="52" applyNumberFormat="1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2" fontId="42" fillId="0" borderId="0" xfId="0" applyNumberFormat="1" applyFont="1" applyAlignment="1">
      <alignment wrapText="1"/>
    </xf>
    <xf numFmtId="0" fontId="42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2" fillId="33" borderId="0" xfId="0" applyFont="1" applyFill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72" fontId="40" fillId="33" borderId="10" xfId="52" applyNumberFormat="1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172" fontId="42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72" fontId="40" fillId="33" borderId="10" xfId="52" applyNumberFormat="1" applyFont="1" applyFill="1" applyBorder="1" applyAlignment="1">
      <alignment horizontal="center" vertical="center" wrapText="1"/>
      <protection/>
    </xf>
    <xf numFmtId="172" fontId="43" fillId="33" borderId="11" xfId="52" applyNumberFormat="1" applyFont="1" applyFill="1" applyBorder="1" applyAlignment="1">
      <alignment horizontal="left" vertical="center" wrapText="1"/>
      <protection/>
    </xf>
    <xf numFmtId="172" fontId="43" fillId="33" borderId="12" xfId="52" applyNumberFormat="1" applyFont="1" applyFill="1" applyBorder="1" applyAlignment="1">
      <alignment horizontal="left" vertical="center" wrapText="1"/>
      <protection/>
    </xf>
    <xf numFmtId="172" fontId="43" fillId="33" borderId="13" xfId="52" applyNumberFormat="1" applyFont="1" applyFill="1" applyBorder="1" applyAlignment="1">
      <alignment horizontal="left" vertical="center" wrapText="1"/>
      <protection/>
    </xf>
    <xf numFmtId="0" fontId="40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72" fontId="40" fillId="33" borderId="14" xfId="52" applyNumberFormat="1" applyFont="1" applyFill="1" applyBorder="1" applyAlignment="1">
      <alignment horizontal="center" vertical="center" wrapText="1"/>
      <protection/>
    </xf>
    <xf numFmtId="172" fontId="40" fillId="33" borderId="15" xfId="52" applyNumberFormat="1" applyFont="1" applyFill="1" applyBorder="1" applyAlignment="1">
      <alignment horizontal="center" vertical="center" wrapText="1"/>
      <protection/>
    </xf>
    <xf numFmtId="172" fontId="40" fillId="33" borderId="16" xfId="52" applyNumberFormat="1" applyFont="1" applyFill="1" applyBorder="1" applyAlignment="1">
      <alignment horizontal="center" vertical="center" wrapText="1"/>
      <protection/>
    </xf>
    <xf numFmtId="0" fontId="43" fillId="33" borderId="11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172" fontId="40" fillId="33" borderId="10" xfId="52" applyNumberFormat="1" applyFont="1" applyFill="1" applyBorder="1" applyAlignment="1">
      <alignment horizontal="center" vertical="center" wrapText="1"/>
      <protection/>
    </xf>
    <xf numFmtId="172" fontId="43" fillId="33" borderId="11" xfId="52" applyNumberFormat="1" applyFont="1" applyFill="1" applyBorder="1" applyAlignment="1">
      <alignment horizontal="left" vertical="center"/>
      <protection/>
    </xf>
    <xf numFmtId="172" fontId="43" fillId="33" borderId="12" xfId="52" applyNumberFormat="1" applyFont="1" applyFill="1" applyBorder="1" applyAlignment="1">
      <alignment horizontal="left" vertical="center"/>
      <protection/>
    </xf>
    <xf numFmtId="172" fontId="43" fillId="33" borderId="13" xfId="52" applyNumberFormat="1" applyFont="1" applyFill="1" applyBorder="1" applyAlignment="1">
      <alignment horizontal="left" vertical="center"/>
      <protection/>
    </xf>
    <xf numFmtId="0" fontId="42" fillId="33" borderId="11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172" fontId="40" fillId="0" borderId="10" xfId="0" applyNumberFormat="1" applyFont="1" applyFill="1" applyBorder="1" applyAlignment="1">
      <alignment horizontal="center" vertical="center" wrapText="1"/>
    </xf>
    <xf numFmtId="172" fontId="40" fillId="0" borderId="10" xfId="52" applyNumberFormat="1" applyFont="1" applyFill="1" applyBorder="1" applyAlignment="1">
      <alignment horizontal="center" vertical="center" wrapText="1"/>
      <protection/>
    </xf>
    <xf numFmtId="16" fontId="40" fillId="0" borderId="10" xfId="0" applyNumberFormat="1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172" fontId="40" fillId="34" borderId="10" xfId="52" applyNumberFormat="1" applyFont="1" applyFill="1" applyBorder="1" applyAlignment="1">
      <alignment horizontal="center" vertical="center" wrapText="1"/>
      <protection/>
    </xf>
    <xf numFmtId="16" fontId="40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75" zoomScaleNormal="75" zoomScalePageLayoutView="0" workbookViewId="0" topLeftCell="A1">
      <selection activeCell="H21" sqref="H21"/>
    </sheetView>
  </sheetViews>
  <sheetFormatPr defaultColWidth="8.8515625" defaultRowHeight="15"/>
  <cols>
    <col min="1" max="1" width="6.7109375" style="1" customWidth="1"/>
    <col min="2" max="2" width="43.00390625" style="2" customWidth="1"/>
    <col min="3" max="3" width="51.421875" style="3" customWidth="1"/>
    <col min="4" max="4" width="15.7109375" style="1" customWidth="1"/>
    <col min="5" max="5" width="17.8515625" style="1" hidden="1" customWidth="1"/>
    <col min="6" max="6" width="17.421875" style="2" hidden="1" customWidth="1"/>
    <col min="7" max="12" width="17.28125" style="2" customWidth="1"/>
    <col min="13" max="13" width="12.140625" style="2" customWidth="1"/>
    <col min="14" max="16384" width="8.8515625" style="2" customWidth="1"/>
  </cols>
  <sheetData>
    <row r="1" spans="1:12" ht="15.75" customHeight="1">
      <c r="A1" s="13"/>
      <c r="B1" s="14"/>
      <c r="C1" s="15"/>
      <c r="D1" s="13"/>
      <c r="E1" s="13"/>
      <c r="F1" s="14"/>
      <c r="G1" s="14"/>
      <c r="H1" s="14"/>
      <c r="I1" s="28"/>
      <c r="J1" s="28"/>
      <c r="K1" s="28"/>
      <c r="L1" s="28"/>
    </row>
    <row r="2" spans="1:12" ht="20.25" customHeight="1">
      <c r="A2" s="29" t="s">
        <v>82</v>
      </c>
      <c r="B2" s="29"/>
      <c r="C2" s="29"/>
      <c r="D2" s="29"/>
      <c r="E2" s="29"/>
      <c r="F2" s="29"/>
      <c r="G2" s="29"/>
      <c r="H2" s="29"/>
      <c r="I2" s="29"/>
      <c r="J2" s="29"/>
      <c r="K2" s="16"/>
      <c r="L2" s="16"/>
    </row>
    <row r="3" spans="1:12" ht="18.75">
      <c r="A3" s="30"/>
      <c r="B3" s="30" t="s">
        <v>0</v>
      </c>
      <c r="C3" s="30" t="s">
        <v>1</v>
      </c>
      <c r="D3" s="30" t="s">
        <v>2</v>
      </c>
      <c r="E3" s="30" t="s">
        <v>3</v>
      </c>
      <c r="F3" s="30"/>
      <c r="G3" s="30" t="s">
        <v>4</v>
      </c>
      <c r="H3" s="30"/>
      <c r="I3" s="30" t="s">
        <v>81</v>
      </c>
      <c r="J3" s="30"/>
      <c r="K3" s="30" t="s">
        <v>83</v>
      </c>
      <c r="L3" s="30"/>
    </row>
    <row r="4" spans="1:12" ht="54" customHeight="1">
      <c r="A4" s="30"/>
      <c r="B4" s="30"/>
      <c r="C4" s="30"/>
      <c r="D4" s="30"/>
      <c r="E4" s="30" t="s">
        <v>5</v>
      </c>
      <c r="F4" s="30"/>
      <c r="G4" s="30" t="s">
        <v>5</v>
      </c>
      <c r="H4" s="30"/>
      <c r="I4" s="30" t="s">
        <v>5</v>
      </c>
      <c r="J4" s="30"/>
      <c r="K4" s="30" t="s">
        <v>5</v>
      </c>
      <c r="L4" s="30"/>
    </row>
    <row r="5" spans="1:12" ht="135.75" customHeight="1">
      <c r="A5" s="30"/>
      <c r="B5" s="30"/>
      <c r="C5" s="30"/>
      <c r="D5" s="30"/>
      <c r="E5" s="12" t="s">
        <v>6</v>
      </c>
      <c r="F5" s="12" t="s">
        <v>7</v>
      </c>
      <c r="G5" s="12" t="s">
        <v>6</v>
      </c>
      <c r="H5" s="12" t="s">
        <v>7</v>
      </c>
      <c r="I5" s="12" t="s">
        <v>6</v>
      </c>
      <c r="J5" s="12" t="s">
        <v>7</v>
      </c>
      <c r="K5" s="12" t="s">
        <v>6</v>
      </c>
      <c r="L5" s="12" t="s">
        <v>7</v>
      </c>
    </row>
    <row r="6" spans="1:12" ht="37.5" customHeight="1">
      <c r="A6" s="12" t="s">
        <v>8</v>
      </c>
      <c r="B6" s="34" t="s">
        <v>9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ht="96.75" customHeight="1">
      <c r="A7" s="12" t="s">
        <v>10</v>
      </c>
      <c r="B7" s="19" t="s">
        <v>11</v>
      </c>
      <c r="C7" s="18" t="s">
        <v>12</v>
      </c>
      <c r="D7" s="12" t="s">
        <v>13</v>
      </c>
      <c r="E7" s="12">
        <v>5100</v>
      </c>
      <c r="F7" s="12">
        <v>4000</v>
      </c>
      <c r="G7" s="17">
        <v>5100</v>
      </c>
      <c r="H7" s="12">
        <v>4000</v>
      </c>
      <c r="I7" s="12">
        <v>5300</v>
      </c>
      <c r="J7" s="12">
        <v>4200</v>
      </c>
      <c r="K7" s="12">
        <v>5500</v>
      </c>
      <c r="L7" s="12">
        <v>4400</v>
      </c>
    </row>
    <row r="8" spans="1:12" ht="63" customHeight="1">
      <c r="A8" s="30" t="s">
        <v>14</v>
      </c>
      <c r="B8" s="31" t="s">
        <v>15</v>
      </c>
      <c r="C8" s="18" t="s">
        <v>16</v>
      </c>
      <c r="D8" s="12" t="s">
        <v>17</v>
      </c>
      <c r="E8" s="12">
        <v>320</v>
      </c>
      <c r="F8" s="12">
        <v>320</v>
      </c>
      <c r="G8" s="12">
        <v>100</v>
      </c>
      <c r="H8" s="12">
        <v>100</v>
      </c>
      <c r="I8" s="12">
        <v>110</v>
      </c>
      <c r="J8" s="12">
        <v>110</v>
      </c>
      <c r="K8" s="12">
        <v>120</v>
      </c>
      <c r="L8" s="12">
        <v>120</v>
      </c>
    </row>
    <row r="9" spans="1:12" ht="106.5" customHeight="1">
      <c r="A9" s="30"/>
      <c r="B9" s="32"/>
      <c r="C9" s="18" t="s">
        <v>18</v>
      </c>
      <c r="D9" s="12" t="s">
        <v>19</v>
      </c>
      <c r="E9" s="12">
        <v>1600</v>
      </c>
      <c r="F9" s="12">
        <v>1600</v>
      </c>
      <c r="G9" s="12">
        <v>1600</v>
      </c>
      <c r="H9" s="12">
        <v>1400</v>
      </c>
      <c r="I9" s="12">
        <v>1700</v>
      </c>
      <c r="J9" s="12">
        <v>1500</v>
      </c>
      <c r="K9" s="12">
        <v>1800</v>
      </c>
      <c r="L9" s="12">
        <v>1600</v>
      </c>
    </row>
    <row r="10" spans="1:12" ht="86.25" customHeight="1">
      <c r="A10" s="30"/>
      <c r="B10" s="33"/>
      <c r="C10" s="18" t="s">
        <v>20</v>
      </c>
      <c r="D10" s="12" t="s">
        <v>13</v>
      </c>
      <c r="E10" s="12">
        <v>3500</v>
      </c>
      <c r="F10" s="12">
        <v>1500</v>
      </c>
      <c r="G10" s="12">
        <v>2000</v>
      </c>
      <c r="H10" s="12">
        <v>1100</v>
      </c>
      <c r="I10" s="12">
        <v>2100</v>
      </c>
      <c r="J10" s="12">
        <v>1100</v>
      </c>
      <c r="K10" s="12">
        <v>2100</v>
      </c>
      <c r="L10" s="12">
        <v>1100</v>
      </c>
    </row>
    <row r="11" spans="1:12" ht="29.25" customHeight="1">
      <c r="A11" s="12" t="s">
        <v>21</v>
      </c>
      <c r="B11" s="38" t="s">
        <v>22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</row>
    <row r="12" spans="1:12" ht="56.25">
      <c r="A12" s="30" t="s">
        <v>23</v>
      </c>
      <c r="B12" s="37" t="s">
        <v>24</v>
      </c>
      <c r="C12" s="18" t="s">
        <v>25</v>
      </c>
      <c r="D12" s="12" t="s">
        <v>19</v>
      </c>
      <c r="E12" s="12">
        <v>840</v>
      </c>
      <c r="F12" s="12">
        <v>840</v>
      </c>
      <c r="G12" s="12">
        <v>840</v>
      </c>
      <c r="H12" s="12">
        <v>840</v>
      </c>
      <c r="I12" s="12">
        <v>870</v>
      </c>
      <c r="J12" s="12">
        <v>870</v>
      </c>
      <c r="K12" s="12">
        <v>900</v>
      </c>
      <c r="L12" s="12">
        <v>900</v>
      </c>
    </row>
    <row r="13" spans="1:12" ht="83.25" customHeight="1">
      <c r="A13" s="30"/>
      <c r="B13" s="37"/>
      <c r="C13" s="18" t="s">
        <v>26</v>
      </c>
      <c r="D13" s="12" t="s">
        <v>13</v>
      </c>
      <c r="E13" s="12">
        <v>1900</v>
      </c>
      <c r="F13" s="12">
        <v>1900</v>
      </c>
      <c r="G13" s="12">
        <v>2000</v>
      </c>
      <c r="H13" s="12">
        <v>2000</v>
      </c>
      <c r="I13" s="12">
        <v>2100</v>
      </c>
      <c r="J13" s="12">
        <v>2100</v>
      </c>
      <c r="K13" s="12">
        <v>2100</v>
      </c>
      <c r="L13" s="12">
        <v>2100</v>
      </c>
    </row>
    <row r="14" spans="1:12" ht="42" customHeight="1">
      <c r="A14" s="30" t="s">
        <v>27</v>
      </c>
      <c r="B14" s="37" t="s">
        <v>28</v>
      </c>
      <c r="C14" s="18" t="s">
        <v>29</v>
      </c>
      <c r="D14" s="12" t="s">
        <v>19</v>
      </c>
      <c r="E14" s="12">
        <v>170</v>
      </c>
      <c r="F14" s="12">
        <v>170</v>
      </c>
      <c r="G14" s="12">
        <v>170</v>
      </c>
      <c r="H14" s="12">
        <v>170</v>
      </c>
      <c r="I14" s="12">
        <v>180</v>
      </c>
      <c r="J14" s="12">
        <v>180</v>
      </c>
      <c r="K14" s="12">
        <v>190</v>
      </c>
      <c r="L14" s="12">
        <v>190</v>
      </c>
    </row>
    <row r="15" spans="1:12" ht="61.5" customHeight="1">
      <c r="A15" s="30"/>
      <c r="B15" s="37"/>
      <c r="C15" s="18" t="s">
        <v>30</v>
      </c>
      <c r="D15" s="12" t="s">
        <v>17</v>
      </c>
      <c r="E15" s="12">
        <v>180</v>
      </c>
      <c r="F15" s="12">
        <v>180</v>
      </c>
      <c r="G15" s="12">
        <v>25</v>
      </c>
      <c r="H15" s="12">
        <v>25</v>
      </c>
      <c r="I15" s="12">
        <v>26</v>
      </c>
      <c r="J15" s="12">
        <v>26</v>
      </c>
      <c r="K15" s="12">
        <v>26</v>
      </c>
      <c r="L15" s="12">
        <v>26</v>
      </c>
    </row>
    <row r="16" spans="1:12" ht="112.5">
      <c r="A16" s="30"/>
      <c r="B16" s="37"/>
      <c r="C16" s="18" t="s">
        <v>31</v>
      </c>
      <c r="D16" s="12" t="s">
        <v>13</v>
      </c>
      <c r="E16" s="12">
        <v>2900</v>
      </c>
      <c r="F16" s="12">
        <v>2900</v>
      </c>
      <c r="G16" s="12">
        <v>1000</v>
      </c>
      <c r="H16" s="12">
        <v>1000</v>
      </c>
      <c r="I16" s="12">
        <v>1100</v>
      </c>
      <c r="J16" s="12">
        <v>1100</v>
      </c>
      <c r="K16" s="12">
        <v>1100</v>
      </c>
      <c r="L16" s="12">
        <v>1100</v>
      </c>
    </row>
    <row r="17" spans="1:12" ht="55.5" customHeight="1">
      <c r="A17" s="30" t="s">
        <v>32</v>
      </c>
      <c r="B17" s="37" t="s">
        <v>33</v>
      </c>
      <c r="C17" s="18" t="s">
        <v>34</v>
      </c>
      <c r="D17" s="12" t="s">
        <v>19</v>
      </c>
      <c r="E17" s="12">
        <v>12</v>
      </c>
      <c r="F17" s="12">
        <v>12</v>
      </c>
      <c r="G17" s="12">
        <v>11</v>
      </c>
      <c r="H17" s="12">
        <v>11</v>
      </c>
      <c r="I17" s="12">
        <v>12</v>
      </c>
      <c r="J17" s="12">
        <v>12</v>
      </c>
      <c r="K17" s="12">
        <v>13</v>
      </c>
      <c r="L17" s="12">
        <v>13</v>
      </c>
    </row>
    <row r="18" spans="1:12" ht="77.25" customHeight="1">
      <c r="A18" s="30"/>
      <c r="B18" s="37"/>
      <c r="C18" s="18" t="s">
        <v>35</v>
      </c>
      <c r="D18" s="12" t="s">
        <v>13</v>
      </c>
      <c r="E18" s="12">
        <v>52</v>
      </c>
      <c r="F18" s="12">
        <v>52</v>
      </c>
      <c r="G18" s="12">
        <v>56</v>
      </c>
      <c r="H18" s="12">
        <v>56</v>
      </c>
      <c r="I18" s="12">
        <v>60</v>
      </c>
      <c r="J18" s="12">
        <v>60</v>
      </c>
      <c r="K18" s="12">
        <v>65</v>
      </c>
      <c r="L18" s="12">
        <v>65</v>
      </c>
    </row>
    <row r="19" spans="1:12" ht="37.5" customHeight="1">
      <c r="A19" s="12" t="s">
        <v>36</v>
      </c>
      <c r="B19" s="25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1:12" ht="99" customHeight="1">
      <c r="A20" s="12" t="s">
        <v>38</v>
      </c>
      <c r="B20" s="24" t="s">
        <v>39</v>
      </c>
      <c r="C20" s="18" t="s">
        <v>40</v>
      </c>
      <c r="D20" s="23" t="s">
        <v>13</v>
      </c>
      <c r="E20" s="23">
        <v>1800</v>
      </c>
      <c r="F20" s="23">
        <v>900</v>
      </c>
      <c r="G20" s="23">
        <v>200</v>
      </c>
      <c r="H20" s="23">
        <v>100</v>
      </c>
      <c r="I20" s="23">
        <v>500</v>
      </c>
      <c r="J20" s="23">
        <v>250</v>
      </c>
      <c r="K20" s="23">
        <v>500</v>
      </c>
      <c r="L20" s="23">
        <v>250</v>
      </c>
    </row>
    <row r="21" spans="1:12" ht="78" customHeight="1">
      <c r="A21" s="30" t="s">
        <v>41</v>
      </c>
      <c r="B21" s="37" t="s">
        <v>84</v>
      </c>
      <c r="C21" s="18" t="s">
        <v>86</v>
      </c>
      <c r="D21" s="23" t="s">
        <v>17</v>
      </c>
      <c r="E21" s="23">
        <v>18</v>
      </c>
      <c r="F21" s="23">
        <v>18</v>
      </c>
      <c r="G21" s="23">
        <v>5</v>
      </c>
      <c r="H21" s="23">
        <v>5</v>
      </c>
      <c r="I21" s="23">
        <v>6</v>
      </c>
      <c r="J21" s="23">
        <v>6</v>
      </c>
      <c r="K21" s="23">
        <v>6</v>
      </c>
      <c r="L21" s="23">
        <v>6</v>
      </c>
    </row>
    <row r="22" spans="1:12" ht="56.25">
      <c r="A22" s="30"/>
      <c r="B22" s="37"/>
      <c r="C22" s="18" t="s">
        <v>85</v>
      </c>
      <c r="D22" s="23" t="s">
        <v>13</v>
      </c>
      <c r="E22" s="23">
        <v>150</v>
      </c>
      <c r="F22" s="23">
        <v>150</v>
      </c>
      <c r="G22" s="23"/>
      <c r="H22" s="23"/>
      <c r="I22" s="23"/>
      <c r="J22" s="23"/>
      <c r="K22" s="23"/>
      <c r="L22" s="23"/>
    </row>
    <row r="23" spans="1:12" ht="18.75">
      <c r="A23" s="30" t="s">
        <v>42</v>
      </c>
      <c r="B23" s="37" t="s">
        <v>43</v>
      </c>
      <c r="C23" s="18" t="s">
        <v>44</v>
      </c>
      <c r="D23" s="23" t="s">
        <v>17</v>
      </c>
      <c r="E23" s="23">
        <v>4</v>
      </c>
      <c r="F23" s="23">
        <v>4</v>
      </c>
      <c r="G23" s="23">
        <v>6</v>
      </c>
      <c r="H23" s="23">
        <v>6</v>
      </c>
      <c r="I23" s="23">
        <v>7</v>
      </c>
      <c r="J23" s="23">
        <v>7</v>
      </c>
      <c r="K23" s="23">
        <v>7</v>
      </c>
      <c r="L23" s="23">
        <v>7</v>
      </c>
    </row>
    <row r="24" spans="1:12" ht="56.25">
      <c r="A24" s="30"/>
      <c r="B24" s="37"/>
      <c r="C24" s="18" t="s">
        <v>45</v>
      </c>
      <c r="D24" s="23" t="s">
        <v>13</v>
      </c>
      <c r="E24" s="23">
        <v>23</v>
      </c>
      <c r="F24" s="23">
        <v>23</v>
      </c>
      <c r="G24" s="23">
        <v>20</v>
      </c>
      <c r="H24" s="23">
        <v>20</v>
      </c>
      <c r="I24" s="23">
        <v>25</v>
      </c>
      <c r="J24" s="23">
        <v>25</v>
      </c>
      <c r="K24" s="23">
        <v>26</v>
      </c>
      <c r="L24" s="23">
        <v>26</v>
      </c>
    </row>
    <row r="25" spans="1:12" ht="30" customHeight="1">
      <c r="A25" s="12" t="s">
        <v>46</v>
      </c>
      <c r="B25" s="25" t="s">
        <v>47</v>
      </c>
      <c r="C25" s="26"/>
      <c r="D25" s="26"/>
      <c r="E25" s="26"/>
      <c r="F25" s="26"/>
      <c r="G25" s="26"/>
      <c r="H25" s="26"/>
      <c r="I25" s="26"/>
      <c r="J25" s="26"/>
      <c r="K25" s="26"/>
      <c r="L25" s="27"/>
    </row>
    <row r="26" spans="1:12" ht="62.25" customHeight="1">
      <c r="A26" s="22" t="s">
        <v>89</v>
      </c>
      <c r="B26" s="24" t="s">
        <v>87</v>
      </c>
      <c r="C26" s="18" t="s">
        <v>88</v>
      </c>
      <c r="D26" s="23" t="s">
        <v>13</v>
      </c>
      <c r="E26" s="23">
        <v>162.7</v>
      </c>
      <c r="F26" s="23">
        <v>162.7</v>
      </c>
      <c r="G26" s="23"/>
      <c r="H26" s="23"/>
      <c r="I26" s="23"/>
      <c r="J26" s="23"/>
      <c r="K26" s="23">
        <v>150</v>
      </c>
      <c r="L26" s="23">
        <v>150</v>
      </c>
    </row>
    <row r="27" spans="1:12" ht="60" customHeight="1">
      <c r="A27" s="50" t="s">
        <v>48</v>
      </c>
      <c r="B27" s="37" t="s">
        <v>49</v>
      </c>
      <c r="C27" s="18" t="s">
        <v>50</v>
      </c>
      <c r="D27" s="12" t="s">
        <v>17</v>
      </c>
      <c r="E27" s="12">
        <v>203</v>
      </c>
      <c r="F27" s="12">
        <v>203</v>
      </c>
      <c r="G27" s="12">
        <v>100</v>
      </c>
      <c r="H27" s="12">
        <v>100</v>
      </c>
      <c r="I27" s="12">
        <v>100</v>
      </c>
      <c r="J27" s="12">
        <v>100</v>
      </c>
      <c r="K27" s="12">
        <v>100</v>
      </c>
      <c r="L27" s="12">
        <v>100</v>
      </c>
    </row>
    <row r="28" spans="1:12" ht="37.5">
      <c r="A28" s="30"/>
      <c r="B28" s="37"/>
      <c r="C28" s="18" t="s">
        <v>51</v>
      </c>
      <c r="D28" s="12" t="s">
        <v>13</v>
      </c>
      <c r="E28" s="12">
        <v>111.4</v>
      </c>
      <c r="F28" s="12">
        <v>111.4</v>
      </c>
      <c r="G28" s="12">
        <v>50</v>
      </c>
      <c r="H28" s="12">
        <v>50</v>
      </c>
      <c r="I28" s="12">
        <v>50</v>
      </c>
      <c r="J28" s="12">
        <v>50</v>
      </c>
      <c r="K28" s="12">
        <v>50</v>
      </c>
      <c r="L28" s="12">
        <v>50</v>
      </c>
    </row>
    <row r="29" spans="1:12" ht="42" customHeight="1">
      <c r="A29" s="30"/>
      <c r="B29" s="37"/>
      <c r="C29" s="18" t="s">
        <v>52</v>
      </c>
      <c r="D29" s="12" t="s">
        <v>17</v>
      </c>
      <c r="E29" s="12">
        <v>224</v>
      </c>
      <c r="F29" s="12">
        <v>224</v>
      </c>
      <c r="G29" s="12">
        <v>90</v>
      </c>
      <c r="H29" s="12">
        <v>90</v>
      </c>
      <c r="I29" s="12">
        <v>90</v>
      </c>
      <c r="J29" s="12">
        <v>90</v>
      </c>
      <c r="K29" s="12">
        <v>90</v>
      </c>
      <c r="L29" s="12">
        <v>90</v>
      </c>
    </row>
    <row r="30" spans="1:12" ht="42" customHeight="1">
      <c r="A30" s="30"/>
      <c r="B30" s="37"/>
      <c r="C30" s="18" t="s">
        <v>53</v>
      </c>
      <c r="D30" s="12" t="s">
        <v>13</v>
      </c>
      <c r="E30" s="12">
        <v>68</v>
      </c>
      <c r="F30" s="12">
        <v>68</v>
      </c>
      <c r="G30" s="12">
        <v>35</v>
      </c>
      <c r="H30" s="12">
        <v>35</v>
      </c>
      <c r="I30" s="12">
        <v>35</v>
      </c>
      <c r="J30" s="12">
        <v>35</v>
      </c>
      <c r="K30" s="12">
        <v>35</v>
      </c>
      <c r="L30" s="12">
        <v>35</v>
      </c>
    </row>
    <row r="31" spans="1:12" ht="30" customHeight="1">
      <c r="A31" s="12" t="s">
        <v>54</v>
      </c>
      <c r="B31" s="25" t="s">
        <v>55</v>
      </c>
      <c r="C31" s="26"/>
      <c r="D31" s="26"/>
      <c r="E31" s="26"/>
      <c r="F31" s="26"/>
      <c r="G31" s="26"/>
      <c r="H31" s="26"/>
      <c r="I31" s="26"/>
      <c r="J31" s="26"/>
      <c r="K31" s="26"/>
      <c r="L31" s="27"/>
    </row>
    <row r="32" spans="1:12" ht="57" customHeight="1">
      <c r="A32" s="47" t="s">
        <v>56</v>
      </c>
      <c r="B32" s="45" t="s">
        <v>58</v>
      </c>
      <c r="C32" s="5" t="s">
        <v>59</v>
      </c>
      <c r="D32" s="4" t="s">
        <v>17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11">
        <v>1</v>
      </c>
      <c r="L32" s="11">
        <v>1</v>
      </c>
    </row>
    <row r="33" spans="1:12" ht="72.75" customHeight="1">
      <c r="A33" s="44"/>
      <c r="B33" s="45"/>
      <c r="C33" s="5" t="s">
        <v>60</v>
      </c>
      <c r="D33" s="4" t="s">
        <v>13</v>
      </c>
      <c r="E33" s="4">
        <v>1</v>
      </c>
      <c r="F33" s="4">
        <v>1</v>
      </c>
      <c r="G33" s="4">
        <v>1</v>
      </c>
      <c r="H33" s="4">
        <v>1</v>
      </c>
      <c r="I33" s="4">
        <v>2</v>
      </c>
      <c r="J33" s="4">
        <v>2</v>
      </c>
      <c r="K33" s="11">
        <v>2</v>
      </c>
      <c r="L33" s="11">
        <v>2</v>
      </c>
    </row>
    <row r="34" spans="1:12" ht="55.5" customHeight="1">
      <c r="A34" s="44" t="s">
        <v>57</v>
      </c>
      <c r="B34" s="45" t="s">
        <v>62</v>
      </c>
      <c r="C34" s="5" t="s">
        <v>63</v>
      </c>
      <c r="D34" s="4" t="s">
        <v>17</v>
      </c>
      <c r="E34" s="4">
        <f>70+65</f>
        <v>135</v>
      </c>
      <c r="F34" s="4">
        <f>70+65</f>
        <v>135</v>
      </c>
      <c r="G34" s="4">
        <f>72+68</f>
        <v>140</v>
      </c>
      <c r="H34" s="4">
        <f>72+68</f>
        <v>140</v>
      </c>
      <c r="I34" s="4">
        <v>140</v>
      </c>
      <c r="J34" s="4">
        <v>140</v>
      </c>
      <c r="K34" s="11">
        <f>75+70</f>
        <v>145</v>
      </c>
      <c r="L34" s="11">
        <f>75+70</f>
        <v>145</v>
      </c>
    </row>
    <row r="35" spans="1:12" ht="93.75">
      <c r="A35" s="44"/>
      <c r="B35" s="45"/>
      <c r="C35" s="7" t="s">
        <v>64</v>
      </c>
      <c r="D35" s="4" t="s">
        <v>13</v>
      </c>
      <c r="E35" s="8">
        <f>320+380</f>
        <v>700</v>
      </c>
      <c r="F35" s="8">
        <f>320+380</f>
        <v>700</v>
      </c>
      <c r="G35" s="4">
        <f>330+300</f>
        <v>630</v>
      </c>
      <c r="H35" s="4">
        <f>330+300</f>
        <v>630</v>
      </c>
      <c r="I35" s="4">
        <v>650</v>
      </c>
      <c r="J35" s="4">
        <v>650</v>
      </c>
      <c r="K35" s="11">
        <v>650</v>
      </c>
      <c r="L35" s="11">
        <v>650</v>
      </c>
    </row>
    <row r="36" spans="1:12" ht="75">
      <c r="A36" s="44" t="s">
        <v>61</v>
      </c>
      <c r="B36" s="45" t="s">
        <v>66</v>
      </c>
      <c r="C36" s="7" t="s">
        <v>67</v>
      </c>
      <c r="D36" s="4" t="s">
        <v>17</v>
      </c>
      <c r="E36" s="4">
        <v>6</v>
      </c>
      <c r="F36" s="4">
        <v>6</v>
      </c>
      <c r="G36" s="12">
        <v>8</v>
      </c>
      <c r="H36" s="12">
        <v>8</v>
      </c>
      <c r="I36" s="12">
        <v>8</v>
      </c>
      <c r="J36" s="12">
        <v>8</v>
      </c>
      <c r="K36" s="12">
        <v>8</v>
      </c>
      <c r="L36" s="12">
        <v>8</v>
      </c>
    </row>
    <row r="37" spans="1:12" ht="59.25" customHeight="1">
      <c r="A37" s="44"/>
      <c r="B37" s="45"/>
      <c r="C37" s="5" t="s">
        <v>68</v>
      </c>
      <c r="D37" s="4" t="s">
        <v>13</v>
      </c>
      <c r="E37" s="4">
        <f>100+525</f>
        <v>625</v>
      </c>
      <c r="F37" s="4">
        <f>100+525</f>
        <v>625</v>
      </c>
      <c r="G37" s="12">
        <f>100+50</f>
        <v>150</v>
      </c>
      <c r="H37" s="12">
        <f>100+50</f>
        <v>150</v>
      </c>
      <c r="I37" s="12">
        <v>150</v>
      </c>
      <c r="J37" s="12">
        <v>150</v>
      </c>
      <c r="K37" s="12">
        <v>200</v>
      </c>
      <c r="L37" s="12">
        <v>200</v>
      </c>
    </row>
    <row r="38" spans="1:12" ht="56.25">
      <c r="A38" s="44" t="s">
        <v>65</v>
      </c>
      <c r="B38" s="46" t="s">
        <v>69</v>
      </c>
      <c r="C38" s="5" t="s">
        <v>70</v>
      </c>
      <c r="D38" s="4" t="s">
        <v>17</v>
      </c>
      <c r="E38" s="4">
        <f>24+9</f>
        <v>33</v>
      </c>
      <c r="F38" s="4">
        <f>24+9</f>
        <v>33</v>
      </c>
      <c r="G38" s="12">
        <v>30</v>
      </c>
      <c r="H38" s="12">
        <v>30</v>
      </c>
      <c r="I38" s="12">
        <v>35</v>
      </c>
      <c r="J38" s="12">
        <v>35</v>
      </c>
      <c r="K38" s="12">
        <f>26+12</f>
        <v>38</v>
      </c>
      <c r="L38" s="12">
        <f>26+12</f>
        <v>38</v>
      </c>
    </row>
    <row r="39" spans="1:12" ht="56.25">
      <c r="A39" s="44"/>
      <c r="B39" s="46"/>
      <c r="C39" s="7" t="s">
        <v>71</v>
      </c>
      <c r="D39" s="4" t="s">
        <v>13</v>
      </c>
      <c r="E39" s="4">
        <f>5+5.4</f>
        <v>10.4</v>
      </c>
      <c r="F39" s="4">
        <f>5+5.4</f>
        <v>10.4</v>
      </c>
      <c r="G39" s="12">
        <v>10.4</v>
      </c>
      <c r="H39" s="12">
        <v>10.4</v>
      </c>
      <c r="I39" s="12">
        <v>13.2</v>
      </c>
      <c r="J39" s="12">
        <v>13.2</v>
      </c>
      <c r="K39" s="12">
        <f>7+7.2</f>
        <v>14.2</v>
      </c>
      <c r="L39" s="12">
        <f>7+7.2</f>
        <v>14.2</v>
      </c>
    </row>
    <row r="40" spans="1:12" ht="56.25">
      <c r="A40" s="44"/>
      <c r="B40" s="46"/>
      <c r="C40" s="5" t="s">
        <v>72</v>
      </c>
      <c r="D40" s="4" t="s">
        <v>13</v>
      </c>
      <c r="E40" s="4">
        <v>25</v>
      </c>
      <c r="F40" s="4">
        <v>25</v>
      </c>
      <c r="G40" s="12">
        <v>20</v>
      </c>
      <c r="H40" s="12">
        <v>20</v>
      </c>
      <c r="I40" s="12">
        <v>25</v>
      </c>
      <c r="J40" s="12">
        <v>25</v>
      </c>
      <c r="K40" s="12">
        <v>30</v>
      </c>
      <c r="L40" s="12">
        <v>30</v>
      </c>
    </row>
    <row r="41" spans="1:12" ht="72.75" customHeight="1">
      <c r="A41" s="8" t="s">
        <v>73</v>
      </c>
      <c r="B41" s="6" t="s">
        <v>74</v>
      </c>
      <c r="C41" s="7" t="s">
        <v>75</v>
      </c>
      <c r="D41" s="4" t="s">
        <v>13</v>
      </c>
      <c r="E41" s="12">
        <v>120</v>
      </c>
      <c r="F41" s="12">
        <v>120</v>
      </c>
      <c r="G41" s="12">
        <v>130</v>
      </c>
      <c r="H41" s="12">
        <v>130</v>
      </c>
      <c r="I41" s="12">
        <v>140</v>
      </c>
      <c r="J41" s="12">
        <v>140</v>
      </c>
      <c r="K41" s="12">
        <v>150</v>
      </c>
      <c r="L41" s="12">
        <v>150</v>
      </c>
    </row>
    <row r="42" spans="1:12" ht="37.5" hidden="1">
      <c r="A42" s="48" t="s">
        <v>76</v>
      </c>
      <c r="B42" s="49" t="s">
        <v>77</v>
      </c>
      <c r="C42" s="7" t="s">
        <v>78</v>
      </c>
      <c r="D42" s="4" t="s">
        <v>17</v>
      </c>
      <c r="E42" s="4"/>
      <c r="F42" s="4"/>
      <c r="G42" s="4"/>
      <c r="H42" s="4"/>
      <c r="I42" s="4"/>
      <c r="J42" s="4"/>
      <c r="K42" s="11"/>
      <c r="L42" s="11"/>
    </row>
    <row r="43" spans="1:12" ht="37.5" hidden="1">
      <c r="A43" s="48"/>
      <c r="B43" s="49"/>
      <c r="C43" s="5" t="s">
        <v>79</v>
      </c>
      <c r="D43" s="4" t="s">
        <v>13</v>
      </c>
      <c r="E43" s="4"/>
      <c r="F43" s="4"/>
      <c r="G43" s="4"/>
      <c r="H43" s="4"/>
      <c r="I43" s="4"/>
      <c r="J43" s="4"/>
      <c r="K43" s="11"/>
      <c r="L43" s="11"/>
    </row>
    <row r="44" spans="1:13" s="10" customFormat="1" ht="40.5">
      <c r="A44" s="41" t="s">
        <v>80</v>
      </c>
      <c r="B44" s="42"/>
      <c r="C44" s="43"/>
      <c r="D44" s="20" t="s">
        <v>13</v>
      </c>
      <c r="E44" s="21" t="e">
        <f>SUM(E7+E10+E13+E16+E18+E20+E22+E24+#REF!+E26+E28+E30+E33+E35+E37+E39+E40+E41+E43)</f>
        <v>#REF!</v>
      </c>
      <c r="F44" s="21" t="e">
        <f>SUM(F7+F10+F13+F16+F18+F20+F22+F24+#REF!+F26+F28+F30+F33+F35+F37+F39+F40+F41+F43)</f>
        <v>#REF!</v>
      </c>
      <c r="G44" s="21">
        <f aca="true" t="shared" si="0" ref="G44:L44">SUM(G7+G10+G13+G16+G18+G20+G22+G24+G26+G28+G30+G33+G35+G37+G39+G40+G41+G43)</f>
        <v>11402.4</v>
      </c>
      <c r="H44" s="21">
        <f t="shared" si="0"/>
        <v>9302.4</v>
      </c>
      <c r="I44" s="21">
        <f t="shared" si="0"/>
        <v>12250.2</v>
      </c>
      <c r="J44" s="21">
        <f t="shared" si="0"/>
        <v>9900.2</v>
      </c>
      <c r="K44" s="21">
        <f t="shared" si="0"/>
        <v>12672.2</v>
      </c>
      <c r="L44" s="21">
        <f t="shared" si="0"/>
        <v>10322.2</v>
      </c>
      <c r="M44" s="9"/>
    </row>
  </sheetData>
  <sheetProtection/>
  <protectedRanges>
    <protectedRange sqref="B32:C43" name="Диапазон6"/>
    <protectedRange sqref="B26:C30" name="Диапазон5"/>
    <protectedRange sqref="B20:C24" name="Диапазон4"/>
    <protectedRange sqref="A14:C18" name="Диапазон3"/>
    <protectedRange sqref="B12:C13" name="Диапазон2"/>
    <protectedRange sqref="B7:C10" name="Диапазон1"/>
  </protectedRanges>
  <mergeCells count="45">
    <mergeCell ref="K1:L1"/>
    <mergeCell ref="K3:L3"/>
    <mergeCell ref="K4:L4"/>
    <mergeCell ref="A42:A43"/>
    <mergeCell ref="B42:B43"/>
    <mergeCell ref="A21:A22"/>
    <mergeCell ref="B21:B22"/>
    <mergeCell ref="A27:A30"/>
    <mergeCell ref="B27:B30"/>
    <mergeCell ref="A23:A24"/>
    <mergeCell ref="A44:C44"/>
    <mergeCell ref="A36:A37"/>
    <mergeCell ref="B36:B37"/>
    <mergeCell ref="A38:A40"/>
    <mergeCell ref="B38:B40"/>
    <mergeCell ref="B25:L25"/>
    <mergeCell ref="A32:A33"/>
    <mergeCell ref="B32:B33"/>
    <mergeCell ref="A34:A35"/>
    <mergeCell ref="B34:B35"/>
    <mergeCell ref="B23:B24"/>
    <mergeCell ref="B11:L11"/>
    <mergeCell ref="A12:A13"/>
    <mergeCell ref="B12:B13"/>
    <mergeCell ref="A14:A16"/>
    <mergeCell ref="B14:B16"/>
    <mergeCell ref="A17:A18"/>
    <mergeCell ref="B17:B18"/>
    <mergeCell ref="B19:L19"/>
    <mergeCell ref="E4:F4"/>
    <mergeCell ref="G4:H4"/>
    <mergeCell ref="I4:J4"/>
    <mergeCell ref="A8:A10"/>
    <mergeCell ref="B8:B10"/>
    <mergeCell ref="B6:L6"/>
    <mergeCell ref="B31:L31"/>
    <mergeCell ref="I1:J1"/>
    <mergeCell ref="A2:J2"/>
    <mergeCell ref="A3:A5"/>
    <mergeCell ref="B3:B5"/>
    <mergeCell ref="C3:C5"/>
    <mergeCell ref="D3:D5"/>
    <mergeCell ref="E3:F3"/>
    <mergeCell ref="G3:H3"/>
    <mergeCell ref="I3:J3"/>
  </mergeCells>
  <printOptions/>
  <pageMargins left="0.7086614173228347" right="0.7086614173228347" top="0.7480314960629921" bottom="0.35" header="0.31496062992125984" footer="0.31496062992125984"/>
  <pageSetup fitToHeight="4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В.Л.Теплякова</dc:creator>
  <cp:keywords/>
  <dc:description/>
  <cp:lastModifiedBy>User</cp:lastModifiedBy>
  <cp:lastPrinted>2021-03-30T07:05:05Z</cp:lastPrinted>
  <dcterms:created xsi:type="dcterms:W3CDTF">2019-04-18T07:22:51Z</dcterms:created>
  <dcterms:modified xsi:type="dcterms:W3CDTF">2021-03-30T07:05:15Z</dcterms:modified>
  <cp:category/>
  <cp:version/>
  <cp:contentType/>
  <cp:contentStatus/>
</cp:coreProperties>
</file>