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8190" activeTab="0"/>
  </bookViews>
  <sheets>
    <sheet name="по разделам" sheetId="1" r:id="rId1"/>
  </sheets>
  <definedNames>
    <definedName name="_xlnm.Print_Area" localSheetId="0">'по разделам'!$C$1:$H$58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<sst xmlns="http://schemas.openxmlformats.org/spreadsheetml/2006/main" count="141" uniqueCount="72">
  <si>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</si>
  <si>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</si>
  <si>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</si>
  <si>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</si>
  <si>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</si>
  <si>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</si>
  <si>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</si>
  <si>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</si>
  <si>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</si>
  <si>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>Утверждено на год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</si>
  <si>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</si>
  <si>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</si>
  <si>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</si>
  <si>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</si>
  <si>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</si>
  <si>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</si>
  <si>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</si>
  <si>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</si>
  <si>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</si>
  <si>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</si>
  <si>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</si>
  <si>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</si>
  <si>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</si>
  <si>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</si>
  <si>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</si>
  <si>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</si>
  <si>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</si>
  <si>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</si>
  <si>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</si>
  <si>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</si>
  <si>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</si>
  <si>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</si>
  <si>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</si>
  <si>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</si>
  <si>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</si>
  <si>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</si>
  <si>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</si>
  <si>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</si>
  <si>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</si>
  <si>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</si>
  <si>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</si>
  <si>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</si>
  <si>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</si>
  <si>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</si>
  <si>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</si>
  <si>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08</t>
  </si>
  <si>
    <t>Культура  </t>
  </si>
  <si>
    <t>Другие вопросы в области культуры, кинематографии</t>
  </si>
  <si>
    <t>ЗДРАВООХРАНЕНИЕ 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</si>
  <si>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</si>
  <si>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</si>
  <si>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</si>
  <si>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</si>
  <si>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 xml:space="preserve">Другие вопросы в области социальной политики </t>
  </si>
  <si>
    <t>10</t>
  </si>
  <si>
    <t>ФИЗИЧЕСКАЯ КУЛЬТУРА И СПОРТ</t>
  </si>
  <si>
    <t>Массовый спорт 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</si>
  <si>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</si>
  <si>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</si>
  <si>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</si>
  <si>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>Транспорт</t>
  </si>
  <si>
    <t>11</t>
  </si>
  <si>
    <t>Резервные фонды</t>
  </si>
  <si>
    <t>Гражданская оборона</t>
  </si>
  <si>
    <t>Защита населения и территории от чрезвычайных  ситуаций природного и техногенного характера, пожарная безопасность</t>
  </si>
  <si>
    <t>Санитарно-эпидемиологическое благополучие</t>
  </si>
  <si>
    <t>-</t>
  </si>
  <si>
    <t>МЕЖБЮДЖЕТНЫЕ ТРАНСФЕРТЫ ОБЩЕГО ХАРАКТЕРА БЮДЖЕТАМ БЮДЖЕТНОЙ СИСТЕМЫ РОССИЙСКОЙ ФЕДЕРАЦИИ</t>
  </si>
  <si>
    <t>НАЦИОНАЛЬНАЯ ОБОРОНА</t>
  </si>
  <si>
    <t>Мобилизационная и вневойсковая подготовка</t>
  </si>
  <si>
    <t>ИНФОРМАЦИЯ ОБ ИСПОЛНЕНИИ РАЙОННОГО БЮДЖЕТА ПО РАСХОДАМ  НА 01 МАЯ 2023 ГОДА</t>
  </si>
  <si>
    <t>Фактически исполнено на  01.05.2023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</si>
</sst>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8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9" fillId="0" borderId="0">
      <alignment horizontal="left" vertical="top"/>
      <protection/>
    </xf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38" borderId="10" applyNumberFormat="0" applyFont="0" applyAlignment="0" applyProtection="0"/>
    <xf numFmtId="9" fontId="41" fillId="0" borderId="0" applyFont="0" applyFill="0" applyBorder="0" applyAlignment="0" applyProtection="0"/>
    <xf numFmtId="49" fontId="21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1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59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4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0" fontId="12" fillId="41" borderId="12" xfId="0" applyFont="1" applyFill="1" applyBorder="1" applyAlignment="1">
      <alignment horizontal="left" wrapText="1"/>
    </xf>
    <xf numFmtId="49" fontId="13" fillId="0" borderId="12" xfId="0" applyNumberFormat="1" applyFont="1" applyFill="1" applyBorder="1" applyAlignment="1">
      <alignment horizontal="center" vertical="center"/>
    </xf>
    <xf numFmtId="172" fontId="14" fillId="42" borderId="12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0" fontId="12" fillId="0" borderId="12" xfId="0" applyFont="1" applyBorder="1" applyAlignment="1">
      <alignment/>
    </xf>
    <xf numFmtId="172" fontId="16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172" fontId="2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2" fontId="14" fillId="0" borderId="12" xfId="0" applyNumberFormat="1" applyFont="1" applyFill="1" applyBorder="1" applyAlignment="1">
      <alignment horizontal="center" vertical="center"/>
    </xf>
    <xf numFmtId="172" fontId="15" fillId="0" borderId="12" xfId="0" applyNumberFormat="1" applyFont="1" applyFill="1" applyBorder="1" applyAlignment="1">
      <alignment horizontal="center" vertical="center"/>
    </xf>
    <xf numFmtId="172" fontId="17" fillId="42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11" fillId="0" borderId="0" xfId="9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/>
    </xf>
  </cellXfs>
  <cellStyles count="1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Заголовки полей" xfId="57"/>
    <cellStyle name="Заголовки полей [печать]" xfId="58"/>
    <cellStyle name="Заголовки полей 2" xfId="59"/>
    <cellStyle name="Заголовки полей 3" xfId="60"/>
    <cellStyle name="Заголовки полей 4" xfId="61"/>
    <cellStyle name="Заголовок 1" xfId="62"/>
    <cellStyle name="Заголовок 2" xfId="63"/>
    <cellStyle name="Заголовок 3" xfId="64"/>
    <cellStyle name="Заголовок 4" xfId="65"/>
    <cellStyle name="Заголовок меры" xfId="66"/>
    <cellStyle name="Заголовок меры 2" xfId="67"/>
    <cellStyle name="Заголовок меры 3" xfId="68"/>
    <cellStyle name="Заголовок меры 4" xfId="69"/>
    <cellStyle name="Заголовок показателя [печать]" xfId="70"/>
    <cellStyle name="Заголовок показателя константы" xfId="71"/>
    <cellStyle name="Заголовок показателя константы 2" xfId="72"/>
    <cellStyle name="Заголовок показателя константы 3" xfId="73"/>
    <cellStyle name="Заголовок показателя константы 4" xfId="74"/>
    <cellStyle name="Заголовок результата расчета" xfId="75"/>
    <cellStyle name="Заголовок результата расчета 2" xfId="76"/>
    <cellStyle name="Заголовок результата расчета 3" xfId="77"/>
    <cellStyle name="Заголовок результата расчета 4" xfId="78"/>
    <cellStyle name="Заголовок свободного показателя" xfId="79"/>
    <cellStyle name="Заголовок свободного показателя 2" xfId="80"/>
    <cellStyle name="Заголовок свободного показателя 3" xfId="81"/>
    <cellStyle name="Заголовок свободного показателя 4" xfId="82"/>
    <cellStyle name="Значение фильтра" xfId="83"/>
    <cellStyle name="Значение фильтра [печать]" xfId="84"/>
    <cellStyle name="Значение фильтра [печать] 2" xfId="85"/>
    <cellStyle name="Значение фильтра [печать] 3" xfId="86"/>
    <cellStyle name="Значение фильтра [печать] 4" xfId="87"/>
    <cellStyle name="Значение фильтра 2" xfId="88"/>
    <cellStyle name="Значение фильтра 3" xfId="89"/>
    <cellStyle name="Значение фильтра 4" xfId="90"/>
    <cellStyle name="Информация о задаче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 2 4" xfId="99"/>
    <cellStyle name="Обычный 2 5" xfId="100"/>
    <cellStyle name="Обычный 3" xfId="101"/>
    <cellStyle name="Отдельная ячейка" xfId="102"/>
    <cellStyle name="Отдельная ячейка - константа" xfId="103"/>
    <cellStyle name="Отдельная ячейка - константа [печать]" xfId="104"/>
    <cellStyle name="Отдельная ячейка - константа [печать] 2" xfId="105"/>
    <cellStyle name="Отдельная ячейка - константа [печать] 3" xfId="106"/>
    <cellStyle name="Отдельная ячейка - константа [печать] 4" xfId="107"/>
    <cellStyle name="Отдельная ячейка - константа 2" xfId="108"/>
    <cellStyle name="Отдельная ячейка - константа 3" xfId="109"/>
    <cellStyle name="Отдельная ячейка - константа 4" xfId="110"/>
    <cellStyle name="Отдельная ячейка [печать]" xfId="111"/>
    <cellStyle name="Отдельная ячейка [печать] 2" xfId="112"/>
    <cellStyle name="Отдельная ячейка [печать] 3" xfId="113"/>
    <cellStyle name="Отдельная ячейка [печать] 4" xfId="114"/>
    <cellStyle name="Отдельная ячейка 2" xfId="115"/>
    <cellStyle name="Отдельная ячейка 3" xfId="116"/>
    <cellStyle name="Отдельная ячейка 4" xfId="117"/>
    <cellStyle name="Отдельная ячейка-результат" xfId="118"/>
    <cellStyle name="Отдельная ячейка-результат [печать]" xfId="119"/>
    <cellStyle name="Отдельная ячейка-результат [печать] 2" xfId="120"/>
    <cellStyle name="Отдельная ячейка-результат [печать] 3" xfId="121"/>
    <cellStyle name="Отдельная ячейка-результат [печать] 4" xfId="122"/>
    <cellStyle name="Отдельная ячейка-результат 2" xfId="123"/>
    <cellStyle name="Отдельная ячейка-результат 3" xfId="124"/>
    <cellStyle name="Отдельная ячейка-результат 4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ойства элементов измерения" xfId="131"/>
    <cellStyle name="Свойства элементов измерения [печать]" xfId="132"/>
    <cellStyle name="Свойства элементов измерения [печать] 2" xfId="133"/>
    <cellStyle name="Свойства элементов измерения [печать] 3" xfId="134"/>
    <cellStyle name="Свойства элементов измерения [печать] 4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  <cellStyle name="Элементы осей" xfId="141"/>
    <cellStyle name="Элементы осей [печать]" xfId="142"/>
    <cellStyle name="Элементы осей [печать] 2" xfId="143"/>
    <cellStyle name="Элементы осей [печать] 3" xfId="144"/>
    <cellStyle name="Элементы осей [печать] 4" xfId="145"/>
    <cellStyle name="Элементы осей 2" xfId="146"/>
    <cellStyle name="Элементы осей 3" xfId="147"/>
    <cellStyle name="Элементы осей 4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1:H60"/>
  <sheetViews>
    <sheetView tabSelected="1" view="pageBreakPreview" zoomScale="87" zoomScaleSheetLayoutView="87" zoomScalePageLayoutView="0" workbookViewId="0" topLeftCell="B1">
      <selection activeCell="G39" sqref="G39"/>
    </sheetView>
  </sheetViews>
  <sheetFormatPr defaultColWidth="9.00390625" defaultRowHeight="12.75"/>
  <cols>
    <col min="1" max="1" width="9.125" style="2" customWidth="1"/>
    <col min="2" max="2" width="1.00390625" style="2" customWidth="1"/>
    <col min="3" max="3" width="71.00390625" style="2" customWidth="1"/>
    <col min="4" max="4" width="11.00390625" style="2" customWidth="1"/>
    <col min="5" max="5" width="10.375" style="2" customWidth="1"/>
    <col min="6" max="6" width="16.00390625" style="2" customWidth="1"/>
    <col min="7" max="7" width="16.75390625" style="2" customWidth="1"/>
    <col min="8" max="8" width="17.75390625" style="2" customWidth="1"/>
    <col min="9" max="16384" width="9.125" style="2" customWidth="1"/>
  </cols>
  <sheetData>
    <row r="1" spans="3:6" ht="4.5" customHeight="1">
      <c r="C1" s="31"/>
      <c r="D1" s="31"/>
      <c r="E1" s="31"/>
      <c r="F1" s="31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8" ht="15.75">
      <c r="C8" s="32" t="s">
        <v>70</v>
      </c>
      <c r="D8" s="32"/>
      <c r="E8" s="32"/>
      <c r="F8" s="32"/>
      <c r="G8" s="32"/>
      <c r="H8" s="32"/>
    </row>
    <row r="9" spans="3:6" ht="15">
      <c r="C9" s="33"/>
      <c r="D9" s="34"/>
      <c r="E9" s="34"/>
      <c r="F9" s="34"/>
    </row>
    <row r="10" spans="3:8" ht="15">
      <c r="C10" s="35" t="s">
        <v>4</v>
      </c>
      <c r="D10" s="36"/>
      <c r="E10" s="36"/>
      <c r="F10" s="37"/>
      <c r="H10" s="4" t="s">
        <v>5</v>
      </c>
    </row>
    <row r="11" spans="3:8" ht="60" customHeight="1">
      <c r="C11" s="5" t="s">
        <v>6</v>
      </c>
      <c r="D11" s="6" t="s">
        <v>7</v>
      </c>
      <c r="E11" s="6" t="s">
        <v>8</v>
      </c>
      <c r="F11" s="5" t="s">
        <v>9</v>
      </c>
      <c r="G11" s="26" t="s">
        <v>71</v>
      </c>
      <c r="H11" s="7" t="s">
        <v>10</v>
      </c>
    </row>
    <row r="12" spans="3:8" ht="15">
      <c r="C12" s="23">
        <v>1</v>
      </c>
      <c r="D12" s="24">
        <v>2</v>
      </c>
      <c r="E12" s="24">
        <v>3</v>
      </c>
      <c r="F12" s="23">
        <v>4</v>
      </c>
      <c r="G12" s="27">
        <v>5</v>
      </c>
      <c r="H12" s="25">
        <v>6</v>
      </c>
    </row>
    <row r="13" spans="3:8" ht="15.75">
      <c r="C13" s="8" t="s">
        <v>11</v>
      </c>
      <c r="D13" s="9" t="s">
        <v>12</v>
      </c>
      <c r="E13" s="9" t="s">
        <v>13</v>
      </c>
      <c r="F13" s="10">
        <f>F14+F15+F16+F18+F20+F17+F19</f>
        <v>97598.00000000001</v>
      </c>
      <c r="G13" s="10">
        <f>G14+G15+G16+G18+G20+G17+G19</f>
        <v>23783</v>
      </c>
      <c r="H13" s="10">
        <f>G13/F13*100</f>
        <v>24.368327219820074</v>
      </c>
    </row>
    <row r="14" spans="3:8" ht="34.5" customHeight="1">
      <c r="C14" s="11" t="s">
        <v>14</v>
      </c>
      <c r="D14" s="12" t="s">
        <v>12</v>
      </c>
      <c r="E14" s="12" t="s">
        <v>15</v>
      </c>
      <c r="F14" s="13">
        <v>1772.6</v>
      </c>
      <c r="G14" s="28">
        <v>778.4</v>
      </c>
      <c r="H14" s="14">
        <f aca="true" t="shared" si="0" ref="H14:H48">G14/F14*100</f>
        <v>43.912896310504344</v>
      </c>
    </row>
    <row r="15" spans="3:8" ht="50.25" customHeight="1">
      <c r="C15" s="15" t="s">
        <v>16</v>
      </c>
      <c r="D15" s="12" t="s">
        <v>12</v>
      </c>
      <c r="E15" s="12" t="s">
        <v>17</v>
      </c>
      <c r="F15" s="13">
        <v>1364.2</v>
      </c>
      <c r="G15" s="28">
        <v>447.8</v>
      </c>
      <c r="H15" s="14">
        <f t="shared" si="0"/>
        <v>32.825098959096906</v>
      </c>
    </row>
    <row r="16" spans="3:8" ht="48.75" customHeight="1">
      <c r="C16" s="15" t="s">
        <v>18</v>
      </c>
      <c r="D16" s="12" t="s">
        <v>12</v>
      </c>
      <c r="E16" s="12" t="s">
        <v>19</v>
      </c>
      <c r="F16" s="13">
        <v>44035.3</v>
      </c>
      <c r="G16" s="28">
        <v>13003.6</v>
      </c>
      <c r="H16" s="14">
        <f t="shared" si="0"/>
        <v>29.52994529388922</v>
      </c>
    </row>
    <row r="17" spans="3:8" ht="18" customHeight="1">
      <c r="C17" s="16" t="s">
        <v>20</v>
      </c>
      <c r="D17" s="12" t="s">
        <v>12</v>
      </c>
      <c r="E17" s="12" t="s">
        <v>21</v>
      </c>
      <c r="F17" s="13">
        <v>0.8</v>
      </c>
      <c r="G17" s="28">
        <v>0</v>
      </c>
      <c r="H17" s="14">
        <f>G17/F17*100</f>
        <v>0</v>
      </c>
    </row>
    <row r="18" spans="3:8" ht="35.25" customHeight="1">
      <c r="C18" s="15" t="s">
        <v>22</v>
      </c>
      <c r="D18" s="12" t="s">
        <v>12</v>
      </c>
      <c r="E18" s="12" t="s">
        <v>23</v>
      </c>
      <c r="F18" s="13">
        <v>10472.7</v>
      </c>
      <c r="G18" s="28">
        <v>2502.8</v>
      </c>
      <c r="H18" s="14">
        <f t="shared" si="0"/>
        <v>23.89832612411317</v>
      </c>
    </row>
    <row r="19" spans="3:8" ht="19.5" customHeight="1">
      <c r="C19" s="15" t="s">
        <v>62</v>
      </c>
      <c r="D19" s="12" t="s">
        <v>12</v>
      </c>
      <c r="E19" s="12" t="s">
        <v>61</v>
      </c>
      <c r="F19" s="13">
        <v>15000</v>
      </c>
      <c r="G19" s="28">
        <v>0</v>
      </c>
      <c r="H19" s="14" t="s">
        <v>66</v>
      </c>
    </row>
    <row r="20" spans="3:8" ht="18.75" customHeight="1">
      <c r="C20" s="16" t="s">
        <v>24</v>
      </c>
      <c r="D20" s="12" t="s">
        <v>12</v>
      </c>
      <c r="E20" s="12">
        <v>13</v>
      </c>
      <c r="F20" s="13">
        <v>24952.4</v>
      </c>
      <c r="G20" s="28">
        <v>7050.4</v>
      </c>
      <c r="H20" s="14">
        <f t="shared" si="0"/>
        <v>28.25539827832192</v>
      </c>
    </row>
    <row r="21" spans="3:8" ht="18.75" customHeight="1">
      <c r="C21" s="8" t="s">
        <v>68</v>
      </c>
      <c r="D21" s="9" t="s">
        <v>15</v>
      </c>
      <c r="E21" s="9" t="s">
        <v>13</v>
      </c>
      <c r="F21" s="30">
        <f>F22</f>
        <v>0</v>
      </c>
      <c r="G21" s="30">
        <f>G22</f>
        <v>6.4</v>
      </c>
      <c r="H21" s="10" t="s">
        <v>66</v>
      </c>
    </row>
    <row r="22" spans="3:8" ht="18.75" customHeight="1">
      <c r="C22" s="16" t="s">
        <v>69</v>
      </c>
      <c r="D22" s="12" t="s">
        <v>15</v>
      </c>
      <c r="E22" s="12" t="s">
        <v>17</v>
      </c>
      <c r="F22" s="13">
        <v>0</v>
      </c>
      <c r="G22" s="28">
        <v>6.4</v>
      </c>
      <c r="H22" s="14" t="s">
        <v>66</v>
      </c>
    </row>
    <row r="23" spans="3:8" ht="31.5">
      <c r="C23" s="17" t="s">
        <v>25</v>
      </c>
      <c r="D23" s="9" t="s">
        <v>17</v>
      </c>
      <c r="E23" s="9" t="s">
        <v>13</v>
      </c>
      <c r="F23" s="10">
        <f>F24+F26+F25</f>
        <v>1346.4</v>
      </c>
      <c r="G23" s="10">
        <f>G24+G26+G25</f>
        <v>361.7</v>
      </c>
      <c r="H23" s="10">
        <f t="shared" si="0"/>
        <v>26.86423054070113</v>
      </c>
    </row>
    <row r="24" spans="3:8" ht="16.5" customHeight="1">
      <c r="C24" s="15" t="s">
        <v>63</v>
      </c>
      <c r="D24" s="12" t="s">
        <v>17</v>
      </c>
      <c r="E24" s="12" t="s">
        <v>26</v>
      </c>
      <c r="F24" s="13">
        <v>177.4</v>
      </c>
      <c r="G24" s="28">
        <v>13.7</v>
      </c>
      <c r="H24" s="14">
        <f t="shared" si="0"/>
        <v>7.722660653889514</v>
      </c>
    </row>
    <row r="25" spans="3:8" ht="33.75" customHeight="1">
      <c r="C25" s="15" t="s">
        <v>64</v>
      </c>
      <c r="D25" s="12" t="s">
        <v>17</v>
      </c>
      <c r="E25" s="12" t="s">
        <v>54</v>
      </c>
      <c r="F25" s="13">
        <v>177.3</v>
      </c>
      <c r="G25" s="28">
        <v>230.9</v>
      </c>
      <c r="H25" s="14">
        <f t="shared" si="0"/>
        <v>130.2312464749013</v>
      </c>
    </row>
    <row r="26" spans="3:8" ht="34.5" customHeight="1">
      <c r="C26" s="15" t="s">
        <v>27</v>
      </c>
      <c r="D26" s="12" t="s">
        <v>17</v>
      </c>
      <c r="E26" s="12">
        <v>14</v>
      </c>
      <c r="F26" s="13">
        <v>991.7</v>
      </c>
      <c r="G26" s="28">
        <v>117.1</v>
      </c>
      <c r="H26" s="14">
        <f t="shared" si="0"/>
        <v>11.808006453564584</v>
      </c>
    </row>
    <row r="27" spans="3:8" ht="15.75">
      <c r="C27" s="8" t="s">
        <v>28</v>
      </c>
      <c r="D27" s="9" t="s">
        <v>19</v>
      </c>
      <c r="E27" s="9" t="s">
        <v>13</v>
      </c>
      <c r="F27" s="10">
        <f>F29+F30+F28</f>
        <v>28784.699999999997</v>
      </c>
      <c r="G27" s="10">
        <f>G29+G30+G28</f>
        <v>7005.900000000001</v>
      </c>
      <c r="H27" s="10">
        <f t="shared" si="0"/>
        <v>24.33897174540642</v>
      </c>
    </row>
    <row r="28" spans="3:8" ht="15.75">
      <c r="C28" s="16" t="s">
        <v>60</v>
      </c>
      <c r="D28" s="12" t="s">
        <v>19</v>
      </c>
      <c r="E28" s="12" t="s">
        <v>45</v>
      </c>
      <c r="F28" s="14">
        <v>5337.4</v>
      </c>
      <c r="G28" s="14">
        <v>1334.3</v>
      </c>
      <c r="H28" s="14">
        <f t="shared" si="0"/>
        <v>24.999063214299095</v>
      </c>
    </row>
    <row r="29" spans="3:8" ht="18.75">
      <c r="C29" s="16" t="s">
        <v>29</v>
      </c>
      <c r="D29" s="12" t="s">
        <v>19</v>
      </c>
      <c r="E29" s="12" t="s">
        <v>26</v>
      </c>
      <c r="F29" s="13">
        <v>22399.1</v>
      </c>
      <c r="G29" s="28">
        <v>5668</v>
      </c>
      <c r="H29" s="14">
        <f t="shared" si="0"/>
        <v>25.304588130773116</v>
      </c>
    </row>
    <row r="30" spans="3:8" ht="18.75" customHeight="1">
      <c r="C30" s="16" t="s">
        <v>30</v>
      </c>
      <c r="D30" s="12" t="s">
        <v>19</v>
      </c>
      <c r="E30" s="12">
        <v>12</v>
      </c>
      <c r="F30" s="13">
        <v>1048.2</v>
      </c>
      <c r="G30" s="28">
        <v>3.6</v>
      </c>
      <c r="H30" s="14">
        <f t="shared" si="0"/>
        <v>0.34344590726960506</v>
      </c>
    </row>
    <row r="31" spans="3:8" ht="17.25" customHeight="1">
      <c r="C31" s="8" t="s">
        <v>31</v>
      </c>
      <c r="D31" s="9" t="s">
        <v>21</v>
      </c>
      <c r="E31" s="9" t="s">
        <v>13</v>
      </c>
      <c r="F31" s="10">
        <f>F32+F33+F34</f>
        <v>6056.1</v>
      </c>
      <c r="G31" s="10">
        <f>G32+G33+G34</f>
        <v>22.8</v>
      </c>
      <c r="H31" s="10">
        <f>G31/F31*100</f>
        <v>0.3764799128151781</v>
      </c>
    </row>
    <row r="32" spans="3:8" ht="18" customHeight="1">
      <c r="C32" s="16" t="s">
        <v>32</v>
      </c>
      <c r="D32" s="12" t="s">
        <v>21</v>
      </c>
      <c r="E32" s="12" t="s">
        <v>12</v>
      </c>
      <c r="F32" s="13">
        <v>300</v>
      </c>
      <c r="G32" s="28">
        <v>22.8</v>
      </c>
      <c r="H32" s="14">
        <f t="shared" si="0"/>
        <v>7.6</v>
      </c>
    </row>
    <row r="33" spans="3:8" ht="18" customHeight="1">
      <c r="C33" s="16" t="s">
        <v>33</v>
      </c>
      <c r="D33" s="12" t="s">
        <v>21</v>
      </c>
      <c r="E33" s="12" t="s">
        <v>15</v>
      </c>
      <c r="F33" s="13">
        <v>1787.5</v>
      </c>
      <c r="G33" s="28">
        <v>0</v>
      </c>
      <c r="H33" s="14">
        <f t="shared" si="0"/>
        <v>0</v>
      </c>
    </row>
    <row r="34" spans="3:8" ht="17.25" customHeight="1">
      <c r="C34" s="16" t="s">
        <v>34</v>
      </c>
      <c r="D34" s="12" t="s">
        <v>21</v>
      </c>
      <c r="E34" s="12" t="s">
        <v>17</v>
      </c>
      <c r="F34" s="13">
        <v>3968.6</v>
      </c>
      <c r="G34" s="28">
        <v>0</v>
      </c>
      <c r="H34" s="14">
        <f t="shared" si="0"/>
        <v>0</v>
      </c>
    </row>
    <row r="35" spans="3:8" ht="15.75">
      <c r="C35" s="17" t="s">
        <v>35</v>
      </c>
      <c r="D35" s="9" t="s">
        <v>23</v>
      </c>
      <c r="E35" s="9" t="s">
        <v>13</v>
      </c>
      <c r="F35" s="10">
        <f>F36</f>
        <v>3861.5</v>
      </c>
      <c r="G35" s="10">
        <f>G36</f>
        <v>59</v>
      </c>
      <c r="H35" s="10">
        <f t="shared" si="0"/>
        <v>1.5279036643791273</v>
      </c>
    </row>
    <row r="36" spans="3:8" ht="16.5" customHeight="1">
      <c r="C36" s="15" t="s">
        <v>36</v>
      </c>
      <c r="D36" s="12" t="s">
        <v>23</v>
      </c>
      <c r="E36" s="12" t="s">
        <v>21</v>
      </c>
      <c r="F36" s="13">
        <v>3861.5</v>
      </c>
      <c r="G36" s="28">
        <v>59</v>
      </c>
      <c r="H36" s="14">
        <f>G36/F36*100</f>
        <v>1.5279036643791273</v>
      </c>
    </row>
    <row r="37" spans="3:8" ht="16.5" customHeight="1">
      <c r="C37" s="8" t="s">
        <v>37</v>
      </c>
      <c r="D37" s="9" t="s">
        <v>38</v>
      </c>
      <c r="E37" s="9" t="s">
        <v>13</v>
      </c>
      <c r="F37" s="10">
        <f>F38+F39+F40+F41+F42</f>
        <v>685118.2999999999</v>
      </c>
      <c r="G37" s="29">
        <f>SUM(G38:G42)</f>
        <v>190060.6</v>
      </c>
      <c r="H37" s="10">
        <f t="shared" si="0"/>
        <v>27.74128205304106</v>
      </c>
    </row>
    <row r="38" spans="3:8" ht="18.75" customHeight="1">
      <c r="C38" s="16" t="s">
        <v>39</v>
      </c>
      <c r="D38" s="12" t="s">
        <v>38</v>
      </c>
      <c r="E38" s="12" t="s">
        <v>12</v>
      </c>
      <c r="F38" s="13">
        <v>160186.9</v>
      </c>
      <c r="G38" s="28">
        <v>36244.8</v>
      </c>
      <c r="H38" s="14">
        <f>G38/F38*100</f>
        <v>22.626569338691244</v>
      </c>
    </row>
    <row r="39" spans="3:8" ht="16.5" customHeight="1">
      <c r="C39" s="16" t="s">
        <v>40</v>
      </c>
      <c r="D39" s="12" t="s">
        <v>38</v>
      </c>
      <c r="E39" s="12" t="s">
        <v>15</v>
      </c>
      <c r="F39" s="13">
        <v>426965.1</v>
      </c>
      <c r="G39" s="28">
        <v>125977.8</v>
      </c>
      <c r="H39" s="14">
        <f t="shared" si="0"/>
        <v>29.50540922431365</v>
      </c>
    </row>
    <row r="40" spans="3:8" ht="18" customHeight="1">
      <c r="C40" s="11" t="s">
        <v>41</v>
      </c>
      <c r="D40" s="12" t="s">
        <v>38</v>
      </c>
      <c r="E40" s="12" t="s">
        <v>17</v>
      </c>
      <c r="F40" s="13">
        <v>33145.2</v>
      </c>
      <c r="G40" s="28">
        <v>9837.9</v>
      </c>
      <c r="H40" s="14">
        <f>G40/F40*100</f>
        <v>29.681220810253066</v>
      </c>
    </row>
    <row r="41" spans="3:8" ht="15.75" customHeight="1">
      <c r="C41" s="16" t="s">
        <v>42</v>
      </c>
      <c r="D41" s="12" t="s">
        <v>38</v>
      </c>
      <c r="E41" s="12" t="s">
        <v>38</v>
      </c>
      <c r="F41" s="13">
        <v>6402.6</v>
      </c>
      <c r="G41" s="28">
        <v>1232.6</v>
      </c>
      <c r="H41" s="14">
        <f t="shared" si="0"/>
        <v>19.25155405616468</v>
      </c>
    </row>
    <row r="42" spans="3:8" ht="18.75">
      <c r="C42" s="16" t="s">
        <v>43</v>
      </c>
      <c r="D42" s="12" t="s">
        <v>38</v>
      </c>
      <c r="E42" s="12" t="s">
        <v>26</v>
      </c>
      <c r="F42" s="13">
        <v>58418.5</v>
      </c>
      <c r="G42" s="28">
        <v>16767.5</v>
      </c>
      <c r="H42" s="14">
        <f t="shared" si="0"/>
        <v>28.702380239136577</v>
      </c>
    </row>
    <row r="43" spans="3:8" ht="15.75">
      <c r="C43" s="8" t="s">
        <v>44</v>
      </c>
      <c r="D43" s="9" t="s">
        <v>45</v>
      </c>
      <c r="E43" s="9" t="s">
        <v>13</v>
      </c>
      <c r="F43" s="10">
        <f>F44+F45</f>
        <v>52017.1</v>
      </c>
      <c r="G43" s="10">
        <f>G44+G45</f>
        <v>14519.4</v>
      </c>
      <c r="H43" s="10">
        <f t="shared" si="0"/>
        <v>27.912744078389608</v>
      </c>
    </row>
    <row r="44" spans="3:8" ht="18.75">
      <c r="C44" s="16" t="s">
        <v>46</v>
      </c>
      <c r="D44" s="12" t="s">
        <v>45</v>
      </c>
      <c r="E44" s="12" t="s">
        <v>12</v>
      </c>
      <c r="F44" s="13">
        <v>46741.2</v>
      </c>
      <c r="G44" s="28">
        <v>12868</v>
      </c>
      <c r="H44" s="14">
        <f t="shared" si="0"/>
        <v>27.530315866943937</v>
      </c>
    </row>
    <row r="45" spans="3:8" ht="15.75" customHeight="1">
      <c r="C45" s="16" t="s">
        <v>47</v>
      </c>
      <c r="D45" s="12" t="s">
        <v>45</v>
      </c>
      <c r="E45" s="12" t="s">
        <v>19</v>
      </c>
      <c r="F45" s="13">
        <v>5275.9</v>
      </c>
      <c r="G45" s="28">
        <v>1651.4</v>
      </c>
      <c r="H45" s="14">
        <f t="shared" si="0"/>
        <v>31.3008207130537</v>
      </c>
    </row>
    <row r="46" spans="3:8" ht="15.75">
      <c r="C46" s="8" t="s">
        <v>48</v>
      </c>
      <c r="D46" s="9" t="s">
        <v>26</v>
      </c>
      <c r="E46" s="9" t="s">
        <v>13</v>
      </c>
      <c r="F46" s="10">
        <f>+F48+F47</f>
        <v>989.5</v>
      </c>
      <c r="G46" s="10">
        <f>+G48+G47</f>
        <v>56</v>
      </c>
      <c r="H46" s="10">
        <f t="shared" si="0"/>
        <v>5.659423951490652</v>
      </c>
    </row>
    <row r="47" spans="3:8" ht="18.75">
      <c r="C47" s="16" t="s">
        <v>65</v>
      </c>
      <c r="D47" s="12" t="s">
        <v>26</v>
      </c>
      <c r="E47" s="12" t="s">
        <v>38</v>
      </c>
      <c r="F47" s="22">
        <v>551.5</v>
      </c>
      <c r="G47" s="22">
        <v>0</v>
      </c>
      <c r="H47" s="14">
        <f t="shared" si="0"/>
        <v>0</v>
      </c>
    </row>
    <row r="48" spans="3:8" ht="18.75">
      <c r="C48" s="16" t="s">
        <v>49</v>
      </c>
      <c r="D48" s="12" t="s">
        <v>26</v>
      </c>
      <c r="E48" s="12" t="s">
        <v>26</v>
      </c>
      <c r="F48" s="13">
        <v>438</v>
      </c>
      <c r="G48" s="28">
        <v>56</v>
      </c>
      <c r="H48" s="14">
        <f t="shared" si="0"/>
        <v>12.785388127853881</v>
      </c>
    </row>
    <row r="49" spans="3:8" ht="15.75">
      <c r="C49" s="8" t="s">
        <v>50</v>
      </c>
      <c r="D49" s="9">
        <v>10</v>
      </c>
      <c r="E49" s="9" t="s">
        <v>13</v>
      </c>
      <c r="F49" s="10">
        <f>F50+F51+F52</f>
        <v>12129.5</v>
      </c>
      <c r="G49" s="10">
        <f>G50+G51+G52</f>
        <v>6410.400000000001</v>
      </c>
      <c r="H49" s="10">
        <f>G49/F49*100</f>
        <v>52.849664042211145</v>
      </c>
    </row>
    <row r="50" spans="3:8" ht="16.5" customHeight="1">
      <c r="C50" s="16" t="s">
        <v>51</v>
      </c>
      <c r="D50" s="12">
        <v>10</v>
      </c>
      <c r="E50" s="12" t="s">
        <v>12</v>
      </c>
      <c r="F50" s="13">
        <v>1658.2</v>
      </c>
      <c r="G50" s="28">
        <v>541.8</v>
      </c>
      <c r="H50" s="14">
        <f aca="true" t="shared" si="1" ref="H50:H58">G50/F50*100</f>
        <v>32.67398383789651</v>
      </c>
    </row>
    <row r="51" spans="3:8" ht="15.75" customHeight="1">
      <c r="C51" s="16" t="s">
        <v>52</v>
      </c>
      <c r="D51" s="12">
        <v>10</v>
      </c>
      <c r="E51" s="12" t="s">
        <v>17</v>
      </c>
      <c r="F51" s="13">
        <v>10061.8</v>
      </c>
      <c r="G51" s="28">
        <v>5786.8</v>
      </c>
      <c r="H51" s="14">
        <f t="shared" si="1"/>
        <v>57.51257230316644</v>
      </c>
    </row>
    <row r="52" spans="3:8" ht="15" customHeight="1">
      <c r="C52" s="18" t="s">
        <v>53</v>
      </c>
      <c r="D52" s="12" t="s">
        <v>54</v>
      </c>
      <c r="E52" s="12" t="s">
        <v>23</v>
      </c>
      <c r="F52" s="13">
        <v>409.5</v>
      </c>
      <c r="G52" s="28">
        <v>81.8</v>
      </c>
      <c r="H52" s="14">
        <f t="shared" si="1"/>
        <v>19.975579975579976</v>
      </c>
    </row>
    <row r="53" spans="3:8" ht="15.75">
      <c r="C53" s="8" t="s">
        <v>55</v>
      </c>
      <c r="D53" s="9">
        <v>11</v>
      </c>
      <c r="E53" s="9" t="s">
        <v>13</v>
      </c>
      <c r="F53" s="10">
        <f>F54</f>
        <v>61270</v>
      </c>
      <c r="G53" s="10">
        <f>G54</f>
        <v>3162</v>
      </c>
      <c r="H53" s="10">
        <f t="shared" si="1"/>
        <v>5.160763832218052</v>
      </c>
    </row>
    <row r="54" spans="3:8" ht="18.75">
      <c r="C54" s="16" t="s">
        <v>56</v>
      </c>
      <c r="D54" s="12">
        <v>11</v>
      </c>
      <c r="E54" s="12" t="s">
        <v>15</v>
      </c>
      <c r="F54" s="13">
        <v>61270</v>
      </c>
      <c r="G54" s="28">
        <v>3162</v>
      </c>
      <c r="H54" s="14">
        <f t="shared" si="1"/>
        <v>5.160763832218052</v>
      </c>
    </row>
    <row r="55" spans="3:8" ht="45.75" customHeight="1">
      <c r="C55" s="17" t="s">
        <v>67</v>
      </c>
      <c r="D55" s="9">
        <v>14</v>
      </c>
      <c r="E55" s="9" t="s">
        <v>13</v>
      </c>
      <c r="F55" s="10">
        <f>F56+F57</f>
        <v>55975.7</v>
      </c>
      <c r="G55" s="10">
        <f>SUM(G56:G57)</f>
        <v>21021.699999999997</v>
      </c>
      <c r="H55" s="10">
        <f t="shared" si="1"/>
        <v>37.555046207550774</v>
      </c>
    </row>
    <row r="56" spans="3:8" ht="33" customHeight="1">
      <c r="C56" s="15" t="s">
        <v>57</v>
      </c>
      <c r="D56" s="12">
        <v>14</v>
      </c>
      <c r="E56" s="12" t="s">
        <v>12</v>
      </c>
      <c r="F56" s="13">
        <v>18227.8</v>
      </c>
      <c r="G56" s="28">
        <v>6251.9</v>
      </c>
      <c r="H56" s="14">
        <f t="shared" si="1"/>
        <v>34.298708566036495</v>
      </c>
    </row>
    <row r="57" spans="3:8" ht="18.75">
      <c r="C57" s="16" t="s">
        <v>58</v>
      </c>
      <c r="D57" s="12">
        <v>14</v>
      </c>
      <c r="E57" s="12" t="s">
        <v>15</v>
      </c>
      <c r="F57" s="13">
        <v>37747.9</v>
      </c>
      <c r="G57" s="28">
        <v>14769.8</v>
      </c>
      <c r="H57" s="14">
        <f t="shared" si="1"/>
        <v>39.1274746409734</v>
      </c>
    </row>
    <row r="58" spans="3:8" ht="18.75">
      <c r="C58" s="38" t="s">
        <v>59</v>
      </c>
      <c r="D58" s="39"/>
      <c r="E58" s="39"/>
      <c r="F58" s="19">
        <f>F13++F23++F27+F31+F35++F37+F43+F46+F49+F53+F55+F21</f>
        <v>1005146.7999999999</v>
      </c>
      <c r="G58" s="19">
        <f>G13++G23++G27+G31+G35++G37+G43+G46+G49+G53+G55+G21</f>
        <v>266468.9</v>
      </c>
      <c r="H58" s="19">
        <f t="shared" si="1"/>
        <v>26.51044603634017</v>
      </c>
    </row>
    <row r="60" spans="5:6" ht="12">
      <c r="E60" s="20"/>
      <c r="F60" s="21"/>
    </row>
  </sheetData>
  <sheetProtection/>
  <mergeCells count="5">
    <mergeCell ref="C1:F1"/>
    <mergeCell ref="C8:H8"/>
    <mergeCell ref="C9:F9"/>
    <mergeCell ref="C10:F10"/>
    <mergeCell ref="C58:E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58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user1407</cp:lastModifiedBy>
  <cp:lastPrinted>2023-04-10T12:48:57Z</cp:lastPrinted>
  <dcterms:created xsi:type="dcterms:W3CDTF">2020-04-16T14:18:19Z</dcterms:created>
  <dcterms:modified xsi:type="dcterms:W3CDTF">2023-05-10T05:44:39Z</dcterms:modified>
  <cp:category/>
  <cp:version/>
  <cp:contentType/>
  <cp:contentStatus/>
</cp:coreProperties>
</file>