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275" windowHeight="8190" activeTab="0"/>
  </bookViews>
  <sheets>
    <sheet name="по разделам" sheetId="1" r:id="rId1"/>
  </sheets>
  <definedNames>
    <definedName name="_xlnm.Print_Area" localSheetId="0">'по разделам'!$C$1:$H$60</definedName>
  </definedNames>
  <calcPr fullCalcOnLoad="1"/>
</workbook>
</file>

<file path=xl/sharedStrings.xml><?xml version="1.0" encoding="utf-8"?>
<sst xmlns="http://schemas.openxmlformats.org/spreadsheetml/2006/main" count="147" uniqueCount="75">
  <si>
    <t xml:space="preserve">Приложение </t>
  </si>
  <si>
    <t>к решению Представительного Собрания</t>
  </si>
  <si>
    <t>Никольского муниципального района</t>
  </si>
  <si>
    <t>№   от     года</t>
  </si>
  <si>
    <t xml:space="preserve">                                                                                                                                                                       </t>
  </si>
  <si>
    <t xml:space="preserve">      (тыс. рублей)</t>
  </si>
  <si>
    <t>Наименование</t>
  </si>
  <si>
    <t>Раздел</t>
  </si>
  <si>
    <t>Подраздел</t>
  </si>
  <si>
    <t>Утверждено на год</t>
  </si>
  <si>
    <t xml:space="preserve">Процент исполнения к годовому плану 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</si>
  <si>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</si>
  <si>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</si>
  <si>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</si>
  <si>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</si>
  <si>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</si>
  <si>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</si>
  <si>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</si>
  <si>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</si>
  <si>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</si>
  <si>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</si>
  <si>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</si>
  <si>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 </t>
  </si>
  <si>
    <t>06</t>
  </si>
  <si>
    <t>Другие общегосударственные вопросы</t>
  </si>
  <si>
    <t>НАЦИОНАЛЬНАЯ БЕЗОПАСНОСТЬ И ПРАВООХРАНИТЕЛЬНАЯ ДЕЯТЕЛЬНОСТЬ</t>
  </si>
  <si>
    <t>09</t>
  </si>
  <si>
    <t>Другие вопросы в области национальной  безопасности и правоохранительной деятельности</t>
  </si>
  <si>
    <t>НАЦИОНАЛЬНАЯ ЭКОНОМИКА 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</si>
  <si>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</si>
  <si>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</si>
  <si>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</si>
  <si>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 </t>
  </si>
  <si>
    <t>Коммунальное хозяйство </t>
  </si>
  <si>
    <t>Благоустройство</t>
  </si>
  <si>
    <t>ОХРАНА ОКРУЖАЮЩЕЙ СРЕДЫ</t>
  </si>
  <si>
    <t>Другие вопросы в области охраны окружающей среды </t>
  </si>
  <si>
    <t>ОБРАЗОВАНИЕ </t>
  </si>
  <si>
    <t>07</t>
  </si>
  <si>
    <t>Дошкольное образование</t>
  </si>
  <si>
    <t>Общее образование 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</si>
  <si>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</si>
  <si>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</si>
  <si>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</si>
  <si>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</si>
  <si>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08</t>
  </si>
  <si>
    <t>Культура  </t>
  </si>
  <si>
    <t>Другие вопросы в области культуры, кинематографии</t>
  </si>
  <si>
    <t>ЗДРАВООХРАНЕНИЕ </t>
  </si>
  <si>
    <t>Другие вопросы в области здравоохранения</t>
  </si>
  <si>
    <t>СОЦИАЛЬНАЯ ПОЛИТИКА </t>
  </si>
  <si>
    <t>Пенсионное обеспечение</t>
  </si>
  <si>
    <t>Социальное обеспечение населения</t>
  </si>
  <si>
    <t xml:space="preserve">Другие вопросы в области социальной политики </t>
  </si>
  <si>
    <t>10</t>
  </si>
  <si>
    <t>ФИЗИЧЕСКАЯ КУЛЬТУРА И СПОРТ</t>
  </si>
  <si>
    <t>Массовый спорт </t>
  </si>
  <si>
    <t>Дотации на выравнивание бюджетной обеспеченности субъектов Российской Федерации и муниципальных образований  </t>
  </si>
  <si>
    <t>Иные дотации </t>
  </si>
  <si>
    <t>ИТОГО РАСХОДОВ </t>
  </si>
  <si>
    <t>Транспорт</t>
  </si>
  <si>
    <t>11</t>
  </si>
  <si>
    <t>Резервные фонды</t>
  </si>
  <si>
    <t>Гражданская оборона</t>
  </si>
  <si>
    <t>Защита населения и территории от чрезвычайных  ситуаций природного и техногенного характера, пожарная безопасность</t>
  </si>
  <si>
    <t>Санитарно-эпидемиологическое благополучие</t>
  </si>
  <si>
    <t>-</t>
  </si>
  <si>
    <t>МЕЖБЮДЖЕТНЫЕ ТРАНСФЕРТЫ ОБЩЕГО ХАРАКТЕРА БЮДЖЕТАМ БЮДЖЕТНОЙ СИСТЕМЫ РОССИЙСКОЙ ФЕДЕРАЦИИ</t>
  </si>
  <si>
    <t>НАЦИОНАЛЬНАЯ ОБОРОНА</t>
  </si>
  <si>
    <t>Мобилизационная и вневойсковая подготовка</t>
  </si>
  <si>
    <t>Обеспечение проведения выборов и референдумов</t>
  </si>
  <si>
    <t>Другие вопросы в области физической культуры и спорта</t>
  </si>
  <si>
    <t>ИНФОРМАЦИЯ ОБ ИСПОЛНЕНИИ РАЙОННОГО БЮДЖЕТА ПО РАСХОДАМ  НА 01 АВГУСТА 2023 ГОДА</t>
  </si>
  <si>
    <t>1,1 раза</t>
  </si>
  <si>
    <t>Фактически исполнено на  01.08.2023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</si>
</sst>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.0000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i/>
      <sz val="9"/>
      <color indexed="8"/>
      <name val="Arial"/>
      <family val="2"/>
    </font>
    <font>
      <sz val="9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name val="Arial Cyr"/>
      <family val="0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name val="Arial"/>
      <family val="2"/>
    </font>
    <font>
      <sz val="10"/>
      <color indexed="62"/>
      <name val="Arial Cyr"/>
      <family val="0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9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170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18" fillId="0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18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19" fillId="0" borderId="0">
      <alignment horizontal="left" vertical="top"/>
      <protection/>
    </xf>
    <xf numFmtId="0" fontId="50" fillId="0" borderId="7" applyNumberFormat="0" applyFill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41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54" fillId="0" borderId="0" applyNumberFormat="0" applyFill="0" applyBorder="0" applyAlignment="0" applyProtection="0"/>
    <xf numFmtId="0" fontId="55" fillId="37" borderId="0" applyNumberFormat="0" applyBorder="0" applyAlignment="0" applyProtection="0"/>
    <xf numFmtId="0" fontId="56" fillId="0" borderId="0" applyNumberFormat="0" applyFill="0" applyBorder="0" applyAlignment="0" applyProtection="0"/>
    <xf numFmtId="0" fontId="41" fillId="38" borderId="10" applyNumberFormat="0" applyFont="0" applyAlignment="0" applyProtection="0"/>
    <xf numFmtId="9" fontId="41" fillId="0" borderId="0" applyFont="0" applyFill="0" applyBorder="0" applyAlignment="0" applyProtection="0"/>
    <xf numFmtId="49" fontId="21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  <xf numFmtId="171" fontId="41" fillId="0" borderId="0" applyFont="0" applyFill="0" applyBorder="0" applyAlignment="0" applyProtection="0"/>
    <xf numFmtId="169" fontId="41" fillId="0" borderId="0" applyFont="0" applyFill="0" applyBorder="0" applyAlignment="0" applyProtection="0"/>
    <xf numFmtId="0" fontId="59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</cellStyleXfs>
  <cellXfs count="4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top"/>
    </xf>
    <xf numFmtId="0" fontId="8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center" vertical="center"/>
    </xf>
    <xf numFmtId="172" fontId="11" fillId="0" borderId="12" xfId="0" applyNumberFormat="1" applyFont="1" applyFill="1" applyBorder="1" applyAlignment="1">
      <alignment horizontal="center" vertical="center"/>
    </xf>
    <xf numFmtId="0" fontId="12" fillId="41" borderId="12" xfId="0" applyFont="1" applyFill="1" applyBorder="1" applyAlignment="1">
      <alignment horizontal="left" wrapText="1"/>
    </xf>
    <xf numFmtId="49" fontId="13" fillId="0" borderId="12" xfId="0" applyNumberFormat="1" applyFont="1" applyFill="1" applyBorder="1" applyAlignment="1">
      <alignment horizontal="center" vertical="center"/>
    </xf>
    <xf numFmtId="172" fontId="14" fillId="42" borderId="12" xfId="0" applyNumberFormat="1" applyFont="1" applyFill="1" applyBorder="1" applyAlignment="1">
      <alignment horizontal="center" vertical="center"/>
    </xf>
    <xf numFmtId="172" fontId="13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vertical="top" wrapText="1"/>
    </xf>
    <xf numFmtId="0" fontId="12" fillId="0" borderId="12" xfId="0" applyFont="1" applyBorder="1" applyAlignment="1">
      <alignment/>
    </xf>
    <xf numFmtId="172" fontId="16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172" fontId="22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72" fontId="14" fillId="0" borderId="12" xfId="0" applyNumberFormat="1" applyFont="1" applyFill="1" applyBorder="1" applyAlignment="1">
      <alignment horizontal="center" vertical="center"/>
    </xf>
    <xf numFmtId="172" fontId="15" fillId="0" borderId="12" xfId="0" applyNumberFormat="1" applyFont="1" applyFill="1" applyBorder="1" applyAlignment="1">
      <alignment horizontal="center" vertical="center"/>
    </xf>
    <xf numFmtId="172" fontId="17" fillId="42" borderId="12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0" fontId="11" fillId="0" borderId="0" xfId="98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16" fillId="0" borderId="12" xfId="0" applyFont="1" applyFill="1" applyBorder="1" applyAlignment="1">
      <alignment horizontal="center" vertical="top" wrapText="1"/>
    </xf>
    <xf numFmtId="0" fontId="17" fillId="0" borderId="12" xfId="0" applyFont="1" applyBorder="1" applyAlignment="1">
      <alignment horizontal="center"/>
    </xf>
  </cellXfs>
  <cellStyles count="1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Заголовки полей" xfId="57"/>
    <cellStyle name="Заголовки полей [печать]" xfId="58"/>
    <cellStyle name="Заголовки полей 2" xfId="59"/>
    <cellStyle name="Заголовки полей 3" xfId="60"/>
    <cellStyle name="Заголовки полей 4" xfId="61"/>
    <cellStyle name="Заголовок 1" xfId="62"/>
    <cellStyle name="Заголовок 2" xfId="63"/>
    <cellStyle name="Заголовок 3" xfId="64"/>
    <cellStyle name="Заголовок 4" xfId="65"/>
    <cellStyle name="Заголовок меры" xfId="66"/>
    <cellStyle name="Заголовок меры 2" xfId="67"/>
    <cellStyle name="Заголовок меры 3" xfId="68"/>
    <cellStyle name="Заголовок меры 4" xfId="69"/>
    <cellStyle name="Заголовок показателя [печать]" xfId="70"/>
    <cellStyle name="Заголовок показателя константы" xfId="71"/>
    <cellStyle name="Заголовок показателя константы 2" xfId="72"/>
    <cellStyle name="Заголовок показателя константы 3" xfId="73"/>
    <cellStyle name="Заголовок показателя константы 4" xfId="74"/>
    <cellStyle name="Заголовок результата расчета" xfId="75"/>
    <cellStyle name="Заголовок результата расчета 2" xfId="76"/>
    <cellStyle name="Заголовок результата расчета 3" xfId="77"/>
    <cellStyle name="Заголовок результата расчета 4" xfId="78"/>
    <cellStyle name="Заголовок свободного показателя" xfId="79"/>
    <cellStyle name="Заголовок свободного показателя 2" xfId="80"/>
    <cellStyle name="Заголовок свободного показателя 3" xfId="81"/>
    <cellStyle name="Заголовок свободного показателя 4" xfId="82"/>
    <cellStyle name="Значение фильтра" xfId="83"/>
    <cellStyle name="Значение фильтра [печать]" xfId="84"/>
    <cellStyle name="Значение фильтра [печать] 2" xfId="85"/>
    <cellStyle name="Значение фильтра [печать] 3" xfId="86"/>
    <cellStyle name="Значение фильтра [печать] 4" xfId="87"/>
    <cellStyle name="Значение фильтра 2" xfId="88"/>
    <cellStyle name="Значение фильтра 3" xfId="89"/>
    <cellStyle name="Значение фильтра 4" xfId="90"/>
    <cellStyle name="Информация о задаче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 2 4" xfId="99"/>
    <cellStyle name="Обычный 2 5" xfId="100"/>
    <cellStyle name="Обычный 3" xfId="101"/>
    <cellStyle name="Отдельная ячейка" xfId="102"/>
    <cellStyle name="Отдельная ячейка - константа" xfId="103"/>
    <cellStyle name="Отдельная ячейка - константа [печать]" xfId="104"/>
    <cellStyle name="Отдельная ячейка - константа [печать] 2" xfId="105"/>
    <cellStyle name="Отдельная ячейка - константа [печать] 3" xfId="106"/>
    <cellStyle name="Отдельная ячейка - константа [печать] 4" xfId="107"/>
    <cellStyle name="Отдельная ячейка - константа 2" xfId="108"/>
    <cellStyle name="Отдельная ячейка - константа 3" xfId="109"/>
    <cellStyle name="Отдельная ячейка - константа 4" xfId="110"/>
    <cellStyle name="Отдельная ячейка [печать]" xfId="111"/>
    <cellStyle name="Отдельная ячейка [печать] 2" xfId="112"/>
    <cellStyle name="Отдельная ячейка [печать] 3" xfId="113"/>
    <cellStyle name="Отдельная ячейка [печать] 4" xfId="114"/>
    <cellStyle name="Отдельная ячейка 2" xfId="115"/>
    <cellStyle name="Отдельная ячейка 3" xfId="116"/>
    <cellStyle name="Отдельная ячейка 4" xfId="117"/>
    <cellStyle name="Отдельная ячейка-результат" xfId="118"/>
    <cellStyle name="Отдельная ячейка-результат [печать]" xfId="119"/>
    <cellStyle name="Отдельная ячейка-результат [печать] 2" xfId="120"/>
    <cellStyle name="Отдельная ячейка-результат [печать] 3" xfId="121"/>
    <cellStyle name="Отдельная ячейка-результат [печать] 4" xfId="122"/>
    <cellStyle name="Отдельная ячейка-результат 2" xfId="123"/>
    <cellStyle name="Отдельная ячейка-результат 3" xfId="124"/>
    <cellStyle name="Отдельная ячейка-результат 4" xfId="125"/>
    <cellStyle name="Followed Hyperlink" xfId="126"/>
    <cellStyle name="Плохой" xfId="127"/>
    <cellStyle name="Пояснение" xfId="128"/>
    <cellStyle name="Примечание" xfId="129"/>
    <cellStyle name="Percent" xfId="130"/>
    <cellStyle name="Свойства элементов измерения" xfId="131"/>
    <cellStyle name="Свойства элементов измерения [печать]" xfId="132"/>
    <cellStyle name="Свойства элементов измерения [печать] 2" xfId="133"/>
    <cellStyle name="Свойства элементов измерения [печать] 3" xfId="134"/>
    <cellStyle name="Свойства элементов измерения [печать] 4" xfId="135"/>
    <cellStyle name="Связанная ячейка" xfId="136"/>
    <cellStyle name="Текст предупреждения" xfId="137"/>
    <cellStyle name="Comma" xfId="138"/>
    <cellStyle name="Comma [0]" xfId="139"/>
    <cellStyle name="Хороший" xfId="140"/>
    <cellStyle name="Элементы осей" xfId="141"/>
    <cellStyle name="Элементы осей [печать]" xfId="142"/>
    <cellStyle name="Элементы осей [печать] 2" xfId="143"/>
    <cellStyle name="Элементы осей [печать] 3" xfId="144"/>
    <cellStyle name="Элементы осей [печать] 4" xfId="145"/>
    <cellStyle name="Элементы осей 2" xfId="146"/>
    <cellStyle name="Элементы осей 3" xfId="147"/>
    <cellStyle name="Элементы осей 4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C1:H62"/>
  <sheetViews>
    <sheetView tabSelected="1" view="pageBreakPreview" zoomScale="87" zoomScaleSheetLayoutView="87" zoomScalePageLayoutView="0" workbookViewId="0" topLeftCell="C1">
      <selection activeCell="G12" sqref="G12"/>
    </sheetView>
  </sheetViews>
  <sheetFormatPr defaultColWidth="9.00390625" defaultRowHeight="12.75"/>
  <cols>
    <col min="1" max="1" width="9.125" style="2" customWidth="1"/>
    <col min="2" max="2" width="1.00390625" style="2" customWidth="1"/>
    <col min="3" max="3" width="71.00390625" style="2" customWidth="1"/>
    <col min="4" max="4" width="11.00390625" style="2" customWidth="1"/>
    <col min="5" max="5" width="10.375" style="2" customWidth="1"/>
    <col min="6" max="6" width="16.00390625" style="2" customWidth="1"/>
    <col min="7" max="7" width="16.75390625" style="2" customWidth="1"/>
    <col min="8" max="8" width="17.75390625" style="2" customWidth="1"/>
    <col min="9" max="16384" width="9.125" style="2" customWidth="1"/>
  </cols>
  <sheetData>
    <row r="1" spans="3:6" ht="4.5" customHeight="1">
      <c r="C1" s="34"/>
      <c r="D1" s="34"/>
      <c r="E1" s="34"/>
      <c r="F1" s="34"/>
    </row>
    <row r="2" spans="3:6" ht="15" hidden="1">
      <c r="C2" s="1"/>
      <c r="D2" s="1"/>
      <c r="E2" s="1"/>
      <c r="F2" s="3" t="s">
        <v>0</v>
      </c>
    </row>
    <row r="3" spans="3:6" ht="15" hidden="1">
      <c r="C3" s="1"/>
      <c r="D3" s="1"/>
      <c r="E3" s="1"/>
      <c r="F3" s="3" t="s">
        <v>1</v>
      </c>
    </row>
    <row r="4" spans="3:6" ht="15" hidden="1">
      <c r="C4" s="1"/>
      <c r="D4" s="1"/>
      <c r="E4" s="1"/>
      <c r="F4" s="3" t="s">
        <v>2</v>
      </c>
    </row>
    <row r="5" spans="3:6" ht="15" hidden="1">
      <c r="C5" s="1"/>
      <c r="D5" s="1"/>
      <c r="E5" s="1"/>
      <c r="F5" s="3" t="s">
        <v>3</v>
      </c>
    </row>
    <row r="6" spans="3:5" ht="16.5" customHeight="1">
      <c r="C6" s="1"/>
      <c r="D6" s="3"/>
      <c r="E6" s="1"/>
    </row>
    <row r="7" spans="3:6" ht="12">
      <c r="C7" s="1"/>
      <c r="D7" s="1"/>
      <c r="E7" s="1"/>
      <c r="F7" s="1"/>
    </row>
    <row r="8" spans="3:8" ht="15.75">
      <c r="C8" s="35" t="s">
        <v>72</v>
      </c>
      <c r="D8" s="35"/>
      <c r="E8" s="35"/>
      <c r="F8" s="35"/>
      <c r="G8" s="35"/>
      <c r="H8" s="35"/>
    </row>
    <row r="9" spans="3:6" ht="15">
      <c r="C9" s="36"/>
      <c r="D9" s="37"/>
      <c r="E9" s="37"/>
      <c r="F9" s="37"/>
    </row>
    <row r="10" spans="3:8" ht="15">
      <c r="C10" s="38" t="s">
        <v>4</v>
      </c>
      <c r="D10" s="39"/>
      <c r="E10" s="39"/>
      <c r="F10" s="40"/>
      <c r="H10" s="4" t="s">
        <v>5</v>
      </c>
    </row>
    <row r="11" spans="3:8" ht="60" customHeight="1">
      <c r="C11" s="5" t="s">
        <v>6</v>
      </c>
      <c r="D11" s="6" t="s">
        <v>7</v>
      </c>
      <c r="E11" s="6" t="s">
        <v>8</v>
      </c>
      <c r="F11" s="5" t="s">
        <v>9</v>
      </c>
      <c r="G11" s="26" t="s">
        <v>74</v>
      </c>
      <c r="H11" s="7" t="s">
        <v>10</v>
      </c>
    </row>
    <row r="12" spans="3:8" ht="15">
      <c r="C12" s="23">
        <v>1</v>
      </c>
      <c r="D12" s="24">
        <v>2</v>
      </c>
      <c r="E12" s="24">
        <v>3</v>
      </c>
      <c r="F12" s="23">
        <v>4</v>
      </c>
      <c r="G12" s="27">
        <v>5</v>
      </c>
      <c r="H12" s="25">
        <v>6</v>
      </c>
    </row>
    <row r="13" spans="3:8" ht="15.75">
      <c r="C13" s="8" t="s">
        <v>11</v>
      </c>
      <c r="D13" s="9" t="s">
        <v>12</v>
      </c>
      <c r="E13" s="9" t="s">
        <v>13</v>
      </c>
      <c r="F13" s="10">
        <f>F14+F15+F16+F18+F21+F17+F20+F19</f>
        <v>102530.1</v>
      </c>
      <c r="G13" s="10">
        <f>G14+G15+G16+G18+G21+G17+G20+G19</f>
        <v>47758.2</v>
      </c>
      <c r="H13" s="10">
        <f>G13/F13*100</f>
        <v>46.579687330842354</v>
      </c>
    </row>
    <row r="14" spans="3:8" ht="34.5" customHeight="1">
      <c r="C14" s="11" t="s">
        <v>14</v>
      </c>
      <c r="D14" s="12" t="s">
        <v>12</v>
      </c>
      <c r="E14" s="12" t="s">
        <v>15</v>
      </c>
      <c r="F14" s="13">
        <v>1892.1</v>
      </c>
      <c r="G14" s="28">
        <v>1335.1</v>
      </c>
      <c r="H14" s="14">
        <f aca="true" t="shared" si="0" ref="H14:H49">G14/F14*100</f>
        <v>70.56180962951218</v>
      </c>
    </row>
    <row r="15" spans="3:8" ht="50.25" customHeight="1">
      <c r="C15" s="15" t="s">
        <v>16</v>
      </c>
      <c r="D15" s="12" t="s">
        <v>12</v>
      </c>
      <c r="E15" s="12" t="s">
        <v>17</v>
      </c>
      <c r="F15" s="13">
        <v>1364.2</v>
      </c>
      <c r="G15" s="28">
        <v>917.5</v>
      </c>
      <c r="H15" s="14">
        <f t="shared" si="0"/>
        <v>67.25553437912329</v>
      </c>
    </row>
    <row r="16" spans="3:8" ht="48.75" customHeight="1">
      <c r="C16" s="15" t="s">
        <v>18</v>
      </c>
      <c r="D16" s="12" t="s">
        <v>12</v>
      </c>
      <c r="E16" s="12" t="s">
        <v>19</v>
      </c>
      <c r="F16" s="13">
        <v>45369.3</v>
      </c>
      <c r="G16" s="28">
        <v>23548.8</v>
      </c>
      <c r="H16" s="14">
        <f t="shared" si="0"/>
        <v>51.904702078277595</v>
      </c>
    </row>
    <row r="17" spans="3:8" ht="18" customHeight="1">
      <c r="C17" s="16" t="s">
        <v>20</v>
      </c>
      <c r="D17" s="12" t="s">
        <v>12</v>
      </c>
      <c r="E17" s="12" t="s">
        <v>21</v>
      </c>
      <c r="F17" s="13">
        <v>0.8</v>
      </c>
      <c r="G17" s="28">
        <v>0.8</v>
      </c>
      <c r="H17" s="14">
        <f>G17/F17*100</f>
        <v>100</v>
      </c>
    </row>
    <row r="18" spans="3:8" ht="35.25" customHeight="1">
      <c r="C18" s="15" t="s">
        <v>22</v>
      </c>
      <c r="D18" s="12" t="s">
        <v>12</v>
      </c>
      <c r="E18" s="12" t="s">
        <v>23</v>
      </c>
      <c r="F18" s="13">
        <v>10472.7</v>
      </c>
      <c r="G18" s="28">
        <v>5290.9</v>
      </c>
      <c r="H18" s="14">
        <f t="shared" si="0"/>
        <v>50.52087809256447</v>
      </c>
    </row>
    <row r="19" spans="3:8" ht="18" customHeight="1">
      <c r="C19" s="15" t="s">
        <v>70</v>
      </c>
      <c r="D19" s="31" t="s">
        <v>12</v>
      </c>
      <c r="E19" s="31" t="s">
        <v>38</v>
      </c>
      <c r="F19" s="13">
        <v>3232.8</v>
      </c>
      <c r="G19" s="13">
        <v>3232.8</v>
      </c>
      <c r="H19" s="13">
        <f t="shared" si="0"/>
        <v>100</v>
      </c>
    </row>
    <row r="20" spans="3:8" ht="19.5" customHeight="1">
      <c r="C20" s="15" t="s">
        <v>62</v>
      </c>
      <c r="D20" s="12" t="s">
        <v>12</v>
      </c>
      <c r="E20" s="12" t="s">
        <v>61</v>
      </c>
      <c r="F20" s="13">
        <v>14776.2</v>
      </c>
      <c r="G20" s="28">
        <v>0</v>
      </c>
      <c r="H20" s="14" t="s">
        <v>66</v>
      </c>
    </row>
    <row r="21" spans="3:8" ht="18.75" customHeight="1">
      <c r="C21" s="16" t="s">
        <v>24</v>
      </c>
      <c r="D21" s="12" t="s">
        <v>12</v>
      </c>
      <c r="E21" s="12">
        <v>13</v>
      </c>
      <c r="F21" s="13">
        <v>25422</v>
      </c>
      <c r="G21" s="28">
        <v>13432.3</v>
      </c>
      <c r="H21" s="14">
        <f t="shared" si="0"/>
        <v>52.8373062701597</v>
      </c>
    </row>
    <row r="22" spans="3:8" ht="18.75" customHeight="1">
      <c r="C22" s="8" t="s">
        <v>68</v>
      </c>
      <c r="D22" s="9" t="s">
        <v>15</v>
      </c>
      <c r="E22" s="9" t="s">
        <v>13</v>
      </c>
      <c r="F22" s="30">
        <f>F23</f>
        <v>6.4</v>
      </c>
      <c r="G22" s="30">
        <f>G23</f>
        <v>70.6</v>
      </c>
      <c r="H22" s="10" t="s">
        <v>73</v>
      </c>
    </row>
    <row r="23" spans="3:8" ht="18.75" customHeight="1">
      <c r="C23" s="16" t="s">
        <v>69</v>
      </c>
      <c r="D23" s="12" t="s">
        <v>15</v>
      </c>
      <c r="E23" s="12" t="s">
        <v>17</v>
      </c>
      <c r="F23" s="13">
        <v>6.4</v>
      </c>
      <c r="G23" s="28">
        <v>70.6</v>
      </c>
      <c r="H23" s="14" t="s">
        <v>73</v>
      </c>
    </row>
    <row r="24" spans="3:8" ht="31.5">
      <c r="C24" s="17" t="s">
        <v>25</v>
      </c>
      <c r="D24" s="9" t="s">
        <v>17</v>
      </c>
      <c r="E24" s="9" t="s">
        <v>13</v>
      </c>
      <c r="F24" s="10">
        <f>F25+F27+F26</f>
        <v>1526.4</v>
      </c>
      <c r="G24" s="10">
        <f>G25+G27+G26</f>
        <v>643.1</v>
      </c>
      <c r="H24" s="10">
        <f t="shared" si="0"/>
        <v>42.13181341719077</v>
      </c>
    </row>
    <row r="25" spans="3:8" ht="16.5" customHeight="1">
      <c r="C25" s="15" t="s">
        <v>63</v>
      </c>
      <c r="D25" s="12" t="s">
        <v>17</v>
      </c>
      <c r="E25" s="12" t="s">
        <v>26</v>
      </c>
      <c r="F25" s="13">
        <v>132.4</v>
      </c>
      <c r="G25" s="28">
        <v>19.2</v>
      </c>
      <c r="H25" s="14">
        <f t="shared" si="0"/>
        <v>14.501510574018125</v>
      </c>
    </row>
    <row r="26" spans="3:8" ht="33.75" customHeight="1">
      <c r="C26" s="15" t="s">
        <v>64</v>
      </c>
      <c r="D26" s="12" t="s">
        <v>17</v>
      </c>
      <c r="E26" s="12" t="s">
        <v>54</v>
      </c>
      <c r="F26" s="13">
        <v>402.3</v>
      </c>
      <c r="G26" s="28">
        <v>298.6</v>
      </c>
      <c r="H26" s="14">
        <f t="shared" si="0"/>
        <v>74.2232165050957</v>
      </c>
    </row>
    <row r="27" spans="3:8" ht="34.5" customHeight="1">
      <c r="C27" s="15" t="s">
        <v>27</v>
      </c>
      <c r="D27" s="12" t="s">
        <v>17</v>
      </c>
      <c r="E27" s="12">
        <v>14</v>
      </c>
      <c r="F27" s="13">
        <v>991.7</v>
      </c>
      <c r="G27" s="28">
        <v>325.3</v>
      </c>
      <c r="H27" s="14">
        <f t="shared" si="0"/>
        <v>32.80225874760512</v>
      </c>
    </row>
    <row r="28" spans="3:8" ht="15.75">
      <c r="C28" s="8" t="s">
        <v>28</v>
      </c>
      <c r="D28" s="9" t="s">
        <v>19</v>
      </c>
      <c r="E28" s="9" t="s">
        <v>13</v>
      </c>
      <c r="F28" s="10">
        <f>F30+F31+F29</f>
        <v>65392.1</v>
      </c>
      <c r="G28" s="10">
        <f>G30+G31+G29</f>
        <v>18080.399999999998</v>
      </c>
      <c r="H28" s="10">
        <f t="shared" si="0"/>
        <v>27.64921144908941</v>
      </c>
    </row>
    <row r="29" spans="3:8" ht="15.75">
      <c r="C29" s="16" t="s">
        <v>60</v>
      </c>
      <c r="D29" s="12" t="s">
        <v>19</v>
      </c>
      <c r="E29" s="12" t="s">
        <v>45</v>
      </c>
      <c r="F29" s="14">
        <v>5337.3</v>
      </c>
      <c r="G29" s="14">
        <v>2668.6</v>
      </c>
      <c r="H29" s="14">
        <f t="shared" si="0"/>
        <v>49.999063196747414</v>
      </c>
    </row>
    <row r="30" spans="3:8" ht="18.75">
      <c r="C30" s="16" t="s">
        <v>29</v>
      </c>
      <c r="D30" s="12" t="s">
        <v>19</v>
      </c>
      <c r="E30" s="12" t="s">
        <v>26</v>
      </c>
      <c r="F30" s="13">
        <v>59006.7</v>
      </c>
      <c r="G30" s="28">
        <v>14826.5</v>
      </c>
      <c r="H30" s="14">
        <f t="shared" si="0"/>
        <v>25.12680763370939</v>
      </c>
    </row>
    <row r="31" spans="3:8" ht="18.75" customHeight="1">
      <c r="C31" s="16" t="s">
        <v>30</v>
      </c>
      <c r="D31" s="12" t="s">
        <v>19</v>
      </c>
      <c r="E31" s="12">
        <v>12</v>
      </c>
      <c r="F31" s="13">
        <v>1048.1</v>
      </c>
      <c r="G31" s="28">
        <v>585.3</v>
      </c>
      <c r="H31" s="14">
        <f t="shared" si="0"/>
        <v>55.84390802404351</v>
      </c>
    </row>
    <row r="32" spans="3:8" ht="17.25" customHeight="1">
      <c r="C32" s="8" t="s">
        <v>31</v>
      </c>
      <c r="D32" s="9" t="s">
        <v>21</v>
      </c>
      <c r="E32" s="9" t="s">
        <v>13</v>
      </c>
      <c r="F32" s="10">
        <f>F33+F34+F35</f>
        <v>12784.4</v>
      </c>
      <c r="G32" s="10">
        <f>G33+G34+G35</f>
        <v>233</v>
      </c>
      <c r="H32" s="10">
        <f>G32/F32*100</f>
        <v>1.8225337129626733</v>
      </c>
    </row>
    <row r="33" spans="3:8" ht="18" customHeight="1">
      <c r="C33" s="16" t="s">
        <v>32</v>
      </c>
      <c r="D33" s="12" t="s">
        <v>21</v>
      </c>
      <c r="E33" s="12" t="s">
        <v>12</v>
      </c>
      <c r="F33" s="13">
        <v>435</v>
      </c>
      <c r="G33" s="28">
        <v>172.8</v>
      </c>
      <c r="H33" s="14">
        <f t="shared" si="0"/>
        <v>39.724137931034484</v>
      </c>
    </row>
    <row r="34" spans="3:8" ht="18" customHeight="1">
      <c r="C34" s="16" t="s">
        <v>33</v>
      </c>
      <c r="D34" s="12" t="s">
        <v>21</v>
      </c>
      <c r="E34" s="12" t="s">
        <v>15</v>
      </c>
      <c r="F34" s="13">
        <v>8380.8</v>
      </c>
      <c r="G34" s="28">
        <v>0</v>
      </c>
      <c r="H34" s="14">
        <f t="shared" si="0"/>
        <v>0</v>
      </c>
    </row>
    <row r="35" spans="3:8" ht="17.25" customHeight="1">
      <c r="C35" s="16" t="s">
        <v>34</v>
      </c>
      <c r="D35" s="12" t="s">
        <v>21</v>
      </c>
      <c r="E35" s="12" t="s">
        <v>17</v>
      </c>
      <c r="F35" s="13">
        <v>3968.6</v>
      </c>
      <c r="G35" s="28">
        <v>60.2</v>
      </c>
      <c r="H35" s="14">
        <f t="shared" si="0"/>
        <v>1.5169077256463237</v>
      </c>
    </row>
    <row r="36" spans="3:8" ht="15.75">
      <c r="C36" s="17" t="s">
        <v>35</v>
      </c>
      <c r="D36" s="9" t="s">
        <v>23</v>
      </c>
      <c r="E36" s="9" t="s">
        <v>13</v>
      </c>
      <c r="F36" s="10">
        <f>F37</f>
        <v>818.7</v>
      </c>
      <c r="G36" s="10">
        <f>G37</f>
        <v>222.8</v>
      </c>
      <c r="H36" s="10">
        <f t="shared" si="0"/>
        <v>27.213875656528643</v>
      </c>
    </row>
    <row r="37" spans="3:8" ht="16.5" customHeight="1">
      <c r="C37" s="15" t="s">
        <v>36</v>
      </c>
      <c r="D37" s="12" t="s">
        <v>23</v>
      </c>
      <c r="E37" s="12" t="s">
        <v>21</v>
      </c>
      <c r="F37" s="13">
        <v>818.7</v>
      </c>
      <c r="G37" s="28">
        <v>222.8</v>
      </c>
      <c r="H37" s="14">
        <f>G37/F37*100</f>
        <v>27.213875656528643</v>
      </c>
    </row>
    <row r="38" spans="3:8" ht="16.5" customHeight="1">
      <c r="C38" s="8" t="s">
        <v>37</v>
      </c>
      <c r="D38" s="9" t="s">
        <v>38</v>
      </c>
      <c r="E38" s="9" t="s">
        <v>13</v>
      </c>
      <c r="F38" s="10">
        <f>F39+F40+F41+F42+F43</f>
        <v>764121.7</v>
      </c>
      <c r="G38" s="29">
        <f>SUM(G39:G43)</f>
        <v>406631.5</v>
      </c>
      <c r="H38" s="10">
        <f t="shared" si="0"/>
        <v>53.21554145105421</v>
      </c>
    </row>
    <row r="39" spans="3:8" ht="18.75" customHeight="1">
      <c r="C39" s="16" t="s">
        <v>39</v>
      </c>
      <c r="D39" s="12" t="s">
        <v>38</v>
      </c>
      <c r="E39" s="12" t="s">
        <v>12</v>
      </c>
      <c r="F39" s="13">
        <v>157431</v>
      </c>
      <c r="G39" s="28">
        <v>79503.5</v>
      </c>
      <c r="H39" s="14">
        <f>G39/F39*100</f>
        <v>50.50053674308109</v>
      </c>
    </row>
    <row r="40" spans="3:8" ht="16.5" customHeight="1">
      <c r="C40" s="16" t="s">
        <v>40</v>
      </c>
      <c r="D40" s="12" t="s">
        <v>38</v>
      </c>
      <c r="E40" s="12" t="s">
        <v>15</v>
      </c>
      <c r="F40" s="13">
        <v>501696.9</v>
      </c>
      <c r="G40" s="28">
        <v>268423.4</v>
      </c>
      <c r="H40" s="14">
        <f t="shared" si="0"/>
        <v>53.50310117523151</v>
      </c>
    </row>
    <row r="41" spans="3:8" ht="18" customHeight="1">
      <c r="C41" s="11" t="s">
        <v>41</v>
      </c>
      <c r="D41" s="12" t="s">
        <v>38</v>
      </c>
      <c r="E41" s="12" t="s">
        <v>17</v>
      </c>
      <c r="F41" s="13">
        <v>33145.2</v>
      </c>
      <c r="G41" s="28">
        <v>18850</v>
      </c>
      <c r="H41" s="14">
        <f>G41/F41*100</f>
        <v>56.87097981004791</v>
      </c>
    </row>
    <row r="42" spans="3:8" ht="15.75" customHeight="1">
      <c r="C42" s="16" t="s">
        <v>42</v>
      </c>
      <c r="D42" s="12" t="s">
        <v>38</v>
      </c>
      <c r="E42" s="12" t="s">
        <v>38</v>
      </c>
      <c r="F42" s="13">
        <v>6414</v>
      </c>
      <c r="G42" s="28">
        <v>4740.5</v>
      </c>
      <c r="H42" s="14">
        <f t="shared" si="0"/>
        <v>73.90863735578422</v>
      </c>
    </row>
    <row r="43" spans="3:8" ht="18.75">
      <c r="C43" s="16" t="s">
        <v>43</v>
      </c>
      <c r="D43" s="12" t="s">
        <v>38</v>
      </c>
      <c r="E43" s="12" t="s">
        <v>26</v>
      </c>
      <c r="F43" s="13">
        <v>65434.6</v>
      </c>
      <c r="G43" s="28">
        <v>35114.1</v>
      </c>
      <c r="H43" s="14">
        <f t="shared" si="0"/>
        <v>53.66289394295984</v>
      </c>
    </row>
    <row r="44" spans="3:8" ht="15.75">
      <c r="C44" s="8" t="s">
        <v>44</v>
      </c>
      <c r="D44" s="9" t="s">
        <v>45</v>
      </c>
      <c r="E44" s="9" t="s">
        <v>13</v>
      </c>
      <c r="F44" s="10">
        <f>F45+F46</f>
        <v>58477.5</v>
      </c>
      <c r="G44" s="10">
        <f>G45+G46</f>
        <v>28065.2</v>
      </c>
      <c r="H44" s="10">
        <f t="shared" si="0"/>
        <v>47.993159762301744</v>
      </c>
    </row>
    <row r="45" spans="3:8" ht="18.75">
      <c r="C45" s="16" t="s">
        <v>46</v>
      </c>
      <c r="D45" s="12" t="s">
        <v>45</v>
      </c>
      <c r="E45" s="12" t="s">
        <v>12</v>
      </c>
      <c r="F45" s="13">
        <v>53201.6</v>
      </c>
      <c r="G45" s="28">
        <v>25016.8</v>
      </c>
      <c r="H45" s="14">
        <f t="shared" si="0"/>
        <v>47.02264593546059</v>
      </c>
    </row>
    <row r="46" spans="3:8" ht="15.75" customHeight="1">
      <c r="C46" s="16" t="s">
        <v>47</v>
      </c>
      <c r="D46" s="12" t="s">
        <v>45</v>
      </c>
      <c r="E46" s="12" t="s">
        <v>19</v>
      </c>
      <c r="F46" s="13">
        <v>5275.9</v>
      </c>
      <c r="G46" s="28">
        <v>3048.4</v>
      </c>
      <c r="H46" s="14">
        <f t="shared" si="0"/>
        <v>57.779715309236344</v>
      </c>
    </row>
    <row r="47" spans="3:8" ht="15.75">
      <c r="C47" s="8" t="s">
        <v>48</v>
      </c>
      <c r="D47" s="9" t="s">
        <v>26</v>
      </c>
      <c r="E47" s="9" t="s">
        <v>13</v>
      </c>
      <c r="F47" s="10">
        <f>+F49+F48</f>
        <v>861</v>
      </c>
      <c r="G47" s="10">
        <f>+G49+G48</f>
        <v>119</v>
      </c>
      <c r="H47" s="10">
        <f t="shared" si="0"/>
        <v>13.821138211382115</v>
      </c>
    </row>
    <row r="48" spans="3:8" ht="18.75">
      <c r="C48" s="16" t="s">
        <v>65</v>
      </c>
      <c r="D48" s="12" t="s">
        <v>26</v>
      </c>
      <c r="E48" s="12" t="s">
        <v>38</v>
      </c>
      <c r="F48" s="22">
        <v>558</v>
      </c>
      <c r="G48" s="22">
        <v>0</v>
      </c>
      <c r="H48" s="14">
        <f t="shared" si="0"/>
        <v>0</v>
      </c>
    </row>
    <row r="49" spans="3:8" ht="18.75">
      <c r="C49" s="16" t="s">
        <v>49</v>
      </c>
      <c r="D49" s="12" t="s">
        <v>26</v>
      </c>
      <c r="E49" s="12" t="s">
        <v>26</v>
      </c>
      <c r="F49" s="13">
        <v>303</v>
      </c>
      <c r="G49" s="28">
        <v>119</v>
      </c>
      <c r="H49" s="14">
        <f t="shared" si="0"/>
        <v>39.273927392739274</v>
      </c>
    </row>
    <row r="50" spans="3:8" ht="15.75">
      <c r="C50" s="8" t="s">
        <v>50</v>
      </c>
      <c r="D50" s="9">
        <v>10</v>
      </c>
      <c r="E50" s="9" t="s">
        <v>13</v>
      </c>
      <c r="F50" s="10">
        <f>F51+F52+F53</f>
        <v>11982.2</v>
      </c>
      <c r="G50" s="10">
        <f>G51+G52+G53</f>
        <v>8562.9</v>
      </c>
      <c r="H50" s="10">
        <f>G50/F50*100</f>
        <v>71.46350419789354</v>
      </c>
    </row>
    <row r="51" spans="3:8" ht="16.5" customHeight="1">
      <c r="C51" s="16" t="s">
        <v>51</v>
      </c>
      <c r="D51" s="12">
        <v>10</v>
      </c>
      <c r="E51" s="12" t="s">
        <v>12</v>
      </c>
      <c r="F51" s="13">
        <v>1658.2</v>
      </c>
      <c r="G51" s="28">
        <v>948.2</v>
      </c>
      <c r="H51" s="14">
        <f aca="true" t="shared" si="1" ref="H51:H60">G51/F51*100</f>
        <v>57.1824870341334</v>
      </c>
    </row>
    <row r="52" spans="3:8" ht="15.75" customHeight="1">
      <c r="C52" s="16" t="s">
        <v>52</v>
      </c>
      <c r="D52" s="12">
        <v>10</v>
      </c>
      <c r="E52" s="12" t="s">
        <v>17</v>
      </c>
      <c r="F52" s="13">
        <v>9914.5</v>
      </c>
      <c r="G52" s="28">
        <v>7458.8</v>
      </c>
      <c r="H52" s="14">
        <f t="shared" si="1"/>
        <v>75.23122699077109</v>
      </c>
    </row>
    <row r="53" spans="3:8" ht="15" customHeight="1">
      <c r="C53" s="18" t="s">
        <v>53</v>
      </c>
      <c r="D53" s="12" t="s">
        <v>54</v>
      </c>
      <c r="E53" s="12" t="s">
        <v>23</v>
      </c>
      <c r="F53" s="13">
        <v>409.5</v>
      </c>
      <c r="G53" s="28">
        <v>155.9</v>
      </c>
      <c r="H53" s="14">
        <f t="shared" si="1"/>
        <v>38.07081807081808</v>
      </c>
    </row>
    <row r="54" spans="3:8" ht="15.75">
      <c r="C54" s="8" t="s">
        <v>55</v>
      </c>
      <c r="D54" s="9">
        <v>11</v>
      </c>
      <c r="E54" s="9" t="s">
        <v>13</v>
      </c>
      <c r="F54" s="10">
        <f>F55+F56</f>
        <v>62941.1</v>
      </c>
      <c r="G54" s="10">
        <f>G55+G56</f>
        <v>5942.5</v>
      </c>
      <c r="H54" s="10">
        <f t="shared" si="1"/>
        <v>9.441366611006163</v>
      </c>
    </row>
    <row r="55" spans="3:8" ht="18.75">
      <c r="C55" s="16" t="s">
        <v>56</v>
      </c>
      <c r="D55" s="12">
        <v>11</v>
      </c>
      <c r="E55" s="12" t="s">
        <v>15</v>
      </c>
      <c r="F55" s="13">
        <v>10387.4</v>
      </c>
      <c r="G55" s="28">
        <v>5357.5</v>
      </c>
      <c r="H55" s="14">
        <f t="shared" si="1"/>
        <v>51.576910487706265</v>
      </c>
    </row>
    <row r="56" spans="3:8" ht="18.75">
      <c r="C56" s="32" t="s">
        <v>71</v>
      </c>
      <c r="D56" s="33" t="s">
        <v>61</v>
      </c>
      <c r="E56" s="33" t="s">
        <v>21</v>
      </c>
      <c r="F56" s="13">
        <v>52553.7</v>
      </c>
      <c r="G56" s="28">
        <v>585</v>
      </c>
      <c r="H56" s="14">
        <f t="shared" si="1"/>
        <v>1.1131471237990855</v>
      </c>
    </row>
    <row r="57" spans="3:8" ht="45.75" customHeight="1">
      <c r="C57" s="17" t="s">
        <v>67</v>
      </c>
      <c r="D57" s="9">
        <v>14</v>
      </c>
      <c r="E57" s="9" t="s">
        <v>13</v>
      </c>
      <c r="F57" s="10">
        <f>F58+F59</f>
        <v>64461.8</v>
      </c>
      <c r="G57" s="10">
        <f>SUM(G58:G59)</f>
        <v>36901</v>
      </c>
      <c r="H57" s="10">
        <f t="shared" si="1"/>
        <v>57.24475580886664</v>
      </c>
    </row>
    <row r="58" spans="3:8" ht="33" customHeight="1">
      <c r="C58" s="15" t="s">
        <v>57</v>
      </c>
      <c r="D58" s="12">
        <v>14</v>
      </c>
      <c r="E58" s="12" t="s">
        <v>12</v>
      </c>
      <c r="F58" s="13">
        <v>18227.8</v>
      </c>
      <c r="G58" s="28">
        <v>11917.5</v>
      </c>
      <c r="H58" s="14">
        <f t="shared" si="1"/>
        <v>65.38090169960171</v>
      </c>
    </row>
    <row r="59" spans="3:8" ht="18.75">
      <c r="C59" s="16" t="s">
        <v>58</v>
      </c>
      <c r="D59" s="12">
        <v>14</v>
      </c>
      <c r="E59" s="12" t="s">
        <v>15</v>
      </c>
      <c r="F59" s="13">
        <v>46234</v>
      </c>
      <c r="G59" s="28">
        <v>24983.5</v>
      </c>
      <c r="H59" s="14">
        <f t="shared" si="1"/>
        <v>54.03707228446598</v>
      </c>
    </row>
    <row r="60" spans="3:8" ht="18.75">
      <c r="C60" s="41" t="s">
        <v>59</v>
      </c>
      <c r="D60" s="42"/>
      <c r="E60" s="42"/>
      <c r="F60" s="19">
        <f>F13++F24++F28+F32+F36++F38+F44+F47+F50+F54+F57+F22</f>
        <v>1145903.4</v>
      </c>
      <c r="G60" s="19">
        <f>G13++G24++G28+G32+G36++G38+G44+G47+G50+G54+G57+G22</f>
        <v>553230.2000000001</v>
      </c>
      <c r="H60" s="19">
        <f t="shared" si="1"/>
        <v>48.278956149357796</v>
      </c>
    </row>
    <row r="62" spans="5:6" ht="12">
      <c r="E62" s="20"/>
      <c r="F62" s="21"/>
    </row>
  </sheetData>
  <sheetProtection/>
  <mergeCells count="5">
    <mergeCell ref="C1:F1"/>
    <mergeCell ref="C8:H8"/>
    <mergeCell ref="C9:F9"/>
    <mergeCell ref="C10:F10"/>
    <mergeCell ref="C60:E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rowBreaks count="1" manualBreakCount="1">
    <brk id="60" min="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user1407</cp:lastModifiedBy>
  <cp:lastPrinted>2023-06-13T12:13:58Z</cp:lastPrinted>
  <dcterms:created xsi:type="dcterms:W3CDTF">2020-04-16T14:18:19Z</dcterms:created>
  <dcterms:modified xsi:type="dcterms:W3CDTF">2023-08-11T09:24:33Z</dcterms:modified>
  <cp:category/>
  <cp:version/>
  <cp:contentType/>
  <cp:contentStatus/>
</cp:coreProperties>
</file>