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<sst xmlns="http://schemas.openxmlformats.org/spreadsheetml/2006/main" count="134" uniqueCount="70">
  <si>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</si>
  <si>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</si>
  <si>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</si>
  <si>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</si>
  <si>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</si>
  <si>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</si>
  <si>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</si>
  <si>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</si>
  <si>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</si>
  <si>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</si>
  <si>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</si>
  <si>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</si>
  <si>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</si>
  <si>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</si>
  <si>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</si>
  <si>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</si>
  <si>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</si>
  <si>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</si>
  <si>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</si>
  <si>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</si>
  <si>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</si>
  <si>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</si>
  <si>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</si>
  <si>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</si>
  <si>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</si>
  <si>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</si>
  <si>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</si>
  <si>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</si>
  <si>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</si>
  <si>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</si>
  <si>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</si>
  <si>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</si>
  <si>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</si>
  <si>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</si>
  <si>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</si>
  <si>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</si>
  <si>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</si>
  <si>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</si>
  <si>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</si>
  <si>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</si>
  <si>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</si>
  <si>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</si>
  <si>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</si>
  <si>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</si>
  <si>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</si>
  <si>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</si>
  <si>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</si>
  <si>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</si>
  <si>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</si>
  <si>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</si>
  <si>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</si>
  <si>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</si>
  <si>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</si>
  <si>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</si>
  <si>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</si>
  <si>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</si>
  <si>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</si>
  <si>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</si>
  <si>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</si>
  <si>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</si>
  <si>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</si>
  <si>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</si>
  <si>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</si>
  <si>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</si>
  <si>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</si>
  <si>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</si>
  <si>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</si>
  <si>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</si>
  <si>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СЕНТЯБРЯ 2021 ГОДА</t>
  </si>
  <si>
    <t>Фактически исполнено на  01.09.2021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</si>
</sst>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70" zoomScaleSheetLayoutView="70" zoomScalePageLayoutView="0" workbookViewId="0" topLeftCell="C24">
      <selection activeCell="G31" sqref="G31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78691.1</v>
      </c>
      <c r="G13" s="10">
        <f>G14+G15+G16+G18+G20+G17+G19</f>
        <v>39804.6</v>
      </c>
      <c r="H13" s="10">
        <f>G13/F13*100</f>
        <v>50.58335694887985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1576.1</v>
      </c>
      <c r="G14" s="13">
        <v>964.6</v>
      </c>
      <c r="H14" s="14">
        <f aca="true" t="shared" si="0" ref="H14:H46">G14/F14*100</f>
        <v>61.201700399720835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2054.9</v>
      </c>
      <c r="G15" s="13">
        <v>937.1</v>
      </c>
      <c r="H15" s="14">
        <f t="shared" si="0"/>
        <v>45.60319236945837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32908</v>
      </c>
      <c r="G16" s="13">
        <v>20686.8</v>
      </c>
      <c r="H16" s="14">
        <f t="shared" si="0"/>
        <v>62.862525829585515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3.4</v>
      </c>
      <c r="H17" s="14">
        <f>G17/F17*100</f>
        <v>35.41666666666667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8146.2</v>
      </c>
      <c r="G18" s="13">
        <v>4429.5</v>
      </c>
      <c r="H18" s="14">
        <f t="shared" si="0"/>
        <v>54.37504603373352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6000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27996.3</v>
      </c>
      <c r="G20" s="13">
        <v>12783.2</v>
      </c>
      <c r="H20" s="14">
        <f t="shared" si="0"/>
        <v>45.660319399349206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691.8</v>
      </c>
      <c r="G21" s="10">
        <f>G22+G24+G23</f>
        <v>324.9</v>
      </c>
      <c r="H21" s="10">
        <f t="shared" si="0"/>
        <v>46.96444058976583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78.1</v>
      </c>
      <c r="H22" s="14">
        <f t="shared" si="0"/>
        <v>89.35926773455375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32.9</v>
      </c>
      <c r="H23" s="14">
        <f t="shared" si="0"/>
        <v>14.474263088429387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377.1</v>
      </c>
      <c r="G24" s="13">
        <v>213.9</v>
      </c>
      <c r="H24" s="14">
        <f t="shared" si="0"/>
        <v>56.72235481304694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113904.9</v>
      </c>
      <c r="G25" s="10">
        <f>G27+G28+G26</f>
        <v>10436.699999999999</v>
      </c>
      <c r="H25" s="10">
        <f>H27+H28</f>
        <v>27.792768266539646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3198.4</v>
      </c>
      <c r="G26" s="14">
        <v>1763.4</v>
      </c>
      <c r="H26" s="14">
        <f t="shared" si="0"/>
        <v>55.13381690845422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108240.7</v>
      </c>
      <c r="G27" s="13">
        <v>8174.2</v>
      </c>
      <c r="H27" s="14">
        <f t="shared" si="0"/>
        <v>7.55187281678703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2465.8</v>
      </c>
      <c r="G28" s="13">
        <v>499.1</v>
      </c>
      <c r="H28" s="14">
        <f t="shared" si="0"/>
        <v>20.240895449752617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4807.4</v>
      </c>
      <c r="G29" s="10">
        <f>G30+G31+G32</f>
        <v>3175.7</v>
      </c>
      <c r="H29" s="10">
        <f t="shared" si="0"/>
        <v>66.05857636144277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161.1</v>
      </c>
      <c r="H30" s="14">
        <f t="shared" si="0"/>
        <v>76.64129400570884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2836.5</v>
      </c>
      <c r="G31" s="13">
        <v>1253.9</v>
      </c>
      <c r="H31" s="14">
        <f t="shared" si="0"/>
        <v>44.20588753745814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1760.7</v>
      </c>
      <c r="G32" s="13">
        <v>1760.7</v>
      </c>
      <c r="H32" s="14">
        <f t="shared" si="0"/>
        <v>100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459.6</v>
      </c>
      <c r="G33" s="18">
        <f>G34</f>
        <v>181</v>
      </c>
      <c r="H33" s="10">
        <f t="shared" si="0"/>
        <v>39.38207136640557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459.6</v>
      </c>
      <c r="G34" s="13">
        <v>181</v>
      </c>
      <c r="H34" s="14">
        <f t="shared" si="0"/>
        <v>39.38207136640557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F36+F37+F38+F39+F40</f>
        <v>625359.3</v>
      </c>
      <c r="G35" s="19">
        <f>SUM(G36:G40)</f>
        <v>340084.6</v>
      </c>
      <c r="H35" s="10">
        <f t="shared" si="0"/>
        <v>54.38227271905925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148368.1</v>
      </c>
      <c r="G36" s="13">
        <v>73360.8</v>
      </c>
      <c r="H36" s="14">
        <f t="shared" si="0"/>
        <v>49.44513005154073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316489.2</v>
      </c>
      <c r="G37" s="13">
        <v>172199.1</v>
      </c>
      <c r="H37" s="14">
        <f t="shared" si="0"/>
        <v>54.40915519392131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27608.2</v>
      </c>
      <c r="G38" s="13">
        <v>16549.5</v>
      </c>
      <c r="H38" s="14">
        <f t="shared" si="0"/>
        <v>59.9441470287813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5419</v>
      </c>
      <c r="G39" s="13">
        <v>4105.8</v>
      </c>
      <c r="H39" s="14">
        <f t="shared" si="0"/>
        <v>75.76674663221998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127474.8</v>
      </c>
      <c r="G40" s="13">
        <v>73869.4</v>
      </c>
      <c r="H40" s="14">
        <f t="shared" si="0"/>
        <v>57.94823761245359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37985.100000000006</v>
      </c>
      <c r="G41" s="10">
        <f>G42+G43</f>
        <v>23208.2</v>
      </c>
      <c r="H41" s="10">
        <f t="shared" si="0"/>
        <v>61.09816743933805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33912.3</v>
      </c>
      <c r="G42" s="13">
        <v>20615.2</v>
      </c>
      <c r="H42" s="14">
        <f t="shared" si="0"/>
        <v>60.78974295462118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4072.8</v>
      </c>
      <c r="G43" s="13">
        <v>2593</v>
      </c>
      <c r="H43" s="14">
        <f t="shared" si="0"/>
        <v>63.66627381653899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332.6</v>
      </c>
      <c r="H44" s="10">
        <f t="shared" si="0"/>
        <v>34.88201363398007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229.8</v>
      </c>
      <c r="H45" s="14">
        <f t="shared" si="0"/>
        <v>41.668177697189485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102.8</v>
      </c>
      <c r="H46" s="14">
        <f t="shared" si="0"/>
        <v>25.572139303482587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33169</v>
      </c>
      <c r="G47" s="10">
        <f>G48+G49+G50+G51</f>
        <v>28799</v>
      </c>
      <c r="H47" s="10">
        <f>G47/F47*100</f>
        <v>86.8250474840966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1680.4</v>
      </c>
      <c r="G48" s="13">
        <v>1123.2</v>
      </c>
      <c r="H48" s="14">
        <f aca="true" t="shared" si="1" ref="H48:H57">G48/F48*100</f>
        <v>66.84122827898119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25887.6</v>
      </c>
      <c r="G49" s="13">
        <v>24230.7</v>
      </c>
      <c r="H49" s="14">
        <f t="shared" si="1"/>
        <v>93.59963843693507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3191.1</v>
      </c>
      <c r="H50" s="14">
        <f t="shared" si="1"/>
        <v>61.61971151061078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422.3</v>
      </c>
      <c r="G51" s="13">
        <v>254</v>
      </c>
      <c r="H51" s="14">
        <f t="shared" si="1"/>
        <v>60.14681506038361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8026</v>
      </c>
      <c r="G52" s="10">
        <f>G53</f>
        <v>4743.1</v>
      </c>
      <c r="H52" s="10">
        <f t="shared" si="1"/>
        <v>59.096685771243465</v>
      </c>
    </row>
    <row r="53" spans="3:8" ht="18.75">
      <c r="C53" s="16" t="s">
        <v>57</v>
      </c>
      <c r="D53" s="12">
        <v>11</v>
      </c>
      <c r="E53" s="12" t="s">
        <v>15</v>
      </c>
      <c r="F53" s="13">
        <v>8026</v>
      </c>
      <c r="G53" s="13">
        <v>4743.1</v>
      </c>
      <c r="H53" s="14">
        <f t="shared" si="1"/>
        <v>59.096685771243465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45243.7</v>
      </c>
      <c r="G54" s="10">
        <f>SUM(G55:G56)</f>
        <v>27215.1</v>
      </c>
      <c r="H54" s="10">
        <f t="shared" si="1"/>
        <v>60.15224219062544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10068.3</v>
      </c>
      <c r="H55" s="14">
        <f t="shared" si="1"/>
        <v>66.16568529520003</v>
      </c>
    </row>
    <row r="56" spans="3:8" ht="18.75">
      <c r="C56" s="16" t="s">
        <v>60</v>
      </c>
      <c r="D56" s="12">
        <v>14</v>
      </c>
      <c r="E56" s="12" t="s">
        <v>15</v>
      </c>
      <c r="F56" s="13">
        <v>30026.9</v>
      </c>
      <c r="G56" s="21">
        <v>17146.8</v>
      </c>
      <c r="H56" s="14">
        <f t="shared" si="1"/>
        <v>57.104796032890505</v>
      </c>
    </row>
    <row r="57" spans="3:8" ht="18.75">
      <c r="C57" s="36" t="s">
        <v>61</v>
      </c>
      <c r="D57" s="37"/>
      <c r="E57" s="37"/>
      <c r="F57" s="22">
        <f>F13++F21++F25+F29++++++F33++F35+F41+F44+F47+F52+F54</f>
        <v>949291.4</v>
      </c>
      <c r="G57" s="22">
        <f>G13+G21+G25+G29+G33+G35+G41+G44+G47+G52+G54</f>
        <v>478305.49999999994</v>
      </c>
      <c r="H57" s="22">
        <f t="shared" si="1"/>
        <v>50.385529669814765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2021-06-15T08:50:43Z</cp:lastPrinted>
  <dcterms:created xsi:type="dcterms:W3CDTF">2020-04-16T14:18:19Z</dcterms:created>
  <dcterms:modified xsi:type="dcterms:W3CDTF">2021-09-14T07:40:13Z</dcterms:modified>
  <cp:category/>
  <cp:version/>
  <cp:contentType/>
  <cp:contentStatus/>
</cp:coreProperties>
</file>