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236" windowWidth="12165" windowHeight="12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<sst xmlns="http://schemas.openxmlformats.org/spreadsheetml/2006/main" count="105" uniqueCount="57">
  <si>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</si>
  <si>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</si>
  <si>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</si>
  <si>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</si>
  <si>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</si>
  <si>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</si>
  <si>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</si>
  <si>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</si>
  <si>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</si>
  <si>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</si>
  <si>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</si>
  <si>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</si>
  <si>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</si>
  <si>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</si>
  <si>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</si>
  <si>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</si>
  <si>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</si>
  <si>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</si>
  <si>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</si>
  <si>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</si>
  <si>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</si>
  <si>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</si>
  <si>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</si>
  <si>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</si>
  <si>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</si>
  <si>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</si>
  <si>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</si>
  <si>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</si>
  <si>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</si>
  <si>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</si>
  <si>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</si>
  <si>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</si>
  <si>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</si>
  <si>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</si>
  <si>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</si>
  <si>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</si>
  <si>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</si>
  <si>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</si>
  <si>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</si>
  <si>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</si>
  <si>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</si>
  <si>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</si>
  <si>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</si>
  <si>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</si>
  <si>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</si>
  <si>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</si>
  <si>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</si>
  <si>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</si>
  <si>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</si>
  <si>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</si>
  <si>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</si>
  <si>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</si>
  <si>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район</t>
  </si>
  <si>
    <t>Отклонение:+,-</t>
  </si>
  <si>
    <t>трит.</t>
  </si>
  <si>
    <t>Уборка зерновых по культурам на 13 сентября 2021 года</t>
  </si>
  <si>
    <t>на 14.09.2020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</si>
</sst>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27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0" fontId="47" fillId="33" borderId="16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/>
    </xf>
    <xf numFmtId="0" fontId="48" fillId="33" borderId="29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/>
      <protection/>
    </xf>
    <xf numFmtId="0" fontId="48" fillId="33" borderId="28" xfId="0" applyFont="1" applyFill="1" applyBorder="1" applyAlignment="1" applyProtection="1">
      <alignment horizontal="center" vertical="center"/>
      <protection/>
    </xf>
    <xf numFmtId="0" fontId="48" fillId="33" borderId="31" xfId="0" applyFont="1" applyFill="1" applyBorder="1" applyAlignment="1" applyProtection="1">
      <alignment horizontal="center" vertical="center"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Alignment="1">
      <alignment/>
    </xf>
    <xf numFmtId="0" fontId="48" fillId="33" borderId="20" xfId="0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 applyProtection="1">
      <alignment horizontal="center" vertical="center"/>
      <protection locked="0"/>
    </xf>
    <xf numFmtId="0" fontId="47" fillId="33" borderId="16" xfId="0" applyFont="1" applyFill="1" applyBorder="1" applyAlignment="1" applyProtection="1">
      <alignment horizontal="center" vertical="center"/>
      <protection locked="0"/>
    </xf>
    <xf numFmtId="0" fontId="47" fillId="33" borderId="25" xfId="0" applyFont="1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175" fontId="47" fillId="33" borderId="16" xfId="0" applyNumberFormat="1" applyFont="1" applyFill="1" applyBorder="1" applyAlignment="1">
      <alignment/>
    </xf>
    <xf numFmtId="0" fontId="49" fillId="33" borderId="17" xfId="0" applyFont="1" applyFill="1" applyBorder="1" applyAlignment="1">
      <alignment wrapText="1"/>
    </xf>
    <xf numFmtId="0" fontId="49" fillId="33" borderId="32" xfId="0" applyFont="1" applyFill="1" applyBorder="1" applyAlignment="1">
      <alignment wrapText="1"/>
    </xf>
    <xf numFmtId="0" fontId="48" fillId="33" borderId="33" xfId="0" applyFont="1" applyFill="1" applyBorder="1" applyAlignment="1" applyProtection="1">
      <alignment horizontal="center" vertical="center"/>
      <protection/>
    </xf>
    <xf numFmtId="0" fontId="47" fillId="33" borderId="32" xfId="0" applyFont="1" applyFill="1" applyBorder="1" applyAlignment="1" applyProtection="1">
      <alignment horizontal="center" vertical="center"/>
      <protection locked="0"/>
    </xf>
    <xf numFmtId="0" fontId="47" fillId="33" borderId="27" xfId="0" applyFont="1" applyFill="1" applyBorder="1" applyAlignment="1" applyProtection="1">
      <alignment horizontal="center" vertical="center"/>
      <protection locked="0"/>
    </xf>
    <xf numFmtId="0" fontId="47" fillId="33" borderId="34" xfId="0" applyFont="1" applyFill="1" applyBorder="1" applyAlignment="1" applyProtection="1">
      <alignment horizontal="center" vertical="center"/>
      <protection locked="0"/>
    </xf>
    <xf numFmtId="0" fontId="47" fillId="33" borderId="35" xfId="0" applyFont="1" applyFill="1" applyBorder="1" applyAlignment="1" applyProtection="1">
      <alignment horizontal="center" vertical="center"/>
      <protection locked="0"/>
    </xf>
    <xf numFmtId="0" fontId="49" fillId="33" borderId="27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175" fontId="47" fillId="33" borderId="11" xfId="0" applyNumberFormat="1" applyFont="1" applyFill="1" applyBorder="1" applyAlignment="1">
      <alignment/>
    </xf>
    <xf numFmtId="175" fontId="48" fillId="33" borderId="16" xfId="0" applyNumberFormat="1" applyFont="1" applyFill="1" applyBorder="1" applyAlignment="1" applyProtection="1">
      <alignment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2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 vertical="center"/>
    </xf>
    <xf numFmtId="175" fontId="5" fillId="33" borderId="16" xfId="0" applyNumberFormat="1" applyFont="1" applyFill="1" applyBorder="1" applyAlignment="1" applyProtection="1">
      <alignment/>
      <protection/>
    </xf>
    <xf numFmtId="0" fontId="49" fillId="33" borderId="21" xfId="0" applyFont="1" applyFill="1" applyBorder="1" applyAlignment="1">
      <alignment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3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2" sqref="E12"/>
    </sheetView>
  </sheetViews>
  <sheetFormatPr defaultColWidth="9.00390625" defaultRowHeight="12.75"/>
  <cols>
    <col min="1" max="1" width="19.37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9" width="7.00390625" style="0" customWidth="1"/>
    <col min="10" max="10" width="5.875" style="0" customWidth="1"/>
    <col min="11" max="11" width="6.375" style="0" customWidth="1"/>
    <col min="12" max="12" width="7.875" style="0" customWidth="1"/>
    <col min="13" max="13" width="5.25390625" style="0" customWidth="1"/>
    <col min="14" max="14" width="7.75390625" style="0" customWidth="1"/>
    <col min="15" max="15" width="6.00390625" style="0" customWidth="1"/>
    <col min="16" max="16" width="7.125" style="0" customWidth="1"/>
    <col min="17" max="17" width="7.375" style="0" customWidth="1"/>
    <col min="18" max="19" width="7.25390625" style="0" customWidth="1"/>
    <col min="20" max="20" width="6.125" style="0" customWidth="1"/>
    <col min="21" max="21" width="5.00390625" style="0" customWidth="1"/>
    <col min="22" max="22" width="12.75390625" style="0" hidden="1" customWidth="1"/>
    <col min="23" max="23" width="7.125" style="0" customWidth="1"/>
    <col min="24" max="24" width="5.875" style="0" customWidth="1"/>
    <col min="25" max="25" width="5.75390625" style="0" customWidth="1"/>
    <col min="26" max="26" width="6.625" style="0" customWidth="1"/>
    <col min="27" max="27" width="6.00390625" style="0" customWidth="1"/>
    <col min="28" max="28" width="8.625" style="0" customWidth="1"/>
    <col min="29" max="30" width="7.25390625" style="0" customWidth="1"/>
    <col min="31" max="31" width="5.375" style="0" customWidth="1"/>
    <col min="32" max="32" width="6.375" style="0" customWidth="1"/>
    <col min="33" max="33" width="9.625" style="0" customWidth="1"/>
    <col min="34" max="34" width="8.125" style="0" customWidth="1"/>
    <col min="35" max="35" width="6.125" style="0" customWidth="1"/>
  </cols>
  <sheetData>
    <row r="1" spans="1:35" s="2" customFormat="1" ht="12.7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</row>
    <row r="2" spans="1:35" s="2" customFormat="1" ht="1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4" ht="12" customHeight="1">
      <c r="A3"/>
      <c r="D3" t="s">
        <v>25</v>
      </c>
    </row>
    <row r="4" spans="1:35" s="5" customFormat="1" ht="12.75" customHeight="1" thickBot="1">
      <c r="A4" s="80" t="s">
        <v>52</v>
      </c>
      <c r="B4" s="83" t="s">
        <v>20</v>
      </c>
      <c r="C4" s="86" t="s">
        <v>1</v>
      </c>
      <c r="D4" s="86"/>
      <c r="E4" s="86"/>
      <c r="F4" s="87"/>
      <c r="G4" s="87"/>
      <c r="H4" s="87"/>
      <c r="I4" s="87"/>
      <c r="J4" s="87"/>
      <c r="K4" s="88"/>
      <c r="L4" s="77" t="s">
        <v>8</v>
      </c>
      <c r="M4" s="78"/>
      <c r="N4" s="78"/>
      <c r="O4" s="78"/>
      <c r="P4" s="78"/>
      <c r="Q4" s="78"/>
      <c r="R4" s="78"/>
      <c r="S4" s="78"/>
      <c r="T4" s="78"/>
      <c r="U4" s="79"/>
      <c r="V4" s="4"/>
      <c r="W4" s="77" t="s">
        <v>18</v>
      </c>
      <c r="X4" s="78"/>
      <c r="Y4" s="78"/>
      <c r="Z4" s="78"/>
      <c r="AA4" s="78"/>
      <c r="AB4" s="78"/>
      <c r="AC4" s="78"/>
      <c r="AD4" s="78"/>
      <c r="AE4" s="78"/>
      <c r="AF4" s="79"/>
      <c r="AG4" s="92" t="s">
        <v>21</v>
      </c>
      <c r="AH4" s="93"/>
      <c r="AI4" s="94"/>
    </row>
    <row r="5" spans="1:35" s="6" customFormat="1" ht="12.75" customHeight="1">
      <c r="A5" s="81"/>
      <c r="B5" s="84"/>
      <c r="C5" s="89" t="s">
        <v>7</v>
      </c>
      <c r="D5" s="90"/>
      <c r="E5" s="91"/>
      <c r="F5" s="72" t="s">
        <v>6</v>
      </c>
      <c r="G5" s="73"/>
      <c r="H5" s="73"/>
      <c r="I5" s="73"/>
      <c r="J5" s="73"/>
      <c r="K5" s="70" t="s">
        <v>5</v>
      </c>
      <c r="L5" s="100" t="s">
        <v>9</v>
      </c>
      <c r="M5" s="103" t="s">
        <v>7</v>
      </c>
      <c r="N5" s="104"/>
      <c r="O5" s="105"/>
      <c r="P5" s="102" t="s">
        <v>11</v>
      </c>
      <c r="Q5" s="102"/>
      <c r="R5" s="102"/>
      <c r="S5" s="102"/>
      <c r="T5" s="102"/>
      <c r="U5" s="98" t="s">
        <v>5</v>
      </c>
      <c r="V5" s="7"/>
      <c r="W5" s="100" t="s">
        <v>19</v>
      </c>
      <c r="X5" s="108" t="s">
        <v>7</v>
      </c>
      <c r="Y5" s="109"/>
      <c r="Z5" s="110"/>
      <c r="AA5" s="106" t="s">
        <v>11</v>
      </c>
      <c r="AB5" s="106"/>
      <c r="AC5" s="106"/>
      <c r="AD5" s="106"/>
      <c r="AE5" s="107"/>
      <c r="AF5" s="98" t="s">
        <v>5</v>
      </c>
      <c r="AG5" s="95"/>
      <c r="AH5" s="96"/>
      <c r="AI5" s="97"/>
    </row>
    <row r="6" spans="1:35" s="20" customFormat="1" ht="21" customHeight="1">
      <c r="A6" s="82"/>
      <c r="B6" s="85"/>
      <c r="C6" s="8" t="s">
        <v>4</v>
      </c>
      <c r="D6" s="9" t="s">
        <v>10</v>
      </c>
      <c r="E6" s="10" t="s">
        <v>54</v>
      </c>
      <c r="F6" s="11" t="s">
        <v>10</v>
      </c>
      <c r="G6" s="12" t="s">
        <v>2</v>
      </c>
      <c r="H6" s="12" t="s">
        <v>3</v>
      </c>
      <c r="I6" s="12" t="s">
        <v>4</v>
      </c>
      <c r="J6" s="12" t="s">
        <v>23</v>
      </c>
      <c r="K6" s="71"/>
      <c r="L6" s="101"/>
      <c r="M6" s="13" t="s">
        <v>4</v>
      </c>
      <c r="N6" s="11" t="s">
        <v>10</v>
      </c>
      <c r="O6" s="14" t="s">
        <v>54</v>
      </c>
      <c r="P6" s="15" t="s">
        <v>15</v>
      </c>
      <c r="Q6" s="12" t="s">
        <v>2</v>
      </c>
      <c r="R6" s="16" t="s">
        <v>3</v>
      </c>
      <c r="S6" s="16" t="s">
        <v>4</v>
      </c>
      <c r="T6" s="16" t="s">
        <v>12</v>
      </c>
      <c r="U6" s="99"/>
      <c r="V6" s="9"/>
      <c r="W6" s="101"/>
      <c r="X6" s="17" t="s">
        <v>4</v>
      </c>
      <c r="Y6" s="18" t="s">
        <v>10</v>
      </c>
      <c r="Z6" s="19" t="s">
        <v>54</v>
      </c>
      <c r="AA6" s="11" t="s">
        <v>24</v>
      </c>
      <c r="AB6" s="12" t="s">
        <v>2</v>
      </c>
      <c r="AC6" s="12" t="s">
        <v>3</v>
      </c>
      <c r="AD6" s="12" t="s">
        <v>4</v>
      </c>
      <c r="AE6" s="12" t="s">
        <v>12</v>
      </c>
      <c r="AF6" s="99"/>
      <c r="AG6" s="11" t="s">
        <v>16</v>
      </c>
      <c r="AH6" s="12" t="s">
        <v>2</v>
      </c>
      <c r="AI6" s="12" t="s">
        <v>3</v>
      </c>
    </row>
    <row r="7" spans="1:35" s="29" customFormat="1" ht="12.75">
      <c r="A7" s="22"/>
      <c r="B7" s="23" t="s">
        <v>0</v>
      </c>
      <c r="C7" s="24" t="s">
        <v>0</v>
      </c>
      <c r="D7" s="25" t="s">
        <v>0</v>
      </c>
      <c r="E7" s="26" t="s">
        <v>0</v>
      </c>
      <c r="F7" s="27" t="s">
        <v>0</v>
      </c>
      <c r="G7" s="25" t="s">
        <v>0</v>
      </c>
      <c r="H7" s="25" t="s">
        <v>0</v>
      </c>
      <c r="I7" s="25"/>
      <c r="J7" s="25" t="s">
        <v>0</v>
      </c>
      <c r="K7" s="25" t="s">
        <v>0</v>
      </c>
      <c r="L7" s="23" t="s">
        <v>0</v>
      </c>
      <c r="M7" s="24" t="s">
        <v>0</v>
      </c>
      <c r="N7" s="25" t="s">
        <v>0</v>
      </c>
      <c r="O7" s="28" t="s">
        <v>0</v>
      </c>
      <c r="P7" s="27" t="s">
        <v>0</v>
      </c>
      <c r="Q7" s="25" t="s">
        <v>0</v>
      </c>
      <c r="R7" s="23" t="s">
        <v>0</v>
      </c>
      <c r="S7" s="23"/>
      <c r="T7" s="23" t="s">
        <v>0</v>
      </c>
      <c r="U7" s="25" t="s">
        <v>0</v>
      </c>
      <c r="V7" s="25"/>
      <c r="W7" s="23" t="s">
        <v>14</v>
      </c>
      <c r="X7" s="24" t="s">
        <v>13</v>
      </c>
      <c r="Y7" s="25" t="s">
        <v>13</v>
      </c>
      <c r="Z7" s="26" t="s">
        <v>13</v>
      </c>
      <c r="AA7" s="27" t="s">
        <v>13</v>
      </c>
      <c r="AB7" s="25" t="s">
        <v>13</v>
      </c>
      <c r="AC7" s="25" t="s">
        <v>14</v>
      </c>
      <c r="AD7" s="25"/>
      <c r="AE7" s="25" t="s">
        <v>14</v>
      </c>
      <c r="AF7" s="25" t="s">
        <v>14</v>
      </c>
      <c r="AG7" s="25" t="s">
        <v>17</v>
      </c>
      <c r="AH7" s="25" t="s">
        <v>17</v>
      </c>
      <c r="AI7" s="25" t="s">
        <v>17</v>
      </c>
    </row>
    <row r="8" spans="1:35" s="29" customFormat="1" ht="19.5" customHeight="1">
      <c r="A8" s="69" t="s">
        <v>26</v>
      </c>
      <c r="B8" s="41">
        <f>SUM(C8:K8)</f>
        <v>626</v>
      </c>
      <c r="C8" s="42"/>
      <c r="D8" s="43"/>
      <c r="E8" s="44"/>
      <c r="F8" s="45"/>
      <c r="G8" s="43">
        <v>214</v>
      </c>
      <c r="H8" s="43">
        <v>378</v>
      </c>
      <c r="I8" s="43"/>
      <c r="J8" s="43"/>
      <c r="K8" s="43">
        <v>34</v>
      </c>
      <c r="L8" s="41">
        <f>SUM(M8:U8)</f>
        <v>626</v>
      </c>
      <c r="M8" s="42"/>
      <c r="N8" s="43"/>
      <c r="O8" s="44"/>
      <c r="P8" s="45"/>
      <c r="Q8" s="43">
        <v>214</v>
      </c>
      <c r="R8" s="43">
        <v>378</v>
      </c>
      <c r="S8" s="43"/>
      <c r="T8" s="43"/>
      <c r="U8" s="43">
        <v>34</v>
      </c>
      <c r="V8" s="46"/>
      <c r="W8" s="41">
        <f>SUM(X8:AF8)</f>
        <v>454</v>
      </c>
      <c r="X8" s="47"/>
      <c r="Y8" s="33"/>
      <c r="Z8" s="48"/>
      <c r="AA8" s="45"/>
      <c r="AB8" s="43">
        <v>120</v>
      </c>
      <c r="AC8" s="43">
        <v>293</v>
      </c>
      <c r="AD8" s="43"/>
      <c r="AE8" s="43"/>
      <c r="AF8" s="43">
        <v>41</v>
      </c>
      <c r="AG8" s="49" t="e">
        <f>AA8/P8*10</f>
        <v>#DIV/0!</v>
      </c>
      <c r="AH8" s="49">
        <f>AB8/Q8*10</f>
        <v>5.607476635514018</v>
      </c>
      <c r="AI8" s="49">
        <f>AC8/R8*10</f>
        <v>7.751322751322752</v>
      </c>
    </row>
    <row r="9" spans="1:35" s="29" customFormat="1" ht="15" customHeight="1">
      <c r="A9" s="50" t="s">
        <v>27</v>
      </c>
      <c r="B9" s="41">
        <f aca="true" t="shared" si="0" ref="B9:B33">SUM(C9:K9)</f>
        <v>45</v>
      </c>
      <c r="C9" s="42"/>
      <c r="D9" s="43"/>
      <c r="E9" s="44"/>
      <c r="F9" s="45">
        <v>17</v>
      </c>
      <c r="G9" s="43"/>
      <c r="H9" s="43">
        <v>28</v>
      </c>
      <c r="I9" s="43"/>
      <c r="J9" s="43"/>
      <c r="K9" s="43"/>
      <c r="L9" s="41">
        <f aca="true" t="shared" si="1" ref="L9:L33">SUM(M9:U9)</f>
        <v>45</v>
      </c>
      <c r="M9" s="42"/>
      <c r="N9" s="43"/>
      <c r="O9" s="44"/>
      <c r="P9" s="45">
        <v>17</v>
      </c>
      <c r="Q9" s="43"/>
      <c r="R9" s="43">
        <v>28</v>
      </c>
      <c r="S9" s="43"/>
      <c r="T9" s="43"/>
      <c r="U9" s="43"/>
      <c r="V9" s="46"/>
      <c r="W9" s="41">
        <f aca="true" t="shared" si="2" ref="W9:W33">SUM(X9:AF9)</f>
        <v>26</v>
      </c>
      <c r="X9" s="47"/>
      <c r="Y9" s="33"/>
      <c r="Z9" s="48"/>
      <c r="AA9" s="45">
        <v>11</v>
      </c>
      <c r="AB9" s="43"/>
      <c r="AC9" s="43">
        <v>15</v>
      </c>
      <c r="AD9" s="43"/>
      <c r="AE9" s="43"/>
      <c r="AF9" s="43"/>
      <c r="AG9" s="49">
        <f aca="true" t="shared" si="3" ref="AG9:AG33">AA9/P9*10</f>
        <v>6.470588235294118</v>
      </c>
      <c r="AH9" s="49" t="e">
        <f aca="true" t="shared" si="4" ref="AH9:AH33">AB9/Q9*10</f>
        <v>#DIV/0!</v>
      </c>
      <c r="AI9" s="49">
        <f aca="true" t="shared" si="5" ref="AI9:AI33">AC9/R9*10</f>
        <v>5.357142857142857</v>
      </c>
    </row>
    <row r="10" spans="1:35" s="29" customFormat="1" ht="15.75" customHeight="1">
      <c r="A10" s="50" t="s">
        <v>28</v>
      </c>
      <c r="B10" s="41">
        <f t="shared" si="0"/>
        <v>500</v>
      </c>
      <c r="C10" s="42"/>
      <c r="D10" s="43"/>
      <c r="E10" s="44"/>
      <c r="F10" s="45"/>
      <c r="G10" s="43">
        <v>236</v>
      </c>
      <c r="H10" s="43">
        <v>264</v>
      </c>
      <c r="I10" s="43"/>
      <c r="J10" s="43"/>
      <c r="K10" s="43"/>
      <c r="L10" s="41">
        <f t="shared" si="1"/>
        <v>345</v>
      </c>
      <c r="M10" s="42"/>
      <c r="N10" s="43"/>
      <c r="O10" s="44"/>
      <c r="P10" s="45"/>
      <c r="Q10" s="43">
        <v>201</v>
      </c>
      <c r="R10" s="43">
        <v>144</v>
      </c>
      <c r="S10" s="43"/>
      <c r="T10" s="43"/>
      <c r="U10" s="43"/>
      <c r="V10" s="46"/>
      <c r="W10" s="41">
        <f t="shared" si="2"/>
        <v>277</v>
      </c>
      <c r="X10" s="47"/>
      <c r="Y10" s="33"/>
      <c r="Z10" s="48"/>
      <c r="AA10" s="45"/>
      <c r="AB10" s="43">
        <v>150</v>
      </c>
      <c r="AC10" s="43">
        <v>127</v>
      </c>
      <c r="AD10" s="43"/>
      <c r="AE10" s="43"/>
      <c r="AF10" s="43"/>
      <c r="AG10" s="49" t="e">
        <f t="shared" si="3"/>
        <v>#DIV/0!</v>
      </c>
      <c r="AH10" s="49">
        <f t="shared" si="4"/>
        <v>7.462686567164179</v>
      </c>
      <c r="AI10" s="49">
        <f t="shared" si="5"/>
        <v>8.819444444444445</v>
      </c>
    </row>
    <row r="11" spans="1:35" s="29" customFormat="1" ht="15.75" customHeight="1">
      <c r="A11" s="50" t="s">
        <v>29</v>
      </c>
      <c r="B11" s="41">
        <f t="shared" si="0"/>
        <v>620</v>
      </c>
      <c r="C11" s="42"/>
      <c r="D11" s="43"/>
      <c r="E11" s="44"/>
      <c r="F11" s="45"/>
      <c r="G11" s="43">
        <v>445</v>
      </c>
      <c r="H11" s="43">
        <v>175</v>
      </c>
      <c r="I11" s="43"/>
      <c r="J11" s="43"/>
      <c r="K11" s="43"/>
      <c r="L11" s="41">
        <f t="shared" si="1"/>
        <v>260</v>
      </c>
      <c r="M11" s="42"/>
      <c r="N11" s="43"/>
      <c r="O11" s="44"/>
      <c r="P11" s="45"/>
      <c r="Q11" s="43">
        <v>175</v>
      </c>
      <c r="R11" s="43">
        <v>85</v>
      </c>
      <c r="S11" s="43"/>
      <c r="T11" s="43"/>
      <c r="U11" s="43"/>
      <c r="V11" s="46"/>
      <c r="W11" s="41">
        <f t="shared" si="2"/>
        <v>129</v>
      </c>
      <c r="X11" s="47"/>
      <c r="Y11" s="33"/>
      <c r="Z11" s="48"/>
      <c r="AA11" s="45"/>
      <c r="AB11" s="43">
        <v>65</v>
      </c>
      <c r="AC11" s="43">
        <v>64</v>
      </c>
      <c r="AD11" s="43"/>
      <c r="AE11" s="43"/>
      <c r="AF11" s="43"/>
      <c r="AG11" s="49" t="e">
        <f t="shared" si="3"/>
        <v>#DIV/0!</v>
      </c>
      <c r="AH11" s="49">
        <f t="shared" si="4"/>
        <v>3.7142857142857144</v>
      </c>
      <c r="AI11" s="49">
        <f t="shared" si="5"/>
        <v>7.529411764705882</v>
      </c>
    </row>
    <row r="12" spans="1:35" s="29" customFormat="1" ht="16.5" customHeight="1">
      <c r="A12" s="50" t="s">
        <v>30</v>
      </c>
      <c r="B12" s="41">
        <f t="shared" si="0"/>
        <v>3495</v>
      </c>
      <c r="C12" s="42"/>
      <c r="D12" s="43">
        <v>160</v>
      </c>
      <c r="E12" s="44"/>
      <c r="F12" s="45">
        <v>1080</v>
      </c>
      <c r="G12" s="43">
        <v>2155</v>
      </c>
      <c r="H12" s="43">
        <v>100</v>
      </c>
      <c r="I12" s="43"/>
      <c r="J12" s="43"/>
      <c r="K12" s="43"/>
      <c r="L12" s="41">
        <f t="shared" si="1"/>
        <v>3469</v>
      </c>
      <c r="M12" s="42"/>
      <c r="N12" s="43">
        <v>160</v>
      </c>
      <c r="O12" s="44"/>
      <c r="P12" s="45">
        <v>1080</v>
      </c>
      <c r="Q12" s="43">
        <v>2129</v>
      </c>
      <c r="R12" s="43">
        <v>100</v>
      </c>
      <c r="S12" s="43"/>
      <c r="T12" s="43"/>
      <c r="U12" s="43"/>
      <c r="V12" s="46"/>
      <c r="W12" s="41">
        <f t="shared" si="2"/>
        <v>4518</v>
      </c>
      <c r="X12" s="47"/>
      <c r="Y12" s="33">
        <v>235</v>
      </c>
      <c r="Z12" s="48"/>
      <c r="AA12" s="45">
        <v>1298</v>
      </c>
      <c r="AB12" s="43">
        <v>2944</v>
      </c>
      <c r="AC12" s="43">
        <v>41</v>
      </c>
      <c r="AD12" s="43"/>
      <c r="AE12" s="43"/>
      <c r="AF12" s="43"/>
      <c r="AG12" s="49">
        <f t="shared" si="3"/>
        <v>12.018518518518519</v>
      </c>
      <c r="AH12" s="49">
        <f t="shared" si="4"/>
        <v>13.828088304368249</v>
      </c>
      <c r="AI12" s="49">
        <f t="shared" si="5"/>
        <v>4.1</v>
      </c>
    </row>
    <row r="13" spans="1:35" s="29" customFormat="1" ht="18" customHeight="1">
      <c r="A13" s="50" t="s">
        <v>31</v>
      </c>
      <c r="B13" s="41">
        <f t="shared" si="0"/>
        <v>2557</v>
      </c>
      <c r="C13" s="42"/>
      <c r="D13" s="43"/>
      <c r="E13" s="44"/>
      <c r="F13" s="45">
        <v>50</v>
      </c>
      <c r="G13" s="43">
        <v>2116</v>
      </c>
      <c r="H13" s="43">
        <v>391</v>
      </c>
      <c r="I13" s="43"/>
      <c r="J13" s="43"/>
      <c r="K13" s="43"/>
      <c r="L13" s="41">
        <f t="shared" si="1"/>
        <v>2090</v>
      </c>
      <c r="M13" s="42"/>
      <c r="N13" s="43"/>
      <c r="O13" s="44"/>
      <c r="P13" s="45">
        <v>50</v>
      </c>
      <c r="Q13" s="43">
        <v>1773</v>
      </c>
      <c r="R13" s="43">
        <v>267</v>
      </c>
      <c r="S13" s="43"/>
      <c r="T13" s="43"/>
      <c r="U13" s="43"/>
      <c r="V13" s="46"/>
      <c r="W13" s="41">
        <f t="shared" si="2"/>
        <v>1640</v>
      </c>
      <c r="X13" s="47"/>
      <c r="Y13" s="33"/>
      <c r="Z13" s="48"/>
      <c r="AA13" s="45">
        <v>46</v>
      </c>
      <c r="AB13" s="43">
        <v>1389</v>
      </c>
      <c r="AC13" s="43">
        <v>205</v>
      </c>
      <c r="AD13" s="43"/>
      <c r="AE13" s="43"/>
      <c r="AF13" s="43"/>
      <c r="AG13" s="49">
        <f t="shared" si="3"/>
        <v>9.200000000000001</v>
      </c>
      <c r="AH13" s="49">
        <f t="shared" si="4"/>
        <v>7.834179357021997</v>
      </c>
      <c r="AI13" s="49">
        <f t="shared" si="5"/>
        <v>7.677902621722846</v>
      </c>
    </row>
    <row r="14" spans="1:35" s="29" customFormat="1" ht="18" customHeight="1">
      <c r="A14" s="50" t="s">
        <v>32</v>
      </c>
      <c r="B14" s="41">
        <f t="shared" si="0"/>
        <v>101</v>
      </c>
      <c r="C14" s="42"/>
      <c r="D14" s="43"/>
      <c r="E14" s="44"/>
      <c r="F14" s="45"/>
      <c r="G14" s="43">
        <v>76</v>
      </c>
      <c r="H14" s="43">
        <v>25</v>
      </c>
      <c r="I14" s="43"/>
      <c r="J14" s="43"/>
      <c r="K14" s="43"/>
      <c r="L14" s="41">
        <f t="shared" si="1"/>
        <v>101</v>
      </c>
      <c r="M14" s="42"/>
      <c r="N14" s="43"/>
      <c r="O14" s="44"/>
      <c r="P14" s="45"/>
      <c r="Q14" s="43">
        <v>76</v>
      </c>
      <c r="R14" s="43">
        <v>25</v>
      </c>
      <c r="S14" s="43"/>
      <c r="T14" s="43"/>
      <c r="U14" s="43"/>
      <c r="V14" s="46"/>
      <c r="W14" s="41">
        <f>SUM(X14:AF14)</f>
        <v>34</v>
      </c>
      <c r="X14" s="47"/>
      <c r="Y14" s="33"/>
      <c r="Z14" s="48"/>
      <c r="AA14" s="45"/>
      <c r="AB14" s="43">
        <v>25</v>
      </c>
      <c r="AC14" s="43">
        <v>9</v>
      </c>
      <c r="AD14" s="43"/>
      <c r="AE14" s="43"/>
      <c r="AF14" s="43"/>
      <c r="AG14" s="49" t="e">
        <f t="shared" si="3"/>
        <v>#DIV/0!</v>
      </c>
      <c r="AH14" s="49">
        <f t="shared" si="4"/>
        <v>3.2894736842105265</v>
      </c>
      <c r="AI14" s="49">
        <f t="shared" si="5"/>
        <v>3.5999999999999996</v>
      </c>
    </row>
    <row r="15" spans="1:35" s="29" customFormat="1" ht="18.75" customHeight="1">
      <c r="A15" s="50" t="s">
        <v>33</v>
      </c>
      <c r="B15" s="41">
        <f t="shared" si="0"/>
        <v>24963</v>
      </c>
      <c r="C15" s="42">
        <v>65</v>
      </c>
      <c r="D15" s="43">
        <v>299</v>
      </c>
      <c r="E15" s="44"/>
      <c r="F15" s="62">
        <v>1597</v>
      </c>
      <c r="G15" s="63">
        <v>21715</v>
      </c>
      <c r="H15" s="63">
        <v>951</v>
      </c>
      <c r="I15" s="63"/>
      <c r="J15" s="63">
        <v>40</v>
      </c>
      <c r="K15" s="63">
        <v>296</v>
      </c>
      <c r="L15" s="41">
        <f t="shared" si="1"/>
        <v>22790</v>
      </c>
      <c r="M15" s="42">
        <v>65</v>
      </c>
      <c r="N15" s="43">
        <v>299</v>
      </c>
      <c r="O15" s="44"/>
      <c r="P15" s="64">
        <v>1597</v>
      </c>
      <c r="Q15" s="65">
        <v>19610</v>
      </c>
      <c r="R15" s="65">
        <v>906</v>
      </c>
      <c r="S15" s="65"/>
      <c r="T15" s="65">
        <v>90</v>
      </c>
      <c r="U15" s="43">
        <v>223</v>
      </c>
      <c r="V15" s="46"/>
      <c r="W15" s="41">
        <f t="shared" si="2"/>
        <v>40095</v>
      </c>
      <c r="X15" s="47">
        <v>143</v>
      </c>
      <c r="Y15" s="33">
        <v>1288</v>
      </c>
      <c r="Z15" s="48"/>
      <c r="AA15" s="64">
        <v>2559</v>
      </c>
      <c r="AB15" s="65">
        <v>34313</v>
      </c>
      <c r="AC15" s="65">
        <v>1385</v>
      </c>
      <c r="AD15" s="65"/>
      <c r="AE15" s="65">
        <v>51</v>
      </c>
      <c r="AF15" s="65">
        <v>356</v>
      </c>
      <c r="AG15" s="49">
        <f t="shared" si="3"/>
        <v>16.023794614902943</v>
      </c>
      <c r="AH15" s="49">
        <f t="shared" si="4"/>
        <v>17.497705252422232</v>
      </c>
      <c r="AI15" s="49">
        <f t="shared" si="5"/>
        <v>15.286975717439294</v>
      </c>
    </row>
    <row r="16" spans="1:35" s="29" customFormat="1" ht="18" customHeight="1">
      <c r="A16" s="50" t="s">
        <v>34</v>
      </c>
      <c r="B16" s="41">
        <f t="shared" si="0"/>
        <v>0</v>
      </c>
      <c r="C16" s="42"/>
      <c r="D16" s="43"/>
      <c r="E16" s="44"/>
      <c r="F16" s="45"/>
      <c r="G16" s="43"/>
      <c r="H16" s="43"/>
      <c r="I16" s="43"/>
      <c r="J16" s="43"/>
      <c r="K16" s="43"/>
      <c r="L16" s="41">
        <f t="shared" si="1"/>
        <v>0</v>
      </c>
      <c r="M16" s="42"/>
      <c r="N16" s="43"/>
      <c r="O16" s="44"/>
      <c r="P16" s="45"/>
      <c r="Q16" s="43"/>
      <c r="R16" s="43"/>
      <c r="S16" s="43"/>
      <c r="T16" s="43"/>
      <c r="U16" s="43"/>
      <c r="V16" s="46"/>
      <c r="W16" s="41">
        <f t="shared" si="2"/>
        <v>0</v>
      </c>
      <c r="X16" s="47"/>
      <c r="Y16" s="33"/>
      <c r="Z16" s="48"/>
      <c r="AA16" s="45"/>
      <c r="AB16" s="43"/>
      <c r="AC16" s="43"/>
      <c r="AD16" s="43"/>
      <c r="AE16" s="43"/>
      <c r="AF16" s="43"/>
      <c r="AG16" s="49" t="e">
        <f t="shared" si="3"/>
        <v>#DIV/0!</v>
      </c>
      <c r="AH16" s="49" t="e">
        <f t="shared" si="4"/>
        <v>#DIV/0!</v>
      </c>
      <c r="AI16" s="49" t="e">
        <f t="shared" si="5"/>
        <v>#DIV/0!</v>
      </c>
    </row>
    <row r="17" spans="1:35" s="29" customFormat="1" ht="17.25" customHeight="1">
      <c r="A17" s="50" t="s">
        <v>35</v>
      </c>
      <c r="B17" s="41">
        <f t="shared" si="0"/>
        <v>8797</v>
      </c>
      <c r="C17" s="42">
        <v>30</v>
      </c>
      <c r="D17" s="43">
        <v>35</v>
      </c>
      <c r="E17" s="44"/>
      <c r="F17" s="45">
        <v>1544</v>
      </c>
      <c r="G17" s="43">
        <v>5108</v>
      </c>
      <c r="H17" s="43">
        <v>151</v>
      </c>
      <c r="I17" s="43"/>
      <c r="J17" s="43">
        <v>1319</v>
      </c>
      <c r="K17" s="43">
        <v>610</v>
      </c>
      <c r="L17" s="41">
        <f t="shared" si="1"/>
        <v>8797</v>
      </c>
      <c r="M17" s="42">
        <v>30</v>
      </c>
      <c r="N17" s="43">
        <v>35</v>
      </c>
      <c r="O17" s="44"/>
      <c r="P17" s="45">
        <v>1544</v>
      </c>
      <c r="Q17" s="43">
        <v>5108</v>
      </c>
      <c r="R17" s="43">
        <v>151</v>
      </c>
      <c r="S17" s="43"/>
      <c r="T17" s="43">
        <v>1319</v>
      </c>
      <c r="U17" s="43">
        <v>610</v>
      </c>
      <c r="V17" s="46"/>
      <c r="W17" s="41">
        <f t="shared" si="2"/>
        <v>16444</v>
      </c>
      <c r="X17" s="47">
        <v>132</v>
      </c>
      <c r="Y17" s="33">
        <v>36</v>
      </c>
      <c r="Z17" s="48"/>
      <c r="AA17" s="45">
        <v>2486</v>
      </c>
      <c r="AB17" s="43">
        <v>10032</v>
      </c>
      <c r="AC17" s="43">
        <v>312</v>
      </c>
      <c r="AD17" s="43"/>
      <c r="AE17" s="43">
        <v>2636</v>
      </c>
      <c r="AF17" s="43">
        <v>810</v>
      </c>
      <c r="AG17" s="49">
        <f t="shared" si="3"/>
        <v>16.10103626943005</v>
      </c>
      <c r="AH17" s="49">
        <f t="shared" si="4"/>
        <v>19.639780736100235</v>
      </c>
      <c r="AI17" s="49">
        <f t="shared" si="5"/>
        <v>20.662251655629138</v>
      </c>
    </row>
    <row r="18" spans="1:35" s="29" customFormat="1" ht="18" customHeight="1">
      <c r="A18" s="50" t="s">
        <v>36</v>
      </c>
      <c r="B18" s="41">
        <f t="shared" si="0"/>
        <v>840</v>
      </c>
      <c r="C18" s="42"/>
      <c r="D18" s="43"/>
      <c r="E18" s="44"/>
      <c r="F18" s="45">
        <v>151</v>
      </c>
      <c r="G18" s="43">
        <v>285</v>
      </c>
      <c r="H18" s="43">
        <v>302</v>
      </c>
      <c r="I18" s="43"/>
      <c r="J18" s="43">
        <v>102</v>
      </c>
      <c r="K18" s="43"/>
      <c r="L18" s="41">
        <f t="shared" si="1"/>
        <v>840</v>
      </c>
      <c r="M18" s="42"/>
      <c r="N18" s="43"/>
      <c r="O18" s="44"/>
      <c r="P18" s="45">
        <v>151</v>
      </c>
      <c r="Q18" s="43">
        <v>285</v>
      </c>
      <c r="R18" s="43">
        <v>302</v>
      </c>
      <c r="S18" s="43"/>
      <c r="T18" s="43">
        <v>102</v>
      </c>
      <c r="U18" s="43"/>
      <c r="V18" s="46"/>
      <c r="W18" s="41">
        <f t="shared" si="2"/>
        <v>557</v>
      </c>
      <c r="X18" s="47"/>
      <c r="Y18" s="33"/>
      <c r="Z18" s="48"/>
      <c r="AA18" s="45">
        <v>87</v>
      </c>
      <c r="AB18" s="43">
        <v>201</v>
      </c>
      <c r="AC18" s="43">
        <v>187</v>
      </c>
      <c r="AD18" s="43"/>
      <c r="AE18" s="43">
        <v>82</v>
      </c>
      <c r="AF18" s="43"/>
      <c r="AG18" s="49">
        <f t="shared" si="3"/>
        <v>5.76158940397351</v>
      </c>
      <c r="AH18" s="49">
        <f t="shared" si="4"/>
        <v>7.052631578947368</v>
      </c>
      <c r="AI18" s="49">
        <f t="shared" si="5"/>
        <v>6.192052980132451</v>
      </c>
    </row>
    <row r="19" spans="1:35" s="29" customFormat="1" ht="18" customHeight="1">
      <c r="A19" s="50" t="s">
        <v>37</v>
      </c>
      <c r="B19" s="41">
        <f t="shared" si="0"/>
        <v>2644</v>
      </c>
      <c r="C19" s="42"/>
      <c r="D19" s="43"/>
      <c r="E19" s="44"/>
      <c r="F19" s="45"/>
      <c r="G19" s="43">
        <v>2447</v>
      </c>
      <c r="H19" s="43">
        <v>197</v>
      </c>
      <c r="I19" s="43"/>
      <c r="J19" s="43"/>
      <c r="K19" s="43"/>
      <c r="L19" s="41">
        <f t="shared" si="1"/>
        <v>2600</v>
      </c>
      <c r="M19" s="42"/>
      <c r="N19" s="43"/>
      <c r="O19" s="44"/>
      <c r="P19" s="45"/>
      <c r="Q19" s="43">
        <v>2403</v>
      </c>
      <c r="R19" s="43">
        <v>197</v>
      </c>
      <c r="S19" s="43"/>
      <c r="T19" s="43"/>
      <c r="U19" s="43"/>
      <c r="V19" s="46"/>
      <c r="W19" s="41">
        <f t="shared" si="2"/>
        <v>3499</v>
      </c>
      <c r="X19" s="47"/>
      <c r="Y19" s="33"/>
      <c r="Z19" s="48"/>
      <c r="AA19" s="45"/>
      <c r="AB19" s="43">
        <v>3217</v>
      </c>
      <c r="AC19" s="43">
        <v>282</v>
      </c>
      <c r="AD19" s="43"/>
      <c r="AE19" s="43"/>
      <c r="AF19" s="43"/>
      <c r="AG19" s="49" t="e">
        <f t="shared" si="3"/>
        <v>#DIV/0!</v>
      </c>
      <c r="AH19" s="49">
        <f t="shared" si="4"/>
        <v>13.387432376196422</v>
      </c>
      <c r="AI19" s="49">
        <f t="shared" si="5"/>
        <v>14.314720812182742</v>
      </c>
    </row>
    <row r="20" spans="1:35" s="29" customFormat="1" ht="18" customHeight="1">
      <c r="A20" s="50" t="s">
        <v>38</v>
      </c>
      <c r="B20" s="41">
        <f>SUM(C20:K20)</f>
        <v>4140</v>
      </c>
      <c r="C20" s="42">
        <v>45</v>
      </c>
      <c r="D20" s="43"/>
      <c r="E20" s="44"/>
      <c r="F20" s="45">
        <v>1514</v>
      </c>
      <c r="G20" s="43">
        <v>1785</v>
      </c>
      <c r="H20" s="43">
        <v>784</v>
      </c>
      <c r="I20" s="43"/>
      <c r="J20" s="43">
        <v>12</v>
      </c>
      <c r="K20" s="43"/>
      <c r="L20" s="41">
        <f t="shared" si="1"/>
        <v>4140</v>
      </c>
      <c r="M20" s="42">
        <v>45</v>
      </c>
      <c r="N20" s="43"/>
      <c r="O20" s="44"/>
      <c r="P20" s="45">
        <v>1514</v>
      </c>
      <c r="Q20" s="43">
        <v>1785</v>
      </c>
      <c r="R20" s="43">
        <v>784</v>
      </c>
      <c r="S20" s="43"/>
      <c r="T20" s="43">
        <v>12</v>
      </c>
      <c r="U20" s="43"/>
      <c r="V20" s="46"/>
      <c r="W20" s="41">
        <f t="shared" si="2"/>
        <v>3222</v>
      </c>
      <c r="X20" s="47">
        <v>24</v>
      </c>
      <c r="Y20" s="33"/>
      <c r="Z20" s="48"/>
      <c r="AA20" s="45">
        <v>1094</v>
      </c>
      <c r="AB20" s="43">
        <v>1377</v>
      </c>
      <c r="AC20" s="43">
        <v>697</v>
      </c>
      <c r="AD20" s="43"/>
      <c r="AE20" s="43">
        <v>30</v>
      </c>
      <c r="AF20" s="43"/>
      <c r="AG20" s="49">
        <f t="shared" si="3"/>
        <v>7.225891677675032</v>
      </c>
      <c r="AH20" s="49">
        <f t="shared" si="4"/>
        <v>7.714285714285714</v>
      </c>
      <c r="AI20" s="49">
        <f t="shared" si="5"/>
        <v>8.89030612244898</v>
      </c>
    </row>
    <row r="21" spans="1:35" s="29" customFormat="1" ht="18" customHeight="1">
      <c r="A21" s="50" t="s">
        <v>39</v>
      </c>
      <c r="B21" s="41">
        <f t="shared" si="0"/>
        <v>862</v>
      </c>
      <c r="C21" s="42"/>
      <c r="D21" s="43"/>
      <c r="E21" s="44"/>
      <c r="F21" s="45"/>
      <c r="G21" s="43">
        <v>862</v>
      </c>
      <c r="H21" s="43"/>
      <c r="I21" s="43"/>
      <c r="J21" s="43"/>
      <c r="K21" s="43"/>
      <c r="L21" s="41">
        <f t="shared" si="1"/>
        <v>862</v>
      </c>
      <c r="M21" s="42"/>
      <c r="N21" s="43"/>
      <c r="O21" s="44"/>
      <c r="P21" s="45"/>
      <c r="Q21" s="43">
        <v>862</v>
      </c>
      <c r="R21" s="43"/>
      <c r="S21" s="43"/>
      <c r="T21" s="43"/>
      <c r="U21" s="43"/>
      <c r="V21" s="46"/>
      <c r="W21" s="41">
        <f t="shared" si="2"/>
        <v>953</v>
      </c>
      <c r="X21" s="47"/>
      <c r="Y21" s="33"/>
      <c r="Z21" s="48"/>
      <c r="AA21" s="45"/>
      <c r="AB21" s="43">
        <v>953</v>
      </c>
      <c r="AC21" s="43"/>
      <c r="AD21" s="43"/>
      <c r="AE21" s="43"/>
      <c r="AF21" s="43"/>
      <c r="AG21" s="49" t="e">
        <f t="shared" si="3"/>
        <v>#DIV/0!</v>
      </c>
      <c r="AH21" s="49">
        <f t="shared" si="4"/>
        <v>11.055684454756381</v>
      </c>
      <c r="AI21" s="49" t="e">
        <f t="shared" si="5"/>
        <v>#DIV/0!</v>
      </c>
    </row>
    <row r="22" spans="1:35" s="29" customFormat="1" ht="16.5" customHeight="1">
      <c r="A22" s="50" t="s">
        <v>40</v>
      </c>
      <c r="B22" s="41">
        <f t="shared" si="0"/>
        <v>2585</v>
      </c>
      <c r="C22" s="42">
        <v>100</v>
      </c>
      <c r="D22" s="43"/>
      <c r="E22" s="44"/>
      <c r="F22" s="45">
        <v>50</v>
      </c>
      <c r="G22" s="43">
        <v>1650</v>
      </c>
      <c r="H22" s="43">
        <v>785</v>
      </c>
      <c r="I22" s="43"/>
      <c r="J22" s="43"/>
      <c r="K22" s="43"/>
      <c r="L22" s="41">
        <f t="shared" si="1"/>
        <v>2490</v>
      </c>
      <c r="M22" s="42">
        <v>100</v>
      </c>
      <c r="N22" s="43"/>
      <c r="O22" s="44"/>
      <c r="P22" s="45">
        <v>50</v>
      </c>
      <c r="Q22" s="43">
        <v>1650</v>
      </c>
      <c r="R22" s="43">
        <v>690</v>
      </c>
      <c r="S22" s="43"/>
      <c r="T22" s="43"/>
      <c r="U22" s="43"/>
      <c r="V22" s="46"/>
      <c r="W22" s="41">
        <f t="shared" si="2"/>
        <v>3060</v>
      </c>
      <c r="X22" s="47">
        <v>180</v>
      </c>
      <c r="Y22" s="33"/>
      <c r="Z22" s="48"/>
      <c r="AA22" s="45">
        <v>32</v>
      </c>
      <c r="AB22" s="43">
        <v>1917</v>
      </c>
      <c r="AC22" s="43">
        <v>931</v>
      </c>
      <c r="AD22" s="43"/>
      <c r="AE22" s="43"/>
      <c r="AF22" s="43"/>
      <c r="AG22" s="49">
        <f t="shared" si="3"/>
        <v>6.4</v>
      </c>
      <c r="AH22" s="49">
        <f t="shared" si="4"/>
        <v>11.618181818181819</v>
      </c>
      <c r="AI22" s="49">
        <f t="shared" si="5"/>
        <v>13.492753623188404</v>
      </c>
    </row>
    <row r="23" spans="1:35" s="29" customFormat="1" ht="18" customHeight="1">
      <c r="A23" s="50" t="s">
        <v>41</v>
      </c>
      <c r="B23" s="41">
        <f t="shared" si="0"/>
        <v>666</v>
      </c>
      <c r="C23" s="42"/>
      <c r="D23" s="43"/>
      <c r="E23" s="44"/>
      <c r="F23" s="45">
        <v>41</v>
      </c>
      <c r="G23" s="43">
        <v>365</v>
      </c>
      <c r="H23" s="43">
        <v>260</v>
      </c>
      <c r="I23" s="43"/>
      <c r="J23" s="43"/>
      <c r="K23" s="43"/>
      <c r="L23" s="41">
        <f>SUM(M23:U23)</f>
        <v>366</v>
      </c>
      <c r="M23" s="42"/>
      <c r="N23" s="43"/>
      <c r="O23" s="44"/>
      <c r="P23" s="45">
        <v>41</v>
      </c>
      <c r="Q23" s="43">
        <v>215</v>
      </c>
      <c r="R23" s="43">
        <v>110</v>
      </c>
      <c r="S23" s="43"/>
      <c r="T23" s="43"/>
      <c r="U23" s="43"/>
      <c r="V23" s="46"/>
      <c r="W23" s="41">
        <f t="shared" si="2"/>
        <v>218</v>
      </c>
      <c r="X23" s="47"/>
      <c r="Y23" s="33"/>
      <c r="Z23" s="48"/>
      <c r="AA23" s="45">
        <v>19</v>
      </c>
      <c r="AB23" s="43">
        <v>131</v>
      </c>
      <c r="AC23" s="43">
        <v>68</v>
      </c>
      <c r="AD23" s="43"/>
      <c r="AE23" s="43"/>
      <c r="AF23" s="43"/>
      <c r="AG23" s="49">
        <f t="shared" si="3"/>
        <v>4.634146341463415</v>
      </c>
      <c r="AH23" s="49">
        <f t="shared" si="4"/>
        <v>6.093023255813953</v>
      </c>
      <c r="AI23" s="49">
        <f t="shared" si="5"/>
        <v>6.181818181818182</v>
      </c>
    </row>
    <row r="24" spans="1:35" s="29" customFormat="1" ht="18" customHeight="1">
      <c r="A24" s="50" t="s">
        <v>42</v>
      </c>
      <c r="B24" s="41">
        <f t="shared" si="0"/>
        <v>3554</v>
      </c>
      <c r="C24" s="42"/>
      <c r="D24" s="43"/>
      <c r="E24" s="44"/>
      <c r="F24" s="45"/>
      <c r="G24" s="43">
        <v>476</v>
      </c>
      <c r="H24" s="43">
        <v>3078</v>
      </c>
      <c r="I24" s="43"/>
      <c r="J24" s="43"/>
      <c r="K24" s="43"/>
      <c r="L24" s="41">
        <f t="shared" si="1"/>
        <v>3554</v>
      </c>
      <c r="M24" s="42"/>
      <c r="N24" s="43"/>
      <c r="O24" s="44"/>
      <c r="P24" s="45"/>
      <c r="Q24" s="43">
        <v>476</v>
      </c>
      <c r="R24" s="43">
        <v>3078</v>
      </c>
      <c r="S24" s="43"/>
      <c r="T24" s="43"/>
      <c r="U24" s="43"/>
      <c r="V24" s="46"/>
      <c r="W24" s="41">
        <f t="shared" si="2"/>
        <v>4133</v>
      </c>
      <c r="X24" s="47"/>
      <c r="Y24" s="33"/>
      <c r="Z24" s="48"/>
      <c r="AA24" s="45"/>
      <c r="AB24" s="43">
        <v>568</v>
      </c>
      <c r="AC24" s="43">
        <v>3565</v>
      </c>
      <c r="AD24" s="43"/>
      <c r="AE24" s="43"/>
      <c r="AF24" s="43"/>
      <c r="AG24" s="49" t="e">
        <f t="shared" si="3"/>
        <v>#DIV/0!</v>
      </c>
      <c r="AH24" s="49">
        <f t="shared" si="4"/>
        <v>11.932773109243698</v>
      </c>
      <c r="AI24" s="49">
        <f t="shared" si="5"/>
        <v>11.582196231319038</v>
      </c>
    </row>
    <row r="25" spans="1:35" s="29" customFormat="1" ht="18" customHeight="1">
      <c r="A25" s="50" t="s">
        <v>43</v>
      </c>
      <c r="B25" s="41">
        <f t="shared" si="0"/>
        <v>105</v>
      </c>
      <c r="C25" s="42"/>
      <c r="D25" s="43">
        <v>50</v>
      </c>
      <c r="E25" s="44"/>
      <c r="F25" s="45">
        <v>33</v>
      </c>
      <c r="G25" s="43">
        <v>22</v>
      </c>
      <c r="H25" s="43"/>
      <c r="I25" s="43"/>
      <c r="J25" s="43"/>
      <c r="K25" s="43"/>
      <c r="L25" s="41">
        <f t="shared" si="1"/>
        <v>105</v>
      </c>
      <c r="M25" s="42"/>
      <c r="N25" s="43">
        <v>50</v>
      </c>
      <c r="O25" s="44"/>
      <c r="P25" s="45">
        <v>33</v>
      </c>
      <c r="Q25" s="43">
        <v>22</v>
      </c>
      <c r="R25" s="43"/>
      <c r="S25" s="43"/>
      <c r="T25" s="43"/>
      <c r="U25" s="43"/>
      <c r="V25" s="46"/>
      <c r="W25" s="41">
        <f t="shared" si="2"/>
        <v>76</v>
      </c>
      <c r="X25" s="47"/>
      <c r="Y25" s="33">
        <v>43</v>
      </c>
      <c r="Z25" s="48"/>
      <c r="AA25" s="45">
        <v>13</v>
      </c>
      <c r="AB25" s="43">
        <v>20</v>
      </c>
      <c r="AC25" s="43"/>
      <c r="AD25" s="43"/>
      <c r="AE25" s="43"/>
      <c r="AF25" s="43"/>
      <c r="AG25" s="49">
        <f t="shared" si="3"/>
        <v>3.9393939393939394</v>
      </c>
      <c r="AH25" s="49">
        <f t="shared" si="4"/>
        <v>9.09090909090909</v>
      </c>
      <c r="AI25" s="49" t="e">
        <f t="shared" si="5"/>
        <v>#DIV/0!</v>
      </c>
    </row>
    <row r="26" spans="1:35" s="29" customFormat="1" ht="16.5" customHeight="1">
      <c r="A26" s="50" t="s">
        <v>44</v>
      </c>
      <c r="B26" s="41">
        <f t="shared" si="0"/>
        <v>3911</v>
      </c>
      <c r="C26" s="42">
        <v>415</v>
      </c>
      <c r="D26" s="43"/>
      <c r="E26" s="44"/>
      <c r="F26" s="45">
        <v>697</v>
      </c>
      <c r="G26" s="43">
        <v>2323</v>
      </c>
      <c r="H26" s="43">
        <v>476</v>
      </c>
      <c r="I26" s="43"/>
      <c r="J26" s="43"/>
      <c r="K26" s="43"/>
      <c r="L26" s="41">
        <f t="shared" si="1"/>
        <v>3911</v>
      </c>
      <c r="M26" s="42">
        <v>415</v>
      </c>
      <c r="N26" s="43"/>
      <c r="O26" s="44"/>
      <c r="P26" s="45">
        <v>697</v>
      </c>
      <c r="Q26" s="43">
        <v>2323</v>
      </c>
      <c r="R26" s="43">
        <v>476</v>
      </c>
      <c r="S26" s="43"/>
      <c r="T26" s="43"/>
      <c r="U26" s="43"/>
      <c r="V26" s="46"/>
      <c r="W26" s="41">
        <f t="shared" si="2"/>
        <v>3635</v>
      </c>
      <c r="X26" s="47">
        <v>490</v>
      </c>
      <c r="Y26" s="33"/>
      <c r="Z26" s="48"/>
      <c r="AA26" s="45">
        <v>609</v>
      </c>
      <c r="AB26" s="43">
        <v>2121</v>
      </c>
      <c r="AC26" s="43">
        <v>415</v>
      </c>
      <c r="AD26" s="43"/>
      <c r="AE26" s="43"/>
      <c r="AF26" s="43"/>
      <c r="AG26" s="49">
        <f t="shared" si="3"/>
        <v>8.737446197991392</v>
      </c>
      <c r="AH26" s="49">
        <f t="shared" si="4"/>
        <v>9.130434782608695</v>
      </c>
      <c r="AI26" s="49">
        <f t="shared" si="5"/>
        <v>8.718487394957982</v>
      </c>
    </row>
    <row r="27" spans="1:35" s="29" customFormat="1" ht="18" customHeight="1">
      <c r="A27" s="50" t="s">
        <v>45</v>
      </c>
      <c r="B27" s="41">
        <f t="shared" si="0"/>
        <v>4366</v>
      </c>
      <c r="C27" s="42">
        <v>6</v>
      </c>
      <c r="D27" s="43"/>
      <c r="E27" s="44"/>
      <c r="F27" s="45">
        <v>40</v>
      </c>
      <c r="G27" s="43">
        <v>4018</v>
      </c>
      <c r="H27" s="43">
        <v>198</v>
      </c>
      <c r="I27" s="43"/>
      <c r="J27" s="43">
        <v>104</v>
      </c>
      <c r="K27" s="43"/>
      <c r="L27" s="41">
        <f t="shared" si="1"/>
        <v>3903</v>
      </c>
      <c r="M27" s="42"/>
      <c r="N27" s="43"/>
      <c r="O27" s="44"/>
      <c r="P27" s="45">
        <v>40</v>
      </c>
      <c r="Q27" s="43">
        <v>3586</v>
      </c>
      <c r="R27" s="43">
        <v>173</v>
      </c>
      <c r="S27" s="43"/>
      <c r="T27" s="43">
        <v>104</v>
      </c>
      <c r="U27" s="43"/>
      <c r="V27" s="46"/>
      <c r="W27" s="41">
        <f t="shared" si="2"/>
        <v>3087</v>
      </c>
      <c r="X27" s="47"/>
      <c r="Y27" s="33"/>
      <c r="Z27" s="48"/>
      <c r="AA27" s="45">
        <v>20</v>
      </c>
      <c r="AB27" s="43">
        <v>2897</v>
      </c>
      <c r="AC27" s="43">
        <v>113</v>
      </c>
      <c r="AD27" s="43"/>
      <c r="AE27" s="43">
        <v>57</v>
      </c>
      <c r="AF27" s="43"/>
      <c r="AG27" s="49">
        <f t="shared" si="3"/>
        <v>5</v>
      </c>
      <c r="AH27" s="49">
        <f t="shared" si="4"/>
        <v>8.078639152258784</v>
      </c>
      <c r="AI27" s="49">
        <f t="shared" si="5"/>
        <v>6.53179190751445</v>
      </c>
    </row>
    <row r="28" spans="1:35" s="29" customFormat="1" ht="20.25" customHeight="1">
      <c r="A28" s="50" t="s">
        <v>46</v>
      </c>
      <c r="B28" s="41">
        <f t="shared" si="0"/>
        <v>2455</v>
      </c>
      <c r="C28" s="42"/>
      <c r="D28" s="43"/>
      <c r="E28" s="44"/>
      <c r="F28" s="45"/>
      <c r="G28" s="43">
        <v>844</v>
      </c>
      <c r="H28" s="43">
        <v>1611</v>
      </c>
      <c r="I28" s="43"/>
      <c r="J28" s="43"/>
      <c r="K28" s="43"/>
      <c r="L28" s="41">
        <f t="shared" si="1"/>
        <v>1605</v>
      </c>
      <c r="M28" s="42"/>
      <c r="N28" s="43"/>
      <c r="O28" s="44"/>
      <c r="P28" s="45"/>
      <c r="Q28" s="43">
        <v>422</v>
      </c>
      <c r="R28" s="43">
        <v>1183</v>
      </c>
      <c r="S28" s="43"/>
      <c r="T28" s="43"/>
      <c r="U28" s="43"/>
      <c r="V28" s="46"/>
      <c r="W28" s="41">
        <f t="shared" si="2"/>
        <v>831</v>
      </c>
      <c r="X28" s="47"/>
      <c r="Y28" s="33"/>
      <c r="Z28" s="48"/>
      <c r="AA28" s="45"/>
      <c r="AB28" s="43">
        <v>203</v>
      </c>
      <c r="AC28" s="43">
        <v>628</v>
      </c>
      <c r="AD28" s="43"/>
      <c r="AE28" s="43"/>
      <c r="AF28" s="43"/>
      <c r="AG28" s="49" t="e">
        <f t="shared" si="3"/>
        <v>#DIV/0!</v>
      </c>
      <c r="AH28" s="49">
        <f t="shared" si="4"/>
        <v>4.810426540284361</v>
      </c>
      <c r="AI28" s="49">
        <f t="shared" si="5"/>
        <v>5.308537616229923</v>
      </c>
    </row>
    <row r="29" spans="1:35" s="29" customFormat="1" ht="18" customHeight="1">
      <c r="A29" s="50" t="s">
        <v>47</v>
      </c>
      <c r="B29" s="41">
        <f t="shared" si="0"/>
        <v>3200</v>
      </c>
      <c r="C29" s="42">
        <v>258</v>
      </c>
      <c r="D29" s="43">
        <v>413</v>
      </c>
      <c r="E29" s="44"/>
      <c r="F29" s="45">
        <v>115</v>
      </c>
      <c r="G29" s="43">
        <v>1309</v>
      </c>
      <c r="H29" s="43">
        <v>1105</v>
      </c>
      <c r="I29" s="43"/>
      <c r="J29" s="43"/>
      <c r="K29" s="43"/>
      <c r="L29" s="41">
        <f t="shared" si="1"/>
        <v>3200</v>
      </c>
      <c r="M29" s="42">
        <v>258</v>
      </c>
      <c r="N29" s="43">
        <v>413</v>
      </c>
      <c r="O29" s="44"/>
      <c r="P29" s="45">
        <v>115</v>
      </c>
      <c r="Q29" s="43">
        <v>1309</v>
      </c>
      <c r="R29" s="43">
        <v>1105</v>
      </c>
      <c r="S29" s="43"/>
      <c r="T29" s="43"/>
      <c r="U29" s="43"/>
      <c r="V29" s="46"/>
      <c r="W29" s="41">
        <f t="shared" si="2"/>
        <v>3480</v>
      </c>
      <c r="X29" s="47">
        <v>367</v>
      </c>
      <c r="Y29" s="33">
        <v>484</v>
      </c>
      <c r="Z29" s="48"/>
      <c r="AA29" s="45">
        <v>121</v>
      </c>
      <c r="AB29" s="43">
        <v>1266</v>
      </c>
      <c r="AC29" s="43">
        <v>1242</v>
      </c>
      <c r="AD29" s="43"/>
      <c r="AE29" s="43"/>
      <c r="AF29" s="43"/>
      <c r="AG29" s="49">
        <f t="shared" si="3"/>
        <v>10.521739130434781</v>
      </c>
      <c r="AH29" s="49">
        <f t="shared" si="4"/>
        <v>9.671504965622614</v>
      </c>
      <c r="AI29" s="49">
        <f t="shared" si="5"/>
        <v>11.239819004524886</v>
      </c>
    </row>
    <row r="30" spans="1:35" s="29" customFormat="1" ht="19.5" customHeight="1">
      <c r="A30" s="50" t="s">
        <v>48</v>
      </c>
      <c r="B30" s="41">
        <f t="shared" si="0"/>
        <v>389</v>
      </c>
      <c r="C30" s="42"/>
      <c r="D30" s="43"/>
      <c r="E30" s="44"/>
      <c r="F30" s="45">
        <v>59</v>
      </c>
      <c r="G30" s="43">
        <v>260</v>
      </c>
      <c r="H30" s="43">
        <v>70</v>
      </c>
      <c r="I30" s="43"/>
      <c r="J30" s="43"/>
      <c r="K30" s="43"/>
      <c r="L30" s="41">
        <f t="shared" si="1"/>
        <v>389</v>
      </c>
      <c r="M30" s="42"/>
      <c r="N30" s="43"/>
      <c r="O30" s="44"/>
      <c r="P30" s="45">
        <v>59</v>
      </c>
      <c r="Q30" s="43">
        <v>260</v>
      </c>
      <c r="R30" s="43">
        <v>70</v>
      </c>
      <c r="S30" s="43"/>
      <c r="T30" s="43"/>
      <c r="U30" s="43"/>
      <c r="V30" s="46"/>
      <c r="W30" s="41">
        <f t="shared" si="2"/>
        <v>416</v>
      </c>
      <c r="X30" s="47"/>
      <c r="Y30" s="33"/>
      <c r="Z30" s="48"/>
      <c r="AA30" s="45">
        <v>48</v>
      </c>
      <c r="AB30" s="43">
        <v>314</v>
      </c>
      <c r="AC30" s="43">
        <v>54</v>
      </c>
      <c r="AD30" s="43"/>
      <c r="AE30" s="43"/>
      <c r="AF30" s="43"/>
      <c r="AG30" s="49">
        <f t="shared" si="3"/>
        <v>8.135593220338983</v>
      </c>
      <c r="AH30" s="49">
        <f t="shared" si="4"/>
        <v>12.076923076923077</v>
      </c>
      <c r="AI30" s="49">
        <f t="shared" si="5"/>
        <v>7.714285714285714</v>
      </c>
    </row>
    <row r="31" spans="1:35" s="29" customFormat="1" ht="18" customHeight="1">
      <c r="A31" s="50" t="s">
        <v>49</v>
      </c>
      <c r="B31" s="41">
        <f t="shared" si="0"/>
        <v>745</v>
      </c>
      <c r="C31" s="42"/>
      <c r="D31" s="43"/>
      <c r="E31" s="44"/>
      <c r="F31" s="45"/>
      <c r="G31" s="43">
        <v>109</v>
      </c>
      <c r="H31" s="43">
        <v>506</v>
      </c>
      <c r="I31" s="43">
        <v>130</v>
      </c>
      <c r="J31" s="43"/>
      <c r="K31" s="43"/>
      <c r="L31" s="41">
        <f t="shared" si="1"/>
        <v>219</v>
      </c>
      <c r="M31" s="42"/>
      <c r="N31" s="43"/>
      <c r="O31" s="44"/>
      <c r="P31" s="45"/>
      <c r="Q31" s="43">
        <v>79</v>
      </c>
      <c r="R31" s="43">
        <v>10</v>
      </c>
      <c r="S31" s="43">
        <v>130</v>
      </c>
      <c r="T31" s="43"/>
      <c r="U31" s="43"/>
      <c r="V31" s="46"/>
      <c r="W31" s="41">
        <f t="shared" si="2"/>
        <v>141</v>
      </c>
      <c r="X31" s="47"/>
      <c r="Y31" s="33"/>
      <c r="Z31" s="48"/>
      <c r="AA31" s="45"/>
      <c r="AB31" s="43">
        <v>52</v>
      </c>
      <c r="AC31" s="43">
        <v>6</v>
      </c>
      <c r="AD31" s="43">
        <v>83</v>
      </c>
      <c r="AE31" s="43"/>
      <c r="AF31" s="43"/>
      <c r="AG31" s="49" t="e">
        <f t="shared" si="3"/>
        <v>#DIV/0!</v>
      </c>
      <c r="AH31" s="49">
        <f t="shared" si="4"/>
        <v>6.582278481012658</v>
      </c>
      <c r="AI31" s="49">
        <f t="shared" si="5"/>
        <v>6</v>
      </c>
    </row>
    <row r="32" spans="1:35" s="29" customFormat="1" ht="18.75" customHeight="1">
      <c r="A32" s="50" t="s">
        <v>50</v>
      </c>
      <c r="B32" s="41">
        <f t="shared" si="0"/>
        <v>3028</v>
      </c>
      <c r="C32" s="42"/>
      <c r="D32" s="43"/>
      <c r="E32" s="44"/>
      <c r="F32" s="45">
        <v>217</v>
      </c>
      <c r="G32" s="43">
        <v>2128</v>
      </c>
      <c r="H32" s="43">
        <v>683</v>
      </c>
      <c r="I32" s="43"/>
      <c r="J32" s="43"/>
      <c r="K32" s="43"/>
      <c r="L32" s="41">
        <f t="shared" si="1"/>
        <v>3028</v>
      </c>
      <c r="M32" s="42"/>
      <c r="N32" s="43"/>
      <c r="O32" s="44"/>
      <c r="P32" s="45">
        <v>217</v>
      </c>
      <c r="Q32" s="43">
        <v>2128</v>
      </c>
      <c r="R32" s="43">
        <v>683</v>
      </c>
      <c r="S32" s="43"/>
      <c r="T32" s="43"/>
      <c r="U32" s="43"/>
      <c r="V32" s="46"/>
      <c r="W32" s="41">
        <f t="shared" si="2"/>
        <v>2648</v>
      </c>
      <c r="X32" s="47"/>
      <c r="Y32" s="33"/>
      <c r="Z32" s="48"/>
      <c r="AA32" s="45">
        <v>161</v>
      </c>
      <c r="AB32" s="43">
        <v>1950</v>
      </c>
      <c r="AC32" s="43">
        <v>537</v>
      </c>
      <c r="AD32" s="43"/>
      <c r="AE32" s="43"/>
      <c r="AF32" s="43"/>
      <c r="AG32" s="49">
        <f t="shared" si="3"/>
        <v>7.419354838709678</v>
      </c>
      <c r="AH32" s="49">
        <f t="shared" si="4"/>
        <v>9.163533834586467</v>
      </c>
      <c r="AI32" s="49">
        <f t="shared" si="5"/>
        <v>7.862371888726209</v>
      </c>
    </row>
    <row r="33" spans="1:35" s="29" customFormat="1" ht="18" customHeight="1" thickBot="1">
      <c r="A33" s="51" t="s">
        <v>51</v>
      </c>
      <c r="B33" s="52">
        <f t="shared" si="0"/>
        <v>6888</v>
      </c>
      <c r="C33" s="53"/>
      <c r="D33" s="54">
        <v>275</v>
      </c>
      <c r="E33" s="55"/>
      <c r="F33" s="56">
        <v>2252</v>
      </c>
      <c r="G33" s="54">
        <v>3876</v>
      </c>
      <c r="H33" s="54">
        <v>235</v>
      </c>
      <c r="I33" s="54"/>
      <c r="J33" s="54">
        <v>120</v>
      </c>
      <c r="K33" s="54">
        <v>130</v>
      </c>
      <c r="L33" s="52">
        <f t="shared" si="1"/>
        <v>6392</v>
      </c>
      <c r="M33" s="53"/>
      <c r="N33" s="54">
        <v>275</v>
      </c>
      <c r="O33" s="55"/>
      <c r="P33" s="56">
        <v>1997</v>
      </c>
      <c r="Q33" s="54">
        <v>3635</v>
      </c>
      <c r="R33" s="54">
        <v>235</v>
      </c>
      <c r="S33" s="54"/>
      <c r="T33" s="54">
        <v>250</v>
      </c>
      <c r="U33" s="54"/>
      <c r="V33" s="57"/>
      <c r="W33" s="52">
        <f t="shared" si="2"/>
        <v>9266</v>
      </c>
      <c r="X33" s="58"/>
      <c r="Y33" s="30">
        <v>483</v>
      </c>
      <c r="Z33" s="59"/>
      <c r="AA33" s="56">
        <v>2923</v>
      </c>
      <c r="AB33" s="54">
        <v>5374</v>
      </c>
      <c r="AC33" s="54">
        <v>280</v>
      </c>
      <c r="AD33" s="54"/>
      <c r="AE33" s="54"/>
      <c r="AF33" s="54">
        <v>206</v>
      </c>
      <c r="AG33" s="60">
        <f t="shared" si="3"/>
        <v>14.636955433149726</v>
      </c>
      <c r="AH33" s="60">
        <f t="shared" si="4"/>
        <v>14.78404401650619</v>
      </c>
      <c r="AI33" s="60">
        <f t="shared" si="5"/>
        <v>11.914893617021276</v>
      </c>
    </row>
    <row r="34" spans="1:35" s="40" customFormat="1" ht="18" customHeight="1">
      <c r="A34" s="34" t="s">
        <v>22</v>
      </c>
      <c r="B34" s="35">
        <f>SUM(B8:B33)</f>
        <v>82082</v>
      </c>
      <c r="C34" s="36">
        <f aca="true" t="shared" si="6" ref="C34:AF34">SUM(C8:C33)</f>
        <v>919</v>
      </c>
      <c r="D34" s="37">
        <f t="shared" si="6"/>
        <v>1232</v>
      </c>
      <c r="E34" s="38">
        <f t="shared" si="6"/>
        <v>0</v>
      </c>
      <c r="F34" s="39">
        <f t="shared" si="6"/>
        <v>9457</v>
      </c>
      <c r="G34" s="37">
        <f t="shared" si="6"/>
        <v>54824</v>
      </c>
      <c r="H34" s="37">
        <f t="shared" si="6"/>
        <v>12753</v>
      </c>
      <c r="I34" s="37">
        <f t="shared" si="6"/>
        <v>130</v>
      </c>
      <c r="J34" s="37">
        <f t="shared" si="6"/>
        <v>1697</v>
      </c>
      <c r="K34" s="37">
        <f t="shared" si="6"/>
        <v>1070</v>
      </c>
      <c r="L34" s="35">
        <f t="shared" si="6"/>
        <v>76127</v>
      </c>
      <c r="M34" s="36">
        <f t="shared" si="6"/>
        <v>913</v>
      </c>
      <c r="N34" s="37">
        <f t="shared" si="6"/>
        <v>1232</v>
      </c>
      <c r="O34" s="38">
        <f t="shared" si="6"/>
        <v>0</v>
      </c>
      <c r="P34" s="39">
        <f t="shared" si="6"/>
        <v>9202</v>
      </c>
      <c r="Q34" s="37">
        <f t="shared" si="6"/>
        <v>50726</v>
      </c>
      <c r="R34" s="37">
        <f t="shared" si="6"/>
        <v>11180</v>
      </c>
      <c r="S34" s="37">
        <f t="shared" si="6"/>
        <v>130</v>
      </c>
      <c r="T34" s="37">
        <f t="shared" si="6"/>
        <v>1877</v>
      </c>
      <c r="U34" s="37">
        <f t="shared" si="6"/>
        <v>867</v>
      </c>
      <c r="V34" s="37">
        <f t="shared" si="6"/>
        <v>0</v>
      </c>
      <c r="W34" s="35">
        <f t="shared" si="6"/>
        <v>102839</v>
      </c>
      <c r="X34" s="36">
        <f t="shared" si="6"/>
        <v>1336</v>
      </c>
      <c r="Y34" s="37">
        <f t="shared" si="6"/>
        <v>2569</v>
      </c>
      <c r="Z34" s="38">
        <f t="shared" si="6"/>
        <v>0</v>
      </c>
      <c r="AA34" s="39">
        <f t="shared" si="6"/>
        <v>11527</v>
      </c>
      <c r="AB34" s="37">
        <f t="shared" si="6"/>
        <v>71599</v>
      </c>
      <c r="AC34" s="37">
        <f t="shared" si="6"/>
        <v>11456</v>
      </c>
      <c r="AD34" s="37">
        <f t="shared" si="6"/>
        <v>83</v>
      </c>
      <c r="AE34" s="37">
        <f t="shared" si="6"/>
        <v>2856</v>
      </c>
      <c r="AF34" s="37">
        <f t="shared" si="6"/>
        <v>1413</v>
      </c>
      <c r="AG34" s="61">
        <f>AA34*10/P34</f>
        <v>12.52662464681591</v>
      </c>
      <c r="AH34" s="61">
        <f>AB34*10/Q34</f>
        <v>14.11485234396562</v>
      </c>
      <c r="AI34" s="61">
        <f>AC34*10/R34</f>
        <v>10.246869409660107</v>
      </c>
    </row>
    <row r="35" spans="1:35" s="6" customFormat="1" ht="18" customHeight="1">
      <c r="A35" s="66" t="s">
        <v>56</v>
      </c>
      <c r="B35" s="67">
        <v>63735</v>
      </c>
      <c r="C35" s="67">
        <v>1016</v>
      </c>
      <c r="D35" s="67">
        <v>572</v>
      </c>
      <c r="E35" s="67">
        <v>25</v>
      </c>
      <c r="F35" s="67">
        <v>6071</v>
      </c>
      <c r="G35" s="67">
        <v>46457</v>
      </c>
      <c r="H35" s="67">
        <v>7662</v>
      </c>
      <c r="I35" s="67"/>
      <c r="J35" s="67">
        <v>1315</v>
      </c>
      <c r="K35" s="67">
        <v>617</v>
      </c>
      <c r="L35" s="67">
        <v>59848</v>
      </c>
      <c r="M35" s="67">
        <v>937</v>
      </c>
      <c r="N35" s="67">
        <v>522</v>
      </c>
      <c r="O35" s="67">
        <v>0</v>
      </c>
      <c r="P35" s="67">
        <v>5729</v>
      </c>
      <c r="Q35" s="67">
        <v>44257</v>
      </c>
      <c r="R35" s="67">
        <v>7000</v>
      </c>
      <c r="S35" s="67"/>
      <c r="T35" s="67">
        <v>793</v>
      </c>
      <c r="U35" s="67">
        <v>610</v>
      </c>
      <c r="V35" s="67">
        <v>0</v>
      </c>
      <c r="W35" s="67">
        <v>106628</v>
      </c>
      <c r="X35" s="67">
        <v>1144</v>
      </c>
      <c r="Y35" s="67">
        <v>976</v>
      </c>
      <c r="Z35" s="67">
        <v>0</v>
      </c>
      <c r="AA35" s="67">
        <v>9769</v>
      </c>
      <c r="AB35" s="67">
        <v>80065</v>
      </c>
      <c r="AC35" s="67">
        <v>11327</v>
      </c>
      <c r="AD35" s="67"/>
      <c r="AE35" s="67">
        <v>2187</v>
      </c>
      <c r="AF35" s="67">
        <v>1160</v>
      </c>
      <c r="AG35" s="68">
        <v>17.1</v>
      </c>
      <c r="AH35" s="68">
        <v>18.1</v>
      </c>
      <c r="AI35" s="68">
        <v>16.2</v>
      </c>
    </row>
    <row r="36" spans="1:35" s="29" customFormat="1" ht="17.25" customHeight="1" thickBot="1">
      <c r="A36" s="31" t="s">
        <v>53</v>
      </c>
      <c r="B36" s="30">
        <f>B34-B35</f>
        <v>18347</v>
      </c>
      <c r="C36" s="30">
        <f>C34-C35</f>
        <v>-97</v>
      </c>
      <c r="D36" s="30">
        <f>D34-D35</f>
        <v>660</v>
      </c>
      <c r="E36" s="30">
        <f>E34-E35</f>
        <v>-25</v>
      </c>
      <c r="F36" s="30">
        <f>F34-F35</f>
        <v>3386</v>
      </c>
      <c r="G36" s="30">
        <f>G34:H34-G35</f>
        <v>8367</v>
      </c>
      <c r="H36" s="30">
        <f aca="true" t="shared" si="7" ref="H36:N36">H34-H35</f>
        <v>5091</v>
      </c>
      <c r="I36" s="30"/>
      <c r="J36" s="30">
        <f t="shared" si="7"/>
        <v>382</v>
      </c>
      <c r="K36" s="30">
        <f t="shared" si="7"/>
        <v>453</v>
      </c>
      <c r="L36" s="30">
        <f t="shared" si="7"/>
        <v>16279</v>
      </c>
      <c r="M36" s="30">
        <f t="shared" si="7"/>
        <v>-24</v>
      </c>
      <c r="N36" s="30">
        <f t="shared" si="7"/>
        <v>710</v>
      </c>
      <c r="O36" s="30">
        <f aca="true" t="shared" si="8" ref="O36:AF36">O34-O35</f>
        <v>0</v>
      </c>
      <c r="P36" s="30">
        <f t="shared" si="8"/>
        <v>3473</v>
      </c>
      <c r="Q36" s="30">
        <f t="shared" si="8"/>
        <v>6469</v>
      </c>
      <c r="R36" s="30">
        <f t="shared" si="8"/>
        <v>4180</v>
      </c>
      <c r="S36" s="30"/>
      <c r="T36" s="30">
        <f t="shared" si="8"/>
        <v>1084</v>
      </c>
      <c r="U36" s="30">
        <f t="shared" si="8"/>
        <v>257</v>
      </c>
      <c r="V36" s="30">
        <f t="shared" si="8"/>
        <v>0</v>
      </c>
      <c r="W36" s="30">
        <f t="shared" si="8"/>
        <v>-3789</v>
      </c>
      <c r="X36" s="30">
        <f t="shared" si="8"/>
        <v>192</v>
      </c>
      <c r="Y36" s="30">
        <f t="shared" si="8"/>
        <v>1593</v>
      </c>
      <c r="Z36" s="30">
        <f t="shared" si="8"/>
        <v>0</v>
      </c>
      <c r="AA36" s="30">
        <f t="shared" si="8"/>
        <v>1758</v>
      </c>
      <c r="AB36" s="30">
        <f t="shared" si="8"/>
        <v>-8466</v>
      </c>
      <c r="AC36" s="30">
        <f t="shared" si="8"/>
        <v>129</v>
      </c>
      <c r="AD36" s="30"/>
      <c r="AE36" s="30">
        <f t="shared" si="8"/>
        <v>669</v>
      </c>
      <c r="AF36" s="30">
        <f t="shared" si="8"/>
        <v>253</v>
      </c>
      <c r="AG36" s="32"/>
      <c r="AH36" s="32"/>
      <c r="AI36" s="32"/>
    </row>
    <row r="37" s="6" customFormat="1" ht="12.75">
      <c r="A37" s="21"/>
    </row>
    <row r="38" s="6" customFormat="1" ht="12.75">
      <c r="A38" s="21"/>
    </row>
    <row r="39" s="6" customFormat="1" ht="12.75">
      <c r="A39" s="21"/>
    </row>
    <row r="40" s="6" customFormat="1" ht="12.75">
      <c r="A40" s="21"/>
    </row>
    <row r="41" s="6" customFormat="1" ht="12.75">
      <c r="A41" s="21"/>
    </row>
    <row r="42" s="3" customFormat="1" ht="12.75">
      <c r="A42" s="1"/>
    </row>
    <row r="43" s="3" customFormat="1" ht="12.75">
      <c r="A43" s="1"/>
    </row>
    <row r="44" s="3" customFormat="1" ht="12.75">
      <c r="A44" s="1"/>
    </row>
    <row r="45" s="3" customFormat="1" ht="12.75">
      <c r="A45" s="1"/>
    </row>
    <row r="46" s="3" customFormat="1" ht="12.75">
      <c r="A46" s="1"/>
    </row>
    <row r="47" s="3" customFormat="1" ht="12.75">
      <c r="A47" s="1"/>
    </row>
  </sheetData>
  <sheetProtection/>
  <mergeCells count="19">
    <mergeCell ref="AG4:AI5"/>
    <mergeCell ref="U5:U6"/>
    <mergeCell ref="AF5:AF6"/>
    <mergeCell ref="L5:L6"/>
    <mergeCell ref="P5:T5"/>
    <mergeCell ref="M5:O5"/>
    <mergeCell ref="AA5:AE5"/>
    <mergeCell ref="W5:W6"/>
    <mergeCell ref="X5:Z5"/>
    <mergeCell ref="K5:K6"/>
    <mergeCell ref="F5:J5"/>
    <mergeCell ref="A1:AI1"/>
    <mergeCell ref="A2:AI2"/>
    <mergeCell ref="L4:U4"/>
    <mergeCell ref="W4:AF4"/>
    <mergeCell ref="A4:A6"/>
    <mergeCell ref="B4:B6"/>
    <mergeCell ref="C4:K4"/>
    <mergeCell ref="C5:E5"/>
  </mergeCells>
  <printOptions horizontalCentered="1"/>
  <pageMargins left="0.35433070866141736" right="0.4724409448818898" top="0.7874015748031497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2021-07-27T09:09:18Z</cp:lastPrinted>
  <dcterms:created xsi:type="dcterms:W3CDTF">2005-11-21T07:37:59Z</dcterms:created>
  <dcterms:modified xsi:type="dcterms:W3CDTF">2021-09-13T11:24:37Z</dcterms:modified>
  <cp:category/>
  <cp:version/>
  <cp:contentType/>
  <cp:contentStatus/>
</cp:coreProperties>
</file>