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5" windowHeight="10995" activeTab="0"/>
  </bookViews>
  <sheets>
    <sheet name="программы 10" sheetId="1" r:id="rId1"/>
  </sheets>
  <definedNames>
    <definedName name="_xlnm.Print_Titles" localSheetId="0">'программы 10'!$8:$8</definedName>
    <definedName name="_xlnm.Print_Area" localSheetId="0">'программы 10'!$A$1:$H$296</definedName>
  </definedNames>
  <calcPr fullCalcOnLoad="1"/>
</workbook>
</file>

<file path=xl/sharedStrings.xml><?xml version="1.0" encoding="utf-8"?>
<sst xmlns="http://schemas.openxmlformats.org/spreadsheetml/2006/main" count="1020" uniqueCount="387">
  <si>
    <t>240</t>
  </si>
  <si>
    <t>03</t>
  </si>
  <si>
    <t>05</t>
  </si>
  <si>
    <t>546</t>
  </si>
  <si>
    <t>13 0 02 L5552</t>
  </si>
  <si>
    <t>Иные закупки товаров, работ и услуг для обеспечения государственных (муниципальных) нужд</t>
  </si>
  <si>
    <t xml:space="preserve">Реализация мероприятий по благоустройству общественных территорий </t>
  </si>
  <si>
    <t>13 0 02 00000</t>
  </si>
  <si>
    <t>Основное мероприятие «Благоустройство  общественных территорий города Никольска»</t>
  </si>
  <si>
    <t>13 0 01 L5551</t>
  </si>
  <si>
    <t>Реализация мероприятий по благоустройству дворовых территорий</t>
  </si>
  <si>
    <t>13 0 01 00000</t>
  </si>
  <si>
    <t>Основное мероприятие «Благоустройство дворовых территорий города Никольска»</t>
  </si>
  <si>
    <t>13 0 00 00000</t>
  </si>
  <si>
    <t>Муниципальная программа «Формирование современной городской среды на территории Никольского муниципального района на 2018-2022 годы»</t>
  </si>
  <si>
    <t>09</t>
  </si>
  <si>
    <t>12 0 02 21840</t>
  </si>
  <si>
    <t>Обеспечение системы здравоохранения медицинскими кадрами</t>
  </si>
  <si>
    <t>12 0 02 00000</t>
  </si>
  <si>
    <t>Основное мероприятие «Оказание социальной помощи студентам»</t>
  </si>
  <si>
    <t>410</t>
  </si>
  <si>
    <t>01</t>
  </si>
  <si>
    <t>12 0 01 21840</t>
  </si>
  <si>
    <t xml:space="preserve">Бюджетные инвестиции </t>
  </si>
  <si>
    <t>12 0 01 00000</t>
  </si>
  <si>
    <t>Основное мероприятие «Предоставление жилья медицинским работникам»</t>
  </si>
  <si>
    <t>12 0 00 00000</t>
  </si>
  <si>
    <t>Муниципальная программа  "Кадровая политика в сфере здравоохранения Никольского муниципального района на 2016-2021 годы"</t>
  </si>
  <si>
    <t>13</t>
  </si>
  <si>
    <t>11 0 09 74001</t>
  </si>
  <si>
    <t>Стимулирование органов местного самоуправления района за достижение наилучших результатов по социально-экономическому развитию муниципальных образований района</t>
  </si>
  <si>
    <t>11 0 09 12590</t>
  </si>
  <si>
    <t>110</t>
  </si>
  <si>
    <t>Расходы на выплату персонала казенных учреждений</t>
  </si>
  <si>
    <t>Центр бюджетного учета и отчетности</t>
  </si>
  <si>
    <t>11 0 09 00000</t>
  </si>
  <si>
    <t>Основное мероприятие «Обеспечение бюджетного процесса в части учета операций со средствами муниципальных учреждений района»</t>
  </si>
  <si>
    <t>06</t>
  </si>
  <si>
    <t>098</t>
  </si>
  <si>
    <t>11 0 08 00190</t>
  </si>
  <si>
    <t>120</t>
  </si>
  <si>
    <t>Расходы на выплаты персоналу государственных (муниципальных) органов</t>
  </si>
  <si>
    <t>Расходы на обеспечение функций органов местного самоуправления</t>
  </si>
  <si>
    <t>11 0 08 00000</t>
  </si>
  <si>
    <t>Основное мероприятие "Обеспечение деятельности Финансового управления района, как ответственного исполнителя программы"</t>
  </si>
  <si>
    <t>11 0 07 21760</t>
  </si>
  <si>
    <t xml:space="preserve">Осуществление части полномочий по внутреннему муниципальному финансовому контролю </t>
  </si>
  <si>
    <t>11 0 07 00000</t>
  </si>
  <si>
    <t>Основное мероприятие "Осуществление внутреннего муниципального финансового контроля"</t>
  </si>
  <si>
    <t>730</t>
  </si>
  <si>
    <t>11 0 06 20990</t>
  </si>
  <si>
    <t>Обслуживание муниципального долга</t>
  </si>
  <si>
    <t>Процентные платежи по долговым обязательствам</t>
  </si>
  <si>
    <t>11 0 06 00000</t>
  </si>
  <si>
    <t>Основное мероприятие "Минимизация расходов на обслуживание муниципального долга района"</t>
  </si>
  <si>
    <t>510</t>
  </si>
  <si>
    <t>02</t>
  </si>
  <si>
    <t>14</t>
  </si>
  <si>
    <t>11 0 05 70020</t>
  </si>
  <si>
    <t xml:space="preserve">Дотации </t>
  </si>
  <si>
    <t xml:space="preserve">Дотации на поддержку мер по обеспечению сбалансированности бюджетов </t>
  </si>
  <si>
    <t>11 0 05 00000</t>
  </si>
  <si>
    <t>Основное мероприятие "Поддержка мер по обеспечению сбалансированности бюджетов поселений"</t>
  </si>
  <si>
    <t>11 0 04 72220</t>
  </si>
  <si>
    <t>Дотации</t>
  </si>
  <si>
    <t>Осуществление отдельных государственных полномочий в соответствии с законом области от 6 декабря 2013 года №3223-ОЗ 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</si>
  <si>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11 0 04 70010</t>
  </si>
  <si>
    <t>Дотации на выравнивание бюджетной обеспеченности</t>
  </si>
  <si>
    <t>11 0 04 00000</t>
  </si>
  <si>
    <t>Основное мероприятие "Выравнивание бюджетной обеспеченности муниципальных образований района"</t>
  </si>
  <si>
    <t>11 0 00 00000</t>
  </si>
  <si>
    <t>Муниципальная программа "Управление муниципальными финансами Никольского муниципального района на 2016-2021 годы"</t>
  </si>
  <si>
    <t>610</t>
  </si>
  <si>
    <t>07</t>
  </si>
  <si>
    <t>115</t>
  </si>
  <si>
    <t>10 0 05 21970</t>
  </si>
  <si>
    <t xml:space="preserve">Субсидии бюджетным учреждениям </t>
  </si>
  <si>
    <t>114</t>
  </si>
  <si>
    <t>Проведение мероприятий для детей и молодежи</t>
  </si>
  <si>
    <t>10 0 05 00000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</si>
  <si>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</si>
  <si>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10 0 04 21970</t>
  </si>
  <si>
    <t>10 0 04 00000</t>
  </si>
  <si>
    <t>Основное мероприятие "Повышение социальной активности молодежи, направленной на достижение общественных интересов"</t>
  </si>
  <si>
    <t>10 0 03 21970</t>
  </si>
  <si>
    <t>10 0 03 00000</t>
  </si>
  <si>
    <t>Основное мероприятие "Активация и развитие волонтерского движения на территории района"</t>
  </si>
  <si>
    <t>10 0 02 21970</t>
  </si>
  <si>
    <t>10 0 02 00000</t>
  </si>
  <si>
    <t>Основное мероприятие "Создание и развитие условий для патриотического воспитания граждан"</t>
  </si>
  <si>
    <t>10 0 01 00590</t>
  </si>
  <si>
    <t>Расходы на обеспечение деятельности (оказание услуг) муниципальных учреждений</t>
  </si>
  <si>
    <t>10 0 01 00000</t>
  </si>
  <si>
    <t>Основное мероприятие "Организация и проведение мероприятий с молодежью и детьми"</t>
  </si>
  <si>
    <t>10 0 00 00000</t>
  </si>
  <si>
    <t>Муниципальная  программа "Реализация молодежной политики на территории Никольского муниципального района на 2016-2021 гг."</t>
  </si>
  <si>
    <t>540</t>
  </si>
  <si>
    <t>04</t>
  </si>
  <si>
    <t>09 0 02 S1360</t>
  </si>
  <si>
    <t>Иные межбюджетные трансферты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</si>
  <si>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</si>
  <si>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09 0 02 S1350</t>
  </si>
  <si>
    <t>Осуществление дорожной деятельности в отношении автомобильных дорог общего пользования местного значения</t>
  </si>
  <si>
    <t>09 0 02 20110</t>
  </si>
  <si>
    <t>Ремонт муниципальных дорог и искусственных сооружений</t>
  </si>
  <si>
    <t xml:space="preserve">09 0 02 00000 </t>
  </si>
  <si>
    <t>Основное мероприятие "Ремонт муниципальных дорог и искусственных сооружений"</t>
  </si>
  <si>
    <t>09 0 01 20100</t>
  </si>
  <si>
    <t>Содержание муниципальных дорог и искусственных сооружений</t>
  </si>
  <si>
    <t xml:space="preserve">09 0 01 00000 </t>
  </si>
  <si>
    <t>Основное мероприятие "Содержание муниципальных дорог и искусственных сооружений"</t>
  </si>
  <si>
    <t xml:space="preserve">09 0 00 00000 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</si>
  <si>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2016-2021 годы"</t>
  </si>
  <si>
    <t>320</t>
  </si>
  <si>
    <t>10</t>
  </si>
  <si>
    <t>08 0  02 L5671</t>
  </si>
  <si>
    <t>Социальные выплаты гражданам, кроме публичных нормативных социальных выплат</t>
  </si>
  <si>
    <t xml:space="preserve">Улучшение жилищных условий граждан, проживающих в сельской местности, в том числе молодых семей и молодых специалистов </t>
  </si>
  <si>
    <t>08 0 02 00000</t>
  </si>
  <si>
    <t>Основное мероприятие "Строительство (приобретение) жилья в сельских поселениях Муниципального района для молодых семей и молодых специалистов"</t>
  </si>
  <si>
    <t>08 0 00 00000</t>
  </si>
  <si>
    <t>Муниципальная программа "Устойчивое развитие сельских территорий Никольского района Вологодской области на 2014-2017 годы и период до 2021 года"</t>
  </si>
  <si>
    <t>12</t>
  </si>
  <si>
    <t>07 2 03 S1250</t>
  </si>
  <si>
    <t>Субсидии некоммерческим организациям (за исключением государственных (муниципальных) учреждений)</t>
  </si>
  <si>
    <t>Развитие мобильной торговли в малонаселенных и труднодоступных населенных пунктах</t>
  </si>
  <si>
    <t>07 2 03 00000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</si>
  <si>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</si>
  <si>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07 2 00 00000</t>
  </si>
  <si>
    <t>Подпрограмма «Развитие торговли в Никольском муниципальном районе на 2018-2021 г.г.»</t>
  </si>
  <si>
    <t>07 1 03 20450</t>
  </si>
  <si>
    <t>Реализация мероприятий, направленных на формирование положительного образа предпринимателя, популяризация роли предпринимателя</t>
  </si>
  <si>
    <t>07 1 03 00000</t>
  </si>
  <si>
    <t>Основное мероприятие "Пропаганда предпринимательства, формирование положительного образа предпринимателя"</t>
  </si>
  <si>
    <t>07 1 00 00000</t>
  </si>
  <si>
    <t>Подпрограмма "Поддержка и развитие малого и среднего предпринимательства в Никольском муниципальном районе на 2018-2021 г.г."</t>
  </si>
  <si>
    <t>07 0 00 00000</t>
  </si>
  <si>
    <t>Муниципальная  программа "Экономическое развитие Никольского муниципального района на 2018-2021 годы"</t>
  </si>
  <si>
    <t>08</t>
  </si>
  <si>
    <t>06 3 06 21890</t>
  </si>
  <si>
    <t>Прочие мероприятия по профилактике употребления алкоголизма и психоактивных веществ</t>
  </si>
  <si>
    <t>06 3 06 00000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</si>
  <si>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</t>
  </si>
  <si>
    <t>06 3 01 21890</t>
  </si>
  <si>
    <t>Прочие мероприятия по профилактике употребления психоактивных веществ</t>
  </si>
  <si>
    <t>06 3 01 00000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</si>
  <si>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</si>
  <si>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06 3 00 00000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</si>
  <si>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</si>
  <si>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06 2 03  L0151</t>
  </si>
  <si>
    <t>Реализация мероприятий по обеспечению безопасности жизни и здоровья детей, обучающихся в общеобразовательных организациях района</t>
  </si>
  <si>
    <t>06 2 03 00000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</si>
  <si>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</si>
  <si>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06 2 00 00000</t>
  </si>
  <si>
    <t>Подпрограмма "Безопасность дорожного движения"</t>
  </si>
  <si>
    <t>360</t>
  </si>
  <si>
    <t>06 1 07 23060</t>
  </si>
  <si>
    <t>Иные выплаты населению</t>
  </si>
  <si>
    <t>Мероприятия по профилактике преступлений и иных правонарушений</t>
  </si>
  <si>
    <t>06 1 07 00000</t>
  </si>
  <si>
    <t>Основное мероприятие  "Привлечение общественности к охране общественного порядка"</t>
  </si>
  <si>
    <t>06 1 04 S1060</t>
  </si>
  <si>
    <t xml:space="preserve">Внедрение и (или) эксплуатация аппаратно-программного комплекса "Безопасный город" </t>
  </si>
  <si>
    <t>06 1 04 00000</t>
  </si>
  <si>
    <t>Основное мероприятие  "Обеспечение внедрения и /или эксплуатации аппаратно-програмного комплекса "Безопасный город"</t>
  </si>
  <si>
    <t>06 1 03 23060</t>
  </si>
  <si>
    <t>06 1 03 00000</t>
  </si>
  <si>
    <t>Основное мероприятие  "Предупреждение экстремизма и терроризма "</t>
  </si>
  <si>
    <t>06 1 00 00000</t>
  </si>
  <si>
    <t>Подпрограмма "Профилактика преступлений и иных правонарушений"</t>
  </si>
  <si>
    <t>06 0 00 00000</t>
  </si>
  <si>
    <t xml:space="preserve"> Муниципальная программа "Обеспечение законности, правопорядка и общественной безопасности в Никольском муниципальном районе на 2014-2021 годы"</t>
  </si>
  <si>
    <t>850</t>
  </si>
  <si>
    <t>05 3 02 00190</t>
  </si>
  <si>
    <t>Уплата налогов, сборов и иных платежей</t>
  </si>
  <si>
    <t>05 3 02 00000</t>
  </si>
  <si>
    <t>Основное мероприятие "Выполнение функций и полномочий Управлением образования администрации Никольского муниципального района"</t>
  </si>
  <si>
    <t>05 3 01 12590</t>
  </si>
  <si>
    <t>Учебно-методические кабинеты, централизованные бухгалтерии, группы хозяйственного обслуживания, учебные фильмотеки, межшкольные  учебно-производственные комбинаты, логопедические пункты</t>
  </si>
  <si>
    <t>05 3 01 00000</t>
  </si>
  <si>
    <t>Основное мероприятие "Содействие организации предоставления общедоступного  и бесплатного дошкольного образования, начального общего, основного общего образования, дополнительного образования на территории Никольского муниципального района, обеспечение централизованного  ведения бухгалтерского учета, финансовой, хозяйственной, правовой деятельности образовательных организаций"</t>
  </si>
  <si>
    <t>05 3 00 00000</t>
  </si>
  <si>
    <t>Подпрограмма "Обеспечение реализации подпрограмм"</t>
  </si>
  <si>
    <t>630</t>
  </si>
  <si>
    <t>05 2 10 15590</t>
  </si>
  <si>
    <t>Учреждения по внешкольной работе с детьми</t>
  </si>
  <si>
    <t>05 2 10 00000</t>
  </si>
  <si>
    <t>Основное мероприятие «Создание условий для функционирования обеспечения системы персонифицированного финансирования дополнительного образования детей»</t>
  </si>
  <si>
    <t>05 2 09 S3232</t>
  </si>
  <si>
    <t>Реконструкция, ремонт и капитальный ремонт образовательных учреждений муниципальной собственности в целях обеспечения безопасности обучающихся (воспитанников)</t>
  </si>
  <si>
    <t>05 2 09 41200</t>
  </si>
  <si>
    <t>Бюджетные инвестиции</t>
  </si>
  <si>
    <t>Строительство, реконструкция объектов коммунальной инфраструктуры государственной (муниципальной) собственности (проектно-сметная документация на строительство объекта "Столовая и спортзал для МБОУ "Средняя общеобразовательная школа № 1 города Никольска")</t>
  </si>
  <si>
    <t>05 2 09 00000</t>
  </si>
  <si>
    <t>Основное мероприятие "Модернизация содержания общего и дополнительного образования "</t>
  </si>
  <si>
    <t>05 2 08 15590</t>
  </si>
  <si>
    <t>05 2 08 00000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</si>
  <si>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</si>
  <si>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05 2 05 72020</t>
  </si>
  <si>
    <t>Осуществление отдельных государственных полномочий в соответствии с законом области от 17 декабря 2007 года №1719-ОЗ "О наделении органов местного самоуправления отдельными государственными полномочиями в сфере образования"</t>
  </si>
  <si>
    <t>05 2 05 00000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</si>
  <si>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 "</t>
  </si>
  <si>
    <t>1451,6</t>
  </si>
  <si>
    <t>05 2 04 27980</t>
  </si>
  <si>
    <t>Содержание и обучение детей с ограниченными возможностями здоровья за время их пребывания в муниципальной организации, осуществляющей образовательную деятельность</t>
  </si>
  <si>
    <t>05 2 04 00000</t>
  </si>
  <si>
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 осуществляющем образовательную деятельность по адаптированным программам"</t>
  </si>
  <si>
    <t>05 2 03 72020</t>
  </si>
  <si>
    <t>05 2 03 00000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</si>
  <si>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</si>
  <si>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05 2 02 72020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</si>
  <si>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</si>
  <si>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05 2 02 00000</t>
  </si>
  <si>
    <t>Основное мероприятие "Предоставление питания на льготных условиях  отдельным категориям обучающихся"</t>
  </si>
  <si>
    <t>05 2 01 72010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</si>
  <si>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</si>
  <si>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05 2 01 13590</t>
  </si>
  <si>
    <t>Школы-детские сады, школы начальные, неполные средние и средние</t>
  </si>
  <si>
    <t>05 2 01 00000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</si>
  <si>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 "</t>
  </si>
  <si>
    <t>05 2 00 00000</t>
  </si>
  <si>
    <t>Подпрограмма "Развитие общего и дополнительного образования детей"</t>
  </si>
  <si>
    <t>05 1 04 72020</t>
  </si>
  <si>
    <t xml:space="preserve"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</si>
  <si>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05 1 04 00000</t>
  </si>
  <si>
    <t>05 1 03 S3232</t>
  </si>
  <si>
    <t>05 1 03 00000</t>
  </si>
  <si>
    <t>Основное мероприятие "Модернизация региональных систем дошкольного образования "</t>
  </si>
  <si>
    <t>05 1 02 72020</t>
  </si>
  <si>
    <t>05 1 02 00000</t>
  </si>
  <si>
    <t>Основное мероприятие "Предоставление компенсации, выплачиваемой  родителям (законным представителям) детей, посещающих дошкольные  образовательные учреждения"</t>
  </si>
  <si>
    <t>05 1 01 72010</t>
  </si>
  <si>
    <t>05 1 01 11590</t>
  </si>
  <si>
    <t>Детские дошкольные учреждения</t>
  </si>
  <si>
    <t>05 1 01 00000</t>
  </si>
  <si>
    <t xml:space="preserve">Основное мероприятие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</si>
  <si>
    <t>05 1 00 00000</t>
  </si>
  <si>
    <t>Подпрограмма "Развитие дошкольного образования"</t>
  </si>
  <si>
    <t>05 0 00 00000</t>
  </si>
  <si>
    <t>Муниципальная программа "Развитие образования Никольского муниципального района на 2016-2021 годы"</t>
  </si>
  <si>
    <t>04 5 02 12590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</si>
  <si>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</si>
  <si>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04 5 02 00000</t>
  </si>
  <si>
    <t>Основное мероприятие "Выполнение функций ведения учета и финансово-хозяйственной деятельности муниципального казенного учреждения культуры района"</t>
  </si>
  <si>
    <t>04 5 01 00190</t>
  </si>
  <si>
    <t>04 5 01 00000</t>
  </si>
  <si>
    <t>Основное мероприятие "Выполнение функций  и полномочий  Управлением культуры администрации  Никольского муниципального района"</t>
  </si>
  <si>
    <t>04 5 00 00000</t>
  </si>
  <si>
    <t>Подпрограмма "Обеспечение условий реализации муниципальной программы"</t>
  </si>
  <si>
    <t>04 4 01 15590</t>
  </si>
  <si>
    <t xml:space="preserve">Учреждения по внешкольной работе с детьми  </t>
  </si>
  <si>
    <t>04 4 01 00000</t>
  </si>
  <si>
    <t>Основное мероприятие "Реализация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</si>
  <si>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04 4 00 00000</t>
  </si>
  <si>
    <t>Подпрограмма "Развитие дополнительного художественного образования детей"</t>
  </si>
  <si>
    <t>04 3 01 L5193</t>
  </si>
  <si>
    <t>Комплектование книжных фондов муниципальных общедоступных библиотек</t>
  </si>
  <si>
    <t>04 3 01 81030</t>
  </si>
  <si>
    <t>Грант по проекту «Информационный видеопроект «Новости MixLife»</t>
  </si>
  <si>
    <t>04 3 01 03590</t>
  </si>
  <si>
    <t>830</t>
  </si>
  <si>
    <t>Исполнение судебных актов</t>
  </si>
  <si>
    <t>Библиотеки</t>
  </si>
  <si>
    <t>04 3 01 00000</t>
  </si>
  <si>
    <t>Основное мероприятие "Информационная деятельность библиотек"</t>
  </si>
  <si>
    <t>04 3 00 00000</t>
  </si>
  <si>
    <t>Подпрограмма "Развитие библиотечного дела в Никольском муниципальном районе"</t>
  </si>
  <si>
    <t>04 2 01 01590</t>
  </si>
  <si>
    <t xml:space="preserve">Учреждения культуры </t>
  </si>
  <si>
    <t>04 2 01 00000</t>
  </si>
  <si>
    <t>Основное мероприятие "Культурно-досуговая деятельность"</t>
  </si>
  <si>
    <t>04 2 00 00000</t>
  </si>
  <si>
    <t>Подпрограмма "Развитие культурно-досугового обеспечения населения Никольского муниципального района"</t>
  </si>
  <si>
    <t>04 1 02 01590</t>
  </si>
  <si>
    <t>04 1 02 00000</t>
  </si>
  <si>
    <t>Основное мероприятие "Организация и проведение мероприятий"</t>
  </si>
  <si>
    <t>04 1 01 01590</t>
  </si>
  <si>
    <t>04 1 01 00000</t>
  </si>
  <si>
    <t>Основное мероприятие "Оказание туристско-информационных услуг"</t>
  </si>
  <si>
    <t>04 1 00 00000</t>
  </si>
  <si>
    <t>Подпрограмма "Сохранение и популяризация нематериального культурного наследия, информационно - методическое обеспечение деятельности муниципальных учреждений культуры, населения района и пользователей сети "Интернет"</t>
  </si>
  <si>
    <t>04 0 00 00000</t>
  </si>
  <si>
    <t>Муниципальная программа "Развитие сферы культуры Никольского муниципального района на 2014-2021 годы"</t>
  </si>
  <si>
    <t xml:space="preserve">07 </t>
  </si>
  <si>
    <t>03 3 04 21960</t>
  </si>
  <si>
    <t>Мероприятия по оздоровлению детей, включая занятость несовершеннолетних</t>
  </si>
  <si>
    <t>03 3 04 00000</t>
  </si>
  <si>
    <t>Основное мероприятие "Проведение районного этапа областного смотра-конкурса организаций отдыха детей и их оздоровления "Горизонты лета", участие в областном смотре-конкурсе"</t>
  </si>
  <si>
    <t>03 3 03 21960</t>
  </si>
  <si>
    <t>03 3 03 00000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</si>
  <si>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</si>
  <si>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 xml:space="preserve">546 </t>
  </si>
  <si>
    <t>03 3 01 S1030</t>
  </si>
  <si>
    <t xml:space="preserve">Сохранение и развитие сети муниципальных загородных 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</t>
  </si>
  <si>
    <t>03 3 01 21960</t>
  </si>
  <si>
    <t>03 3 01 00590</t>
  </si>
  <si>
    <t>03 3 01 00000</t>
  </si>
  <si>
    <t>Основное мероприятие "Сохранение уровня охвата детей, всеми формами отдыха, оздоровления и занятости"</t>
  </si>
  <si>
    <t>03 3 00 00000</t>
  </si>
  <si>
    <t>Подпрограмма  "Организация  отдыха детей, их оздоровления и занятости в Никольском муниципальном районе на 2017-2021 годы"</t>
  </si>
  <si>
    <t>03 2 02 72060</t>
  </si>
  <si>
    <t xml:space="preserve"> </t>
  </si>
  <si>
    <t>Осуществление отдельных государственных полномочий  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категорий"</t>
  </si>
  <si>
    <t>03 2 02 00000</t>
  </si>
  <si>
    <t>Основное мероприятие "Организация и осуществление деятельности  по опеке и попечительству в отношении совершеннолетних граждан и  в отношении несовершеннолетних граждан"</t>
  </si>
  <si>
    <t>03 2 01  81010</t>
  </si>
  <si>
    <t>Мероприятия по проекту "Твой выбор"</t>
  </si>
  <si>
    <t>03 2 01 00000</t>
  </si>
  <si>
    <t>Основное мероприятие "Поддержка детей, находящихся в трудной жизненной ситуации"</t>
  </si>
  <si>
    <t>03 2 00 00000</t>
  </si>
  <si>
    <t>Подпрограмма "Модернизация и развитие социального обслуживания"</t>
  </si>
  <si>
    <t>310</t>
  </si>
  <si>
    <t xml:space="preserve">03 1 04 21820 </t>
  </si>
  <si>
    <t>Публичные нормативные социальные выплаты гражданам</t>
  </si>
  <si>
    <t>03 1 04 21820</t>
  </si>
  <si>
    <t>Дополнительное материальное содержание лицам, имеющим звание "Почетный гражданин Никольского района"</t>
  </si>
  <si>
    <t xml:space="preserve">03 1 04 21810 </t>
  </si>
  <si>
    <t>Доплата к пенсии лицам, замещавшим муниципальные должности и должности муниципальной службы в органах местного самоуправления Никольского муниципального района</t>
  </si>
  <si>
    <t>03 1 04 00000</t>
  </si>
  <si>
    <t>Основное мероприятие "Предоставление иных социальных выплат"</t>
  </si>
  <si>
    <t>03 1 01 21830</t>
  </si>
  <si>
    <t>Ежемесячная денежная компенсация расходов на оплату помещения, отопления, освещения и твердого топлива отдельным категориям граждан, проживающих и работающих в сельской местности</t>
  </si>
  <si>
    <t>03 1 01 00000</t>
  </si>
  <si>
    <t>Основное мероприятие "Предоставление мер социальной поддержки отдельным категориям граждан за счет средств районного бюджета"</t>
  </si>
  <si>
    <t>03 1 00 00000</t>
  </si>
  <si>
    <t>Подпрограмма "Предоставление мер социальной поддержки отдельным категориям граждан"</t>
  </si>
  <si>
    <t>03 0 00 00000</t>
  </si>
  <si>
    <t>Муниципальная программа "Социальная поддержка граждан Никольского муниципального района на 2017-2021 годы"</t>
  </si>
  <si>
    <t>02 0 04 S1220</t>
  </si>
  <si>
    <t>Капитальный ремонт объектов физической культуры и спорта, находящихся в муниципальной собственности</t>
  </si>
  <si>
    <t>11</t>
  </si>
  <si>
    <t>02 0 04 21601</t>
  </si>
  <si>
    <t>Осуществление части полномочий по обеспечению условий для развития на территории поселения физической культуры,школьного спорта  и массового спорта, организации проведения официальных физкультурно-оздоровительных и спортивных мероприятий</t>
  </si>
  <si>
    <t>02 0 04 00000</t>
  </si>
  <si>
    <t>Основное мероприятие "Развитие инфраструктуры физической культуры и спорта"</t>
  </si>
  <si>
    <t>02 0 03 21600</t>
  </si>
  <si>
    <t xml:space="preserve">Мероприятия в области спорта и физической культуры </t>
  </si>
  <si>
    <t>02 0 03 00000</t>
  </si>
  <si>
    <t>Основное мероприятие "Совершенствование кадрового и материально-технического обеспечения отрасли. Популяризация здорового образа жизни"</t>
  </si>
  <si>
    <t>02 0 02 21601</t>
  </si>
  <si>
    <t>02 0 02 21600</t>
  </si>
  <si>
    <t>02 0 02 00000</t>
  </si>
  <si>
    <t>Основное мероприятие "Подготовка спортивного резерва"</t>
  </si>
  <si>
    <t>02 0 01 21601</t>
  </si>
  <si>
    <t>02 0 01 21600</t>
  </si>
  <si>
    <t>02 0 01 00590</t>
  </si>
  <si>
    <t>02 0 01 00000</t>
  </si>
  <si>
    <t>Основное мероприятие "Физическая культура и массовый спорт"</t>
  </si>
  <si>
    <t>02 0 00 00000</t>
  </si>
  <si>
    <t>Муниципальная программа "Развитие физической культуры и спорта в Никольском муниципальном районе на 2014-2021 годы"</t>
  </si>
  <si>
    <t>01 2 03 72180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</si>
  <si>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</t>
  </si>
  <si>
    <t>01 2 03 00000</t>
  </si>
  <si>
    <t>Основное мероприятие "Реализация государственной функции по осуществлению регионального государственного экологического надзора"</t>
  </si>
  <si>
    <t>01 2 02 20120</t>
  </si>
  <si>
    <t>Другие мероприятия в области охраны окружающей среды и природоохранные мероприятия</t>
  </si>
  <si>
    <t>01 2 02 00000</t>
  </si>
  <si>
    <t>Основное мероприятие "Мероприятия по обеспечению экологической безопасности и экологическому просвещению"</t>
  </si>
  <si>
    <t>01 2 01 20130</t>
  </si>
  <si>
    <t xml:space="preserve">Ремонт наружной  водопроводной сети в п.Дуниловский Никольского района Вологодской области </t>
  </si>
  <si>
    <t>01 2 01 00000</t>
  </si>
  <si>
    <t>Основное мероприятие «Охрана и рациональное использование водных ресурсов»</t>
  </si>
  <si>
    <t>01 2 00 00000</t>
  </si>
  <si>
    <t>Подпрограмма "Рациональное природопользование и охрана окружающей среды Никольского муниципального района на 2015-2021 годы"</t>
  </si>
  <si>
    <t>01 1 05 S3250</t>
  </si>
  <si>
    <t>Обеспечение безопасных условий нахождения людей в зданиях общеобразовательных организаций, учреждений культуры и отдыха, имеющих встроенные и пристроенные котельные</t>
  </si>
  <si>
    <t>01 1 05 43250</t>
  </si>
  <si>
    <t>Обеспечение безопасных условий нахождения людей в зданиях общеобразовательных организаций, учреждений культуры и отдыха, имеющих встроенные и пристроенные котельные (проектно- сметная  документация  и технологическое присоединение )</t>
  </si>
  <si>
    <t>01 1 05 00000</t>
  </si>
  <si>
    <t>Основное мероприятие "Вынос встроенных  и пристроенных котельных из зданий образовательных учреждений, учреждений культуры и отдыха"</t>
  </si>
  <si>
    <t>01 1 00 00000</t>
  </si>
  <si>
    <t>Подпрограмма "Энергосбережение Никольского муниципального района на 2015-2021 годы"</t>
  </si>
  <si>
    <t>01 0 00 00000</t>
  </si>
  <si>
    <t>Муниципальная программа  "Энергосбережение и развитие жилищно-коммунального хозяйства Никольского муниципального района на 2015-2021 годы"</t>
  </si>
  <si>
    <t>Вид расходов</t>
  </si>
  <si>
    <t>Подраздел</t>
  </si>
  <si>
    <t>Раздел</t>
  </si>
  <si>
    <t xml:space="preserve">  ГРБС</t>
  </si>
  <si>
    <t>Целевая статья</t>
  </si>
  <si>
    <t>Наименование</t>
  </si>
  <si>
    <t>(тыс.руб.)</t>
  </si>
  <si>
    <t xml:space="preserve">тыс. рублей   </t>
  </si>
  <si>
    <t>за 2018 год</t>
  </si>
  <si>
    <t>План</t>
  </si>
  <si>
    <t>Информация о реализации мунципальных программ Никольского муниципального района</t>
  </si>
  <si>
    <t>Факт</t>
  </si>
  <si>
    <t>ВСЕГО РАСХОДОВ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</si>
</sst>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1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47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12" fillId="0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12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13" fillId="0" borderId="0">
      <alignment horizontal="left" vertical="top"/>
      <protection/>
    </xf>
    <xf numFmtId="0" fontId="40" fillId="0" borderId="7" applyNumberFormat="0" applyFill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44" fillId="37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8" borderId="10" applyNumberFormat="0" applyFont="0" applyAlignment="0" applyProtection="0"/>
    <xf numFmtId="9" fontId="32" fillId="0" borderId="0" applyFont="0" applyFill="0" applyBorder="0" applyAlignment="0" applyProtection="0"/>
    <xf numFmtId="49" fontId="14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</cellStyleXfs>
  <cellXfs count="101">
    <xf numFmtId="0" fontId="0" fillId="0" borderId="0" xfId="0" applyAlignment="1">
      <alignment/>
    </xf>
    <xf numFmtId="0" fontId="0" fillId="41" borderId="0" xfId="0" applyFont="1" applyFill="1" applyAlignment="1">
      <alignment/>
    </xf>
    <xf numFmtId="0" fontId="0" fillId="41" borderId="0" xfId="0" applyFont="1" applyFill="1" applyAlignment="1">
      <alignment wrapText="1"/>
    </xf>
    <xf numFmtId="164" fontId="0" fillId="41" borderId="0" xfId="0" applyNumberFormat="1" applyFont="1" applyFill="1" applyAlignment="1">
      <alignment/>
    </xf>
    <xf numFmtId="165" fontId="0" fillId="41" borderId="0" xfId="0" applyNumberFormat="1" applyFont="1" applyFill="1" applyAlignment="1">
      <alignment/>
    </xf>
    <xf numFmtId="164" fontId="2" fillId="41" borderId="12" xfId="0" applyNumberFormat="1" applyFont="1" applyFill="1" applyBorder="1" applyAlignment="1">
      <alignment horizontal="center" vertical="center"/>
    </xf>
    <xf numFmtId="164" fontId="2" fillId="41" borderId="13" xfId="0" applyNumberFormat="1" applyFont="1" applyFill="1" applyBorder="1" applyAlignment="1">
      <alignment horizontal="center" vertical="center"/>
    </xf>
    <xf numFmtId="164" fontId="3" fillId="41" borderId="14" xfId="0" applyNumberFormat="1" applyFont="1" applyFill="1" applyBorder="1" applyAlignment="1">
      <alignment horizontal="center" vertical="center"/>
    </xf>
    <xf numFmtId="164" fontId="3" fillId="41" borderId="15" xfId="0" applyNumberFormat="1" applyFont="1" applyFill="1" applyBorder="1" applyAlignment="1">
      <alignment horizontal="center" vertical="center"/>
    </xf>
    <xf numFmtId="49" fontId="3" fillId="41" borderId="15" xfId="0" applyNumberFormat="1" applyFont="1" applyFill="1" applyBorder="1" applyAlignment="1">
      <alignment horizontal="center" vertical="center" wrapText="1"/>
    </xf>
    <xf numFmtId="0" fontId="3" fillId="41" borderId="15" xfId="0" applyFont="1" applyFill="1" applyBorder="1" applyAlignment="1">
      <alignment horizontal="center" vertical="center" wrapText="1"/>
    </xf>
    <xf numFmtId="0" fontId="3" fillId="41" borderId="16" xfId="0" applyFont="1" applyFill="1" applyBorder="1" applyAlignment="1">
      <alignment horizontal="left" vertical="center" wrapText="1"/>
    </xf>
    <xf numFmtId="164" fontId="3" fillId="41" borderId="17" xfId="0" applyNumberFormat="1" applyFont="1" applyFill="1" applyBorder="1" applyAlignment="1">
      <alignment horizontal="center" vertical="center"/>
    </xf>
    <xf numFmtId="49" fontId="3" fillId="41" borderId="17" xfId="0" applyNumberFormat="1" applyFont="1" applyFill="1" applyBorder="1" applyAlignment="1">
      <alignment horizontal="center" vertical="center" wrapText="1"/>
    </xf>
    <xf numFmtId="0" fontId="3" fillId="41" borderId="17" xfId="0" applyFont="1" applyFill="1" applyBorder="1" applyAlignment="1">
      <alignment horizontal="center" vertical="center" wrapText="1"/>
    </xf>
    <xf numFmtId="0" fontId="3" fillId="41" borderId="18" xfId="0" applyFont="1" applyFill="1" applyBorder="1" applyAlignment="1">
      <alignment horizontal="left" vertical="center" wrapText="1"/>
    </xf>
    <xf numFmtId="164" fontId="4" fillId="41" borderId="17" xfId="0" applyNumberFormat="1" applyFont="1" applyFill="1" applyBorder="1" applyAlignment="1">
      <alignment horizontal="center" vertical="center"/>
    </xf>
    <xf numFmtId="49" fontId="4" fillId="41" borderId="17" xfId="0" applyNumberFormat="1" applyFont="1" applyFill="1" applyBorder="1" applyAlignment="1">
      <alignment horizontal="center" vertical="center" wrapText="1"/>
    </xf>
    <xf numFmtId="0" fontId="4" fillId="41" borderId="17" xfId="0" applyFont="1" applyFill="1" applyBorder="1" applyAlignment="1">
      <alignment horizontal="center" vertical="center" wrapText="1"/>
    </xf>
    <xf numFmtId="0" fontId="4" fillId="41" borderId="18" xfId="0" applyFont="1" applyFill="1" applyBorder="1" applyAlignment="1">
      <alignment horizontal="left" vertical="center" wrapText="1"/>
    </xf>
    <xf numFmtId="164" fontId="4" fillId="41" borderId="19" xfId="0" applyNumberFormat="1" applyFont="1" applyFill="1" applyBorder="1" applyAlignment="1">
      <alignment horizontal="center" vertical="center"/>
    </xf>
    <xf numFmtId="49" fontId="4" fillId="41" borderId="19" xfId="0" applyNumberFormat="1" applyFont="1" applyFill="1" applyBorder="1" applyAlignment="1">
      <alignment horizontal="center" vertical="center" wrapText="1"/>
    </xf>
    <xf numFmtId="0" fontId="4" fillId="41" borderId="19" xfId="0" applyFont="1" applyFill="1" applyBorder="1" applyAlignment="1">
      <alignment horizontal="center" vertical="center" wrapText="1"/>
    </xf>
    <xf numFmtId="0" fontId="4" fillId="41" borderId="20" xfId="0" applyFont="1" applyFill="1" applyBorder="1" applyAlignment="1">
      <alignment horizontal="left" vertical="center" wrapText="1"/>
    </xf>
    <xf numFmtId="164" fontId="2" fillId="41" borderId="21" xfId="0" applyNumberFormat="1" applyFont="1" applyFill="1" applyBorder="1" applyAlignment="1">
      <alignment horizontal="center" vertical="center"/>
    </xf>
    <xf numFmtId="164" fontId="2" fillId="41" borderId="22" xfId="0" applyNumberFormat="1" applyFont="1" applyFill="1" applyBorder="1" applyAlignment="1">
      <alignment horizontal="center" vertical="center"/>
    </xf>
    <xf numFmtId="49" fontId="2" fillId="41" borderId="23" xfId="0" applyNumberFormat="1" applyFont="1" applyFill="1" applyBorder="1" applyAlignment="1">
      <alignment horizontal="center" vertical="center" wrapText="1"/>
    </xf>
    <xf numFmtId="0" fontId="2" fillId="41" borderId="23" xfId="0" applyFont="1" applyFill="1" applyBorder="1" applyAlignment="1">
      <alignment horizontal="center" vertical="center" wrapText="1"/>
    </xf>
    <xf numFmtId="0" fontId="2" fillId="41" borderId="24" xfId="0" applyFont="1" applyFill="1" applyBorder="1" applyAlignment="1">
      <alignment horizontal="left" vertical="center" wrapText="1"/>
    </xf>
    <xf numFmtId="0" fontId="3" fillId="41" borderId="25" xfId="0" applyFont="1" applyFill="1" applyBorder="1" applyAlignment="1">
      <alignment horizontal="left" vertical="center" wrapText="1"/>
    </xf>
    <xf numFmtId="0" fontId="4" fillId="41" borderId="25" xfId="0" applyFont="1" applyFill="1" applyBorder="1" applyAlignment="1">
      <alignment horizontal="left" vertical="center" wrapText="1"/>
    </xf>
    <xf numFmtId="164" fontId="4" fillId="41" borderId="14" xfId="0" applyNumberFormat="1" applyFont="1" applyFill="1" applyBorder="1" applyAlignment="1">
      <alignment horizontal="center" vertical="center"/>
    </xf>
    <xf numFmtId="164" fontId="2" fillId="41" borderId="14" xfId="0" applyNumberFormat="1" applyFont="1" applyFill="1" applyBorder="1" applyAlignment="1">
      <alignment horizontal="center" vertical="center"/>
    </xf>
    <xf numFmtId="164" fontId="2" fillId="41" borderId="17" xfId="0" applyNumberFormat="1" applyFont="1" applyFill="1" applyBorder="1" applyAlignment="1">
      <alignment horizontal="center" vertical="center"/>
    </xf>
    <xf numFmtId="49" fontId="2" fillId="41" borderId="17" xfId="0" applyNumberFormat="1" applyFont="1" applyFill="1" applyBorder="1" applyAlignment="1">
      <alignment horizontal="center" vertical="center" wrapText="1"/>
    </xf>
    <xf numFmtId="0" fontId="2" fillId="41" borderId="17" xfId="0" applyFont="1" applyFill="1" applyBorder="1" applyAlignment="1">
      <alignment horizontal="center" vertical="center" wrapText="1"/>
    </xf>
    <xf numFmtId="0" fontId="2" fillId="41" borderId="25" xfId="0" applyFont="1" applyFill="1" applyBorder="1" applyAlignment="1">
      <alignment horizontal="left" vertical="center" wrapText="1"/>
    </xf>
    <xf numFmtId="49" fontId="3" fillId="41" borderId="0" xfId="0" applyNumberFormat="1" applyFont="1" applyFill="1" applyBorder="1" applyAlignment="1">
      <alignment horizontal="center" vertical="center"/>
    </xf>
    <xf numFmtId="0" fontId="3" fillId="41" borderId="17" xfId="0" applyFont="1" applyFill="1" applyBorder="1" applyAlignment="1">
      <alignment horizontal="center" vertical="center"/>
    </xf>
    <xf numFmtId="0" fontId="3" fillId="41" borderId="18" xfId="0" applyFont="1" applyFill="1" applyBorder="1" applyAlignment="1">
      <alignment vertical="center"/>
    </xf>
    <xf numFmtId="0" fontId="4" fillId="41" borderId="26" xfId="0" applyFont="1" applyFill="1" applyBorder="1" applyAlignment="1">
      <alignment vertical="center" wrapText="1"/>
    </xf>
    <xf numFmtId="0" fontId="3" fillId="41" borderId="18" xfId="0" applyFont="1" applyFill="1" applyBorder="1" applyAlignment="1">
      <alignment vertical="center" wrapText="1"/>
    </xf>
    <xf numFmtId="0" fontId="4" fillId="41" borderId="18" xfId="0" applyFont="1" applyFill="1" applyBorder="1" applyAlignment="1">
      <alignment vertical="center" wrapText="1"/>
    </xf>
    <xf numFmtId="0" fontId="49" fillId="41" borderId="26" xfId="0" applyFont="1" applyFill="1" applyBorder="1" applyAlignment="1">
      <alignment vertical="center" wrapText="1"/>
    </xf>
    <xf numFmtId="164" fontId="4" fillId="41" borderId="18" xfId="0" applyNumberFormat="1" applyFont="1" applyFill="1" applyBorder="1" applyAlignment="1">
      <alignment horizontal="left" vertical="center" wrapText="1"/>
    </xf>
    <xf numFmtId="164" fontId="4" fillId="41" borderId="15" xfId="0" applyNumberFormat="1" applyFont="1" applyFill="1" applyBorder="1" applyAlignment="1">
      <alignment horizontal="center" vertical="center"/>
    </xf>
    <xf numFmtId="0" fontId="3" fillId="41" borderId="15" xfId="0" applyFont="1" applyFill="1" applyBorder="1" applyAlignment="1">
      <alignment horizontal="center" vertical="center"/>
    </xf>
    <xf numFmtId="0" fontId="4" fillId="41" borderId="17" xfId="0" applyFont="1" applyFill="1" applyBorder="1" applyAlignment="1">
      <alignment horizontal="center" vertical="center"/>
    </xf>
    <xf numFmtId="164" fontId="5" fillId="41" borderId="14" xfId="0" applyNumberFormat="1" applyFont="1" applyFill="1" applyBorder="1" applyAlignment="1">
      <alignment horizontal="center" vertical="center"/>
    </xf>
    <xf numFmtId="164" fontId="5" fillId="41" borderId="17" xfId="0" applyNumberFormat="1" applyFont="1" applyFill="1" applyBorder="1" applyAlignment="1">
      <alignment horizontal="center" vertical="center"/>
    </xf>
    <xf numFmtId="0" fontId="5" fillId="41" borderId="17" xfId="0" applyFont="1" applyFill="1" applyBorder="1" applyAlignment="1">
      <alignment horizontal="center" vertical="center" wrapText="1"/>
    </xf>
    <xf numFmtId="49" fontId="5" fillId="41" borderId="17" xfId="0" applyNumberFormat="1" applyFont="1" applyFill="1" applyBorder="1" applyAlignment="1">
      <alignment horizontal="center" vertical="center" wrapText="1"/>
    </xf>
    <xf numFmtId="0" fontId="5" fillId="41" borderId="17" xfId="0" applyFont="1" applyFill="1" applyBorder="1" applyAlignment="1">
      <alignment horizontal="center" vertical="center"/>
    </xf>
    <xf numFmtId="0" fontId="5" fillId="41" borderId="18" xfId="0" applyFont="1" applyFill="1" applyBorder="1" applyAlignment="1">
      <alignment horizontal="left" vertical="center" wrapText="1"/>
    </xf>
    <xf numFmtId="164" fontId="2" fillId="41" borderId="19" xfId="0" applyNumberFormat="1" applyFont="1" applyFill="1" applyBorder="1" applyAlignment="1">
      <alignment horizontal="center" vertical="center"/>
    </xf>
    <xf numFmtId="0" fontId="2" fillId="41" borderId="19" xfId="0" applyFont="1" applyFill="1" applyBorder="1" applyAlignment="1">
      <alignment horizontal="center" vertical="center" wrapText="1"/>
    </xf>
    <xf numFmtId="49" fontId="2" fillId="41" borderId="19" xfId="0" applyNumberFormat="1" applyFont="1" applyFill="1" applyBorder="1" applyAlignment="1">
      <alignment horizontal="center" vertical="center" wrapText="1"/>
    </xf>
    <xf numFmtId="0" fontId="5" fillId="41" borderId="19" xfId="0" applyFont="1" applyFill="1" applyBorder="1" applyAlignment="1">
      <alignment horizontal="center" vertical="center" wrapText="1"/>
    </xf>
    <xf numFmtId="0" fontId="5" fillId="41" borderId="20" xfId="0" applyFont="1" applyFill="1" applyBorder="1" applyAlignment="1">
      <alignment horizontal="left" vertical="center" wrapText="1"/>
    </xf>
    <xf numFmtId="49" fontId="3" fillId="41" borderId="17" xfId="0" applyNumberFormat="1" applyFont="1" applyFill="1" applyBorder="1" applyAlignment="1">
      <alignment horizontal="center" vertical="center"/>
    </xf>
    <xf numFmtId="164" fontId="5" fillId="41" borderId="19" xfId="0" applyNumberFormat="1" applyFont="1" applyFill="1" applyBorder="1" applyAlignment="1">
      <alignment horizontal="center" vertical="center"/>
    </xf>
    <xf numFmtId="49" fontId="5" fillId="41" borderId="19" xfId="0" applyNumberFormat="1" applyFont="1" applyFill="1" applyBorder="1" applyAlignment="1">
      <alignment horizontal="center" vertical="center" wrapText="1"/>
    </xf>
    <xf numFmtId="0" fontId="2" fillId="41" borderId="24" xfId="0" applyFont="1" applyFill="1" applyBorder="1" applyAlignment="1">
      <alignment vertical="center" wrapText="1"/>
    </xf>
    <xf numFmtId="2" fontId="5" fillId="41" borderId="18" xfId="0" applyNumberFormat="1" applyFont="1" applyFill="1" applyBorder="1" applyAlignment="1">
      <alignment vertical="center" wrapText="1"/>
    </xf>
    <xf numFmtId="165" fontId="4" fillId="41" borderId="18" xfId="0" applyNumberFormat="1" applyFont="1" applyFill="1" applyBorder="1" applyAlignment="1">
      <alignment horizontal="left" vertical="center" wrapText="1"/>
    </xf>
    <xf numFmtId="2" fontId="3" fillId="41" borderId="18" xfId="0" applyNumberFormat="1" applyFont="1" applyFill="1" applyBorder="1" applyAlignment="1">
      <alignment horizontal="left" vertical="center" wrapText="1"/>
    </xf>
    <xf numFmtId="165" fontId="4" fillId="41" borderId="18" xfId="0" applyNumberFormat="1" applyFont="1" applyFill="1" applyBorder="1" applyAlignment="1">
      <alignment vertical="center" wrapText="1"/>
    </xf>
    <xf numFmtId="0" fontId="3" fillId="41" borderId="25" xfId="95" applyNumberFormat="1" applyFont="1" applyFill="1" applyBorder="1" applyAlignment="1" applyProtection="1">
      <alignment horizontal="left" vertical="center" wrapText="1"/>
      <protection hidden="1"/>
    </xf>
    <xf numFmtId="164" fontId="50" fillId="41" borderId="17" xfId="0" applyNumberFormat="1" applyFont="1" applyFill="1" applyBorder="1" applyAlignment="1">
      <alignment horizontal="center" vertical="center"/>
    </xf>
    <xf numFmtId="165" fontId="5" fillId="41" borderId="18" xfId="0" applyNumberFormat="1" applyFont="1" applyFill="1" applyBorder="1" applyAlignment="1">
      <alignment vertical="center" wrapText="1"/>
    </xf>
    <xf numFmtId="0" fontId="5" fillId="41" borderId="20" xfId="0" applyFont="1" applyFill="1" applyBorder="1" applyAlignment="1">
      <alignment vertical="center" wrapText="1"/>
    </xf>
    <xf numFmtId="0" fontId="5" fillId="41" borderId="18" xfId="0" applyFont="1" applyFill="1" applyBorder="1" applyAlignment="1">
      <alignment vertical="center" wrapText="1"/>
    </xf>
    <xf numFmtId="0" fontId="3" fillId="41" borderId="18" xfId="0" applyFont="1" applyFill="1" applyBorder="1" applyAlignment="1">
      <alignment horizontal="justify" vertical="center" wrapText="1"/>
    </xf>
    <xf numFmtId="0" fontId="3" fillId="41" borderId="18" xfId="0" applyNumberFormat="1" applyFont="1" applyFill="1" applyBorder="1" applyAlignment="1">
      <alignment horizontal="left" vertical="center" wrapText="1"/>
    </xf>
    <xf numFmtId="0" fontId="2" fillId="41" borderId="18" xfId="0" applyFont="1" applyFill="1" applyBorder="1" applyAlignment="1">
      <alignment horizontal="left" vertical="center" wrapText="1"/>
    </xf>
    <xf numFmtId="0" fontId="2" fillId="41" borderId="20" xfId="0" applyFont="1" applyFill="1" applyBorder="1" applyAlignment="1">
      <alignment horizontal="left" vertical="center" wrapText="1"/>
    </xf>
    <xf numFmtId="0" fontId="2" fillId="41" borderId="21" xfId="0" applyFont="1" applyFill="1" applyBorder="1" applyAlignment="1">
      <alignment horizontal="center" vertical="center" wrapText="1"/>
    </xf>
    <xf numFmtId="164" fontId="2" fillId="41" borderId="22" xfId="0" applyNumberFormat="1" applyFont="1" applyFill="1" applyBorder="1" applyAlignment="1">
      <alignment horizontal="center" vertical="center" wrapText="1"/>
    </xf>
    <xf numFmtId="0" fontId="2" fillId="41" borderId="27" xfId="0" applyFont="1" applyFill="1" applyBorder="1" applyAlignment="1">
      <alignment horizontal="center" vertical="center" wrapText="1"/>
    </xf>
    <xf numFmtId="0" fontId="2" fillId="41" borderId="13" xfId="0" applyFont="1" applyFill="1" applyBorder="1" applyAlignment="1">
      <alignment horizontal="center" vertical="center" wrapText="1"/>
    </xf>
    <xf numFmtId="0" fontId="2" fillId="41" borderId="28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 horizontal="right"/>
    </xf>
    <xf numFmtId="0" fontId="7" fillId="41" borderId="0" xfId="0" applyFont="1" applyFill="1" applyBorder="1" applyAlignment="1">
      <alignment horizontal="left" vertical="top"/>
    </xf>
    <xf numFmtId="0" fontId="3" fillId="41" borderId="0" xfId="95" applyNumberFormat="1" applyFont="1" applyFill="1" applyBorder="1" applyAlignment="1" applyProtection="1">
      <alignment horizontal="right"/>
      <protection hidden="1"/>
    </xf>
    <xf numFmtId="0" fontId="2" fillId="41" borderId="0" xfId="0" applyFont="1" applyFill="1" applyAlignment="1">
      <alignment/>
    </xf>
    <xf numFmtId="0" fontId="2" fillId="41" borderId="0" xfId="0" applyFont="1" applyFill="1" applyAlignment="1">
      <alignment wrapText="1"/>
    </xf>
    <xf numFmtId="0" fontId="8" fillId="41" borderId="0" xfId="0" applyFont="1" applyFill="1" applyAlignment="1">
      <alignment horizontal="center" wrapText="1"/>
    </xf>
    <xf numFmtId="0" fontId="10" fillId="41" borderId="0" xfId="0" applyFont="1" applyFill="1" applyAlignment="1">
      <alignment/>
    </xf>
    <xf numFmtId="0" fontId="0" fillId="41" borderId="0" xfId="0" applyFont="1" applyFill="1" applyAlignment="1">
      <alignment horizontal="center"/>
    </xf>
    <xf numFmtId="0" fontId="11" fillId="41" borderId="0" xfId="0" applyFont="1" applyFill="1" applyAlignment="1">
      <alignment/>
    </xf>
    <xf numFmtId="0" fontId="2" fillId="41" borderId="29" xfId="0" applyFont="1" applyFill="1" applyBorder="1" applyAlignment="1">
      <alignment horizontal="center" vertical="center" wrapText="1"/>
    </xf>
    <xf numFmtId="0" fontId="2" fillId="41" borderId="30" xfId="0" applyFont="1" applyFill="1" applyBorder="1" applyAlignment="1">
      <alignment horizontal="center" vertical="center" wrapText="1"/>
    </xf>
    <xf numFmtId="0" fontId="2" fillId="41" borderId="24" xfId="0" applyFont="1" applyFill="1" applyBorder="1" applyAlignment="1">
      <alignment horizontal="center" vertical="center" wrapText="1"/>
    </xf>
    <xf numFmtId="0" fontId="2" fillId="41" borderId="22" xfId="0" applyFont="1" applyFill="1" applyBorder="1" applyAlignment="1">
      <alignment horizontal="center" vertical="center" wrapText="1"/>
    </xf>
    <xf numFmtId="0" fontId="2" fillId="41" borderId="29" xfId="0" applyFont="1" applyFill="1" applyBorder="1" applyAlignment="1">
      <alignment horizontal="center" vertical="center" wrapText="1"/>
    </xf>
    <xf numFmtId="0" fontId="2" fillId="41" borderId="31" xfId="0" applyFont="1" applyFill="1" applyBorder="1" applyAlignment="1">
      <alignment horizontal="center" vertical="center" wrapText="1"/>
    </xf>
    <xf numFmtId="0" fontId="9" fillId="41" borderId="0" xfId="0" applyFont="1" applyFill="1" applyAlignment="1">
      <alignment horizontal="center" wrapText="1"/>
    </xf>
    <xf numFmtId="0" fontId="9" fillId="41" borderId="0" xfId="0" applyFont="1" applyFill="1" applyAlignment="1">
      <alignment horizontal="center" vertical="center" wrapText="1"/>
    </xf>
    <xf numFmtId="0" fontId="10" fillId="41" borderId="0" xfId="0" applyFont="1" applyFill="1" applyAlignment="1">
      <alignment wrapText="1"/>
    </xf>
    <xf numFmtId="0" fontId="2" fillId="41" borderId="29" xfId="0" applyFont="1" applyFill="1" applyBorder="1" applyAlignment="1">
      <alignment horizontal="left" vertical="center" wrapText="1"/>
    </xf>
    <xf numFmtId="0" fontId="2" fillId="41" borderId="28" xfId="0" applyFont="1" applyFill="1" applyBorder="1" applyAlignment="1">
      <alignment horizontal="left" vertical="center" wrapText="1"/>
    </xf>
  </cellXfs>
  <cellStyles count="13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Данные (редактируемые) 2" xfId="43"/>
    <cellStyle name="Данные (редактируемые) 3" xfId="44"/>
    <cellStyle name="Данные (редактируемые) 4" xfId="45"/>
    <cellStyle name="Данные (только для чтения)" xfId="46"/>
    <cellStyle name="Данные (только для чтения) 2" xfId="47"/>
    <cellStyle name="Данные (только для чтения) 3" xfId="48"/>
    <cellStyle name="Данные (только для чтения) 4" xfId="49"/>
    <cellStyle name="Данные для удаления" xfId="50"/>
    <cellStyle name="Данные для удаления 2" xfId="51"/>
    <cellStyle name="Данные для удаления 3" xfId="52"/>
    <cellStyle name="Данные для удаления 4" xfId="53"/>
    <cellStyle name="Currency" xfId="54"/>
    <cellStyle name="Currency [0]" xfId="55"/>
    <cellStyle name="Заголовки полей" xfId="56"/>
    <cellStyle name="Заголовки полей [печать]" xfId="57"/>
    <cellStyle name="Заголовки полей 2" xfId="58"/>
    <cellStyle name="Заголовки полей 3" xfId="59"/>
    <cellStyle name="Заголовки полей 4" xfId="60"/>
    <cellStyle name="Заголовок 1" xfId="61"/>
    <cellStyle name="Заголовок 2" xfId="62"/>
    <cellStyle name="Заголовок 3" xfId="63"/>
    <cellStyle name="Заголовок 4" xfId="64"/>
    <cellStyle name="Заголовок меры" xfId="65"/>
    <cellStyle name="Заголовок меры 2" xfId="66"/>
    <cellStyle name="Заголовок меры 3" xfId="67"/>
    <cellStyle name="Заголовок меры 4" xfId="68"/>
    <cellStyle name="Заголовок показателя [печать]" xfId="69"/>
    <cellStyle name="Заголовок показателя константы" xfId="70"/>
    <cellStyle name="Заголовок показателя константы 2" xfId="71"/>
    <cellStyle name="Заголовок показателя константы 3" xfId="72"/>
    <cellStyle name="Заголовок показателя константы 4" xfId="73"/>
    <cellStyle name="Заголовок результата расчета" xfId="74"/>
    <cellStyle name="Заголовок результата расчета 2" xfId="75"/>
    <cellStyle name="Заголовок результата расчета 3" xfId="76"/>
    <cellStyle name="Заголовок результата расчета 4" xfId="77"/>
    <cellStyle name="Заголовок свободного показателя" xfId="78"/>
    <cellStyle name="Заголовок свободного показателя 2" xfId="79"/>
    <cellStyle name="Заголовок свободного показателя 3" xfId="80"/>
    <cellStyle name="Заголовок свободного показателя 4" xfId="81"/>
    <cellStyle name="Значение фильтра" xfId="82"/>
    <cellStyle name="Значение фильтра [печать]" xfId="83"/>
    <cellStyle name="Значение фильтра [печать] 2" xfId="84"/>
    <cellStyle name="Значение фильтра [печать] 3" xfId="85"/>
    <cellStyle name="Значение фильтра [печать] 4" xfId="86"/>
    <cellStyle name="Значение фильтра 2" xfId="87"/>
    <cellStyle name="Значение фильтра 3" xfId="88"/>
    <cellStyle name="Значение фильтра 4" xfId="89"/>
    <cellStyle name="Информация о задаче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2 3" xfId="97"/>
    <cellStyle name="Обычный 2 4" xfId="98"/>
    <cellStyle name="Обычный 2 5" xfId="99"/>
    <cellStyle name="Обычный 3" xfId="100"/>
    <cellStyle name="Отдельная ячейка" xfId="101"/>
    <cellStyle name="Отдельная ячейка - константа" xfId="102"/>
    <cellStyle name="Отдельная ячейка - константа [печать]" xfId="103"/>
    <cellStyle name="Отдельная ячейка - константа [печать] 2" xfId="104"/>
    <cellStyle name="Отдельная ячейка - константа [печать] 3" xfId="105"/>
    <cellStyle name="Отдельная ячейка - константа [печать] 4" xfId="106"/>
    <cellStyle name="Отдельная ячейка - константа 2" xfId="107"/>
    <cellStyle name="Отдельная ячейка - константа 3" xfId="108"/>
    <cellStyle name="Отдельная ячейка - константа 4" xfId="109"/>
    <cellStyle name="Отдельная ячейка [печать]" xfId="110"/>
    <cellStyle name="Отдельная ячейка [печать] 2" xfId="111"/>
    <cellStyle name="Отдельная ячейка [печать] 3" xfId="112"/>
    <cellStyle name="Отдельная ячейка [печать] 4" xfId="113"/>
    <cellStyle name="Отдельная ячейка 2" xfId="114"/>
    <cellStyle name="Отдельная ячейка 3" xfId="115"/>
    <cellStyle name="Отдельная ячейка 4" xfId="116"/>
    <cellStyle name="Отдельная ячейка-результат" xfId="117"/>
    <cellStyle name="Отдельная ячейка-результат [печать]" xfId="118"/>
    <cellStyle name="Отдельная ячейка-результат [печать] 2" xfId="119"/>
    <cellStyle name="Отдельная ячейка-результат [печать] 3" xfId="120"/>
    <cellStyle name="Отдельная ячейка-результат [печать] 4" xfId="121"/>
    <cellStyle name="Отдельная ячейка-результат 2" xfId="122"/>
    <cellStyle name="Отдельная ячейка-результат 3" xfId="123"/>
    <cellStyle name="Отдельная ячейка-результат 4" xfId="124"/>
    <cellStyle name="Плохой" xfId="125"/>
    <cellStyle name="Пояснение" xfId="126"/>
    <cellStyle name="Примечание" xfId="127"/>
    <cellStyle name="Percent" xfId="128"/>
    <cellStyle name="Свойства элементов измерения" xfId="129"/>
    <cellStyle name="Свойства элементов измерения [печать]" xfId="130"/>
    <cellStyle name="Свойства элементов измерения [печать] 2" xfId="131"/>
    <cellStyle name="Свойства элементов измерения [печать] 3" xfId="132"/>
    <cellStyle name="Свойства элементов измерения [печать] 4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  <cellStyle name="Элементы осей" xfId="139"/>
    <cellStyle name="Элементы осей [печать]" xfId="140"/>
    <cellStyle name="Элементы осей [печать] 2" xfId="141"/>
    <cellStyle name="Элементы осей [печать] 3" xfId="142"/>
    <cellStyle name="Элементы осей [печать] 4" xfId="143"/>
    <cellStyle name="Элементы осей 2" xfId="144"/>
    <cellStyle name="Элементы осей 3" xfId="145"/>
    <cellStyle name="Элементы осей 4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08"/>
  <sheetViews>
    <sheetView tabSelected="1" view="pageBreakPreview" zoomScale="85" zoomScaleNormal="85" zoomScaleSheetLayoutView="85" zoomScalePageLayoutView="0" workbookViewId="0" topLeftCell="A245">
      <selection activeCell="A283" sqref="A283"/>
    </sheetView>
  </sheetViews>
  <sheetFormatPr defaultColWidth="9.00390625" defaultRowHeight="12.75"/>
  <cols>
    <col min="1" max="1" width="80.25390625" style="2" customWidth="1"/>
    <col min="2" max="2" width="18.00390625" style="2" customWidth="1"/>
    <col min="3" max="3" width="8.00390625" style="2" customWidth="1"/>
    <col min="4" max="4" width="11.25390625" style="1" customWidth="1"/>
    <col min="5" max="5" width="12.625" style="1" customWidth="1"/>
    <col min="6" max="7" width="10.25390625" style="1" customWidth="1"/>
    <col min="8" max="8" width="12.75390625" style="1" customWidth="1"/>
    <col min="9" max="9" width="11.125" style="1" hidden="1" customWidth="1"/>
    <col min="10" max="16384" width="9.125" style="1" customWidth="1"/>
  </cols>
  <sheetData>
    <row r="1" spans="1:8" ht="22.5" customHeight="1">
      <c r="A1" s="89"/>
      <c r="B1" s="89"/>
      <c r="C1" s="89"/>
      <c r="D1" s="88"/>
      <c r="E1" s="88"/>
      <c r="F1" s="88"/>
      <c r="G1" s="88"/>
      <c r="H1" s="88"/>
    </row>
    <row r="2" spans="1:9" ht="12" customHeight="1">
      <c r="A2" s="97" t="s">
        <v>384</v>
      </c>
      <c r="B2" s="97"/>
      <c r="C2" s="97"/>
      <c r="D2" s="97"/>
      <c r="E2" s="97"/>
      <c r="F2" s="97"/>
      <c r="G2" s="97"/>
      <c r="H2" s="97"/>
      <c r="I2" s="87"/>
    </row>
    <row r="3" spans="1:9" ht="11.25" customHeight="1">
      <c r="A3" s="98"/>
      <c r="B3" s="98"/>
      <c r="C3" s="98"/>
      <c r="D3" s="98"/>
      <c r="E3" s="98"/>
      <c r="F3" s="98"/>
      <c r="G3" s="98"/>
      <c r="H3" s="98"/>
      <c r="I3" s="87"/>
    </row>
    <row r="4" spans="1:9" ht="18.75" customHeight="1">
      <c r="A4" s="96" t="s">
        <v>382</v>
      </c>
      <c r="B4" s="96"/>
      <c r="C4" s="96"/>
      <c r="D4" s="96"/>
      <c r="E4" s="96"/>
      <c r="F4" s="96"/>
      <c r="G4" s="96"/>
      <c r="H4" s="96"/>
      <c r="I4" s="96"/>
    </row>
    <row r="5" spans="1:9" ht="14.25" customHeight="1">
      <c r="A5" s="86"/>
      <c r="B5" s="86"/>
      <c r="C5" s="86"/>
      <c r="D5" s="86"/>
      <c r="E5" s="86"/>
      <c r="F5" s="86"/>
      <c r="G5" s="86"/>
      <c r="H5" s="86"/>
      <c r="I5" s="86"/>
    </row>
    <row r="6" spans="1:9" ht="16.5" customHeight="1" thickBot="1">
      <c r="A6" s="85"/>
      <c r="B6" s="85"/>
      <c r="C6" s="85"/>
      <c r="D6" s="84"/>
      <c r="E6" s="84"/>
      <c r="F6" s="83"/>
      <c r="G6" s="83"/>
      <c r="H6" s="82" t="s">
        <v>381</v>
      </c>
      <c r="I6" s="81" t="s">
        <v>380</v>
      </c>
    </row>
    <row r="7" spans="1:9" ht="37.5" customHeight="1" thickBot="1">
      <c r="A7" s="90" t="s">
        <v>379</v>
      </c>
      <c r="B7" s="79" t="s">
        <v>378</v>
      </c>
      <c r="C7" s="80" t="s">
        <v>377</v>
      </c>
      <c r="D7" s="79" t="s">
        <v>376</v>
      </c>
      <c r="E7" s="80" t="s">
        <v>375</v>
      </c>
      <c r="F7" s="79" t="s">
        <v>374</v>
      </c>
      <c r="G7" s="90" t="s">
        <v>383</v>
      </c>
      <c r="H7" s="94" t="s">
        <v>385</v>
      </c>
      <c r="I7" s="95"/>
    </row>
    <row r="8" spans="1:9" ht="16.5" customHeight="1" thickBot="1">
      <c r="A8" s="92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91">
        <v>7</v>
      </c>
      <c r="H8" s="93">
        <v>8</v>
      </c>
      <c r="I8" s="78"/>
    </row>
    <row r="9" spans="1:9" ht="37.5" customHeight="1" thickBot="1">
      <c r="A9" s="28" t="s">
        <v>373</v>
      </c>
      <c r="B9" s="27" t="s">
        <v>372</v>
      </c>
      <c r="C9" s="27"/>
      <c r="D9" s="27"/>
      <c r="E9" s="27"/>
      <c r="F9" s="27"/>
      <c r="G9" s="77">
        <f>G10+G17</f>
        <v>9252.5</v>
      </c>
      <c r="H9" s="77">
        <f>H10+H17</f>
        <v>9252.5</v>
      </c>
      <c r="I9" s="76"/>
    </row>
    <row r="10" spans="1:9" ht="28.5">
      <c r="A10" s="75" t="s">
        <v>371</v>
      </c>
      <c r="B10" s="55" t="s">
        <v>370</v>
      </c>
      <c r="C10" s="55"/>
      <c r="D10" s="56"/>
      <c r="E10" s="56"/>
      <c r="F10" s="56"/>
      <c r="G10" s="54">
        <f>G11</f>
        <v>8652.7</v>
      </c>
      <c r="H10" s="54">
        <f>H11</f>
        <v>8652.7</v>
      </c>
      <c r="I10" s="32" t="e">
        <f>#REF!+I11</f>
        <v>#REF!</v>
      </c>
    </row>
    <row r="11" spans="1:9" ht="30">
      <c r="A11" s="19" t="s">
        <v>369</v>
      </c>
      <c r="B11" s="17" t="s">
        <v>368</v>
      </c>
      <c r="C11" s="50"/>
      <c r="D11" s="51"/>
      <c r="E11" s="51"/>
      <c r="F11" s="51"/>
      <c r="G11" s="16">
        <f>G15+G12</f>
        <v>8652.7</v>
      </c>
      <c r="H11" s="16">
        <f>H15+H12</f>
        <v>8652.7</v>
      </c>
      <c r="I11" s="7">
        <f>I15</f>
        <v>0</v>
      </c>
    </row>
    <row r="12" spans="1:9" ht="49.5" customHeight="1">
      <c r="A12" s="15" t="s">
        <v>367</v>
      </c>
      <c r="B12" s="13" t="s">
        <v>366</v>
      </c>
      <c r="C12" s="35"/>
      <c r="D12" s="34"/>
      <c r="E12" s="34"/>
      <c r="F12" s="34"/>
      <c r="G12" s="12">
        <f>G13+G14</f>
        <v>320.1</v>
      </c>
      <c r="H12" s="12">
        <f>H13+H14</f>
        <v>320.1</v>
      </c>
      <c r="I12" s="7">
        <f>I14</f>
        <v>0</v>
      </c>
    </row>
    <row r="13" spans="1:9" ht="30">
      <c r="A13" s="15" t="s">
        <v>5</v>
      </c>
      <c r="B13" s="13" t="s">
        <v>366</v>
      </c>
      <c r="C13" s="14">
        <v>546</v>
      </c>
      <c r="D13" s="13" t="s">
        <v>2</v>
      </c>
      <c r="E13" s="13" t="s">
        <v>56</v>
      </c>
      <c r="F13" s="13" t="s">
        <v>0</v>
      </c>
      <c r="G13" s="12">
        <v>24.1</v>
      </c>
      <c r="H13" s="12">
        <v>24.1</v>
      </c>
      <c r="I13" s="7"/>
    </row>
    <row r="14" spans="1:9" ht="15">
      <c r="A14" s="39" t="s">
        <v>191</v>
      </c>
      <c r="B14" s="13" t="s">
        <v>366</v>
      </c>
      <c r="C14" s="14">
        <v>546</v>
      </c>
      <c r="D14" s="13" t="s">
        <v>2</v>
      </c>
      <c r="E14" s="13" t="s">
        <v>56</v>
      </c>
      <c r="F14" s="13" t="s">
        <v>20</v>
      </c>
      <c r="G14" s="12">
        <v>296</v>
      </c>
      <c r="H14" s="12">
        <v>296</v>
      </c>
      <c r="I14" s="7"/>
    </row>
    <row r="15" spans="1:9" ht="45">
      <c r="A15" s="15" t="s">
        <v>365</v>
      </c>
      <c r="B15" s="13" t="s">
        <v>364</v>
      </c>
      <c r="C15" s="14"/>
      <c r="D15" s="13"/>
      <c r="E15" s="13"/>
      <c r="F15" s="13"/>
      <c r="G15" s="12">
        <f>G16</f>
        <v>8332.6</v>
      </c>
      <c r="H15" s="12">
        <f>H16</f>
        <v>8332.6</v>
      </c>
      <c r="I15" s="7">
        <f>I16</f>
        <v>0</v>
      </c>
    </row>
    <row r="16" spans="1:9" ht="15">
      <c r="A16" s="39" t="s">
        <v>191</v>
      </c>
      <c r="B16" s="13" t="s">
        <v>364</v>
      </c>
      <c r="C16" s="14">
        <v>546</v>
      </c>
      <c r="D16" s="13" t="s">
        <v>2</v>
      </c>
      <c r="E16" s="13" t="s">
        <v>56</v>
      </c>
      <c r="F16" s="13" t="s">
        <v>20</v>
      </c>
      <c r="G16" s="12">
        <v>8332.6</v>
      </c>
      <c r="H16" s="12">
        <v>8332.6</v>
      </c>
      <c r="I16" s="7"/>
    </row>
    <row r="17" spans="1:9" ht="28.5">
      <c r="A17" s="74" t="s">
        <v>363</v>
      </c>
      <c r="B17" s="34" t="s">
        <v>362</v>
      </c>
      <c r="C17" s="34"/>
      <c r="D17" s="34"/>
      <c r="E17" s="34"/>
      <c r="F17" s="34"/>
      <c r="G17" s="33">
        <f>G21+G24+G18</f>
        <v>599.8</v>
      </c>
      <c r="H17" s="33">
        <f>H21+H24+H18</f>
        <v>599.8</v>
      </c>
      <c r="I17" s="32">
        <f>I21+I24</f>
        <v>351</v>
      </c>
    </row>
    <row r="18" spans="1:9" ht="25.5" customHeight="1">
      <c r="A18" s="19" t="s">
        <v>361</v>
      </c>
      <c r="B18" s="17" t="s">
        <v>360</v>
      </c>
      <c r="C18" s="17"/>
      <c r="D18" s="17"/>
      <c r="E18" s="17"/>
      <c r="F18" s="17"/>
      <c r="G18" s="16">
        <f aca="true" t="shared" si="0" ref="G18:I19">G19</f>
        <v>222.2</v>
      </c>
      <c r="H18" s="16">
        <f t="shared" si="0"/>
        <v>222.2</v>
      </c>
      <c r="I18" s="7">
        <f t="shared" si="0"/>
        <v>0</v>
      </c>
    </row>
    <row r="19" spans="1:9" ht="30">
      <c r="A19" s="15" t="s">
        <v>359</v>
      </c>
      <c r="B19" s="13" t="s">
        <v>358</v>
      </c>
      <c r="C19" s="13"/>
      <c r="D19" s="13"/>
      <c r="E19" s="13"/>
      <c r="F19" s="13"/>
      <c r="G19" s="12">
        <f t="shared" si="0"/>
        <v>222.2</v>
      </c>
      <c r="H19" s="12">
        <f t="shared" si="0"/>
        <v>222.2</v>
      </c>
      <c r="I19" s="7">
        <f t="shared" si="0"/>
        <v>0</v>
      </c>
    </row>
    <row r="20" spans="1:9" ht="30">
      <c r="A20" s="15" t="s">
        <v>5</v>
      </c>
      <c r="B20" s="13" t="s">
        <v>358</v>
      </c>
      <c r="C20" s="13" t="s">
        <v>3</v>
      </c>
      <c r="D20" s="13" t="s">
        <v>2</v>
      </c>
      <c r="E20" s="13" t="s">
        <v>56</v>
      </c>
      <c r="F20" s="13" t="s">
        <v>0</v>
      </c>
      <c r="G20" s="12">
        <v>222.2</v>
      </c>
      <c r="H20" s="12">
        <v>222.2</v>
      </c>
      <c r="I20" s="7"/>
    </row>
    <row r="21" spans="1:9" ht="30">
      <c r="A21" s="19" t="s">
        <v>357</v>
      </c>
      <c r="B21" s="17" t="s">
        <v>356</v>
      </c>
      <c r="C21" s="17"/>
      <c r="D21" s="17"/>
      <c r="E21" s="17"/>
      <c r="F21" s="17"/>
      <c r="G21" s="16">
        <f aca="true" t="shared" si="1" ref="G21:I22">G22</f>
        <v>217.3</v>
      </c>
      <c r="H21" s="16">
        <f t="shared" si="1"/>
        <v>217.3</v>
      </c>
      <c r="I21" s="31">
        <f t="shared" si="1"/>
        <v>351</v>
      </c>
    </row>
    <row r="22" spans="1:9" ht="30">
      <c r="A22" s="15" t="s">
        <v>355</v>
      </c>
      <c r="B22" s="13" t="s">
        <v>354</v>
      </c>
      <c r="C22" s="13"/>
      <c r="D22" s="13"/>
      <c r="E22" s="13"/>
      <c r="F22" s="13"/>
      <c r="G22" s="12">
        <f t="shared" si="1"/>
        <v>217.3</v>
      </c>
      <c r="H22" s="12">
        <f t="shared" si="1"/>
        <v>217.3</v>
      </c>
      <c r="I22" s="7">
        <f t="shared" si="1"/>
        <v>351</v>
      </c>
    </row>
    <row r="23" spans="1:9" ht="30">
      <c r="A23" s="15" t="s">
        <v>5</v>
      </c>
      <c r="B23" s="13" t="s">
        <v>354</v>
      </c>
      <c r="C23" s="13" t="s">
        <v>3</v>
      </c>
      <c r="D23" s="13" t="s">
        <v>37</v>
      </c>
      <c r="E23" s="13" t="s">
        <v>2</v>
      </c>
      <c r="F23" s="13" t="s">
        <v>0</v>
      </c>
      <c r="G23" s="12">
        <v>217.3</v>
      </c>
      <c r="H23" s="12">
        <v>217.3</v>
      </c>
      <c r="I23" s="7">
        <v>351</v>
      </c>
    </row>
    <row r="24" spans="1:9" ht="30">
      <c r="A24" s="19" t="s">
        <v>353</v>
      </c>
      <c r="B24" s="17" t="s">
        <v>352</v>
      </c>
      <c r="C24" s="17"/>
      <c r="D24" s="17"/>
      <c r="E24" s="17"/>
      <c r="F24" s="17"/>
      <c r="G24" s="16">
        <f>G25</f>
        <v>160.3</v>
      </c>
      <c r="H24" s="16">
        <f>H25</f>
        <v>160.3</v>
      </c>
      <c r="I24" s="31">
        <f>I25</f>
        <v>0</v>
      </c>
    </row>
    <row r="25" spans="1:9" ht="46.5" customHeight="1">
      <c r="A25" s="15" t="s">
        <v>351</v>
      </c>
      <c r="B25" s="13" t="s">
        <v>350</v>
      </c>
      <c r="C25" s="13"/>
      <c r="D25" s="13"/>
      <c r="E25" s="13"/>
      <c r="F25" s="13"/>
      <c r="G25" s="12">
        <f>G26+G27</f>
        <v>160.3</v>
      </c>
      <c r="H25" s="12">
        <f>H26+H27</f>
        <v>160.3</v>
      </c>
      <c r="I25" s="7">
        <f>I26+I27</f>
        <v>0</v>
      </c>
    </row>
    <row r="26" spans="1:9" ht="15">
      <c r="A26" s="15" t="s">
        <v>41</v>
      </c>
      <c r="B26" s="13" t="s">
        <v>350</v>
      </c>
      <c r="C26" s="13" t="s">
        <v>3</v>
      </c>
      <c r="D26" s="13" t="s">
        <v>37</v>
      </c>
      <c r="E26" s="13" t="s">
        <v>2</v>
      </c>
      <c r="F26" s="13" t="s">
        <v>40</v>
      </c>
      <c r="G26" s="12">
        <v>140.3</v>
      </c>
      <c r="H26" s="12">
        <v>140.3</v>
      </c>
      <c r="I26" s="7"/>
    </row>
    <row r="27" spans="1:9" ht="30.75" thickBot="1">
      <c r="A27" s="11" t="s">
        <v>5</v>
      </c>
      <c r="B27" s="9" t="s">
        <v>350</v>
      </c>
      <c r="C27" s="9" t="s">
        <v>3</v>
      </c>
      <c r="D27" s="9" t="s">
        <v>37</v>
      </c>
      <c r="E27" s="9" t="s">
        <v>2</v>
      </c>
      <c r="F27" s="9" t="s">
        <v>0</v>
      </c>
      <c r="G27" s="8">
        <v>20</v>
      </c>
      <c r="H27" s="8">
        <v>20</v>
      </c>
      <c r="I27" s="7"/>
    </row>
    <row r="28" spans="1:9" ht="29.25" thickBot="1">
      <c r="A28" s="28" t="s">
        <v>349</v>
      </c>
      <c r="B28" s="26" t="s">
        <v>348</v>
      </c>
      <c r="C28" s="26"/>
      <c r="D28" s="26"/>
      <c r="E28" s="26"/>
      <c r="F28" s="26"/>
      <c r="G28" s="25">
        <f>G29+G37+G44+G47</f>
        <v>10654.3</v>
      </c>
      <c r="H28" s="25">
        <f>H29+H37+H44+H47</f>
        <v>10654.3</v>
      </c>
      <c r="I28" s="24">
        <f>I29+I37+I44+I47</f>
        <v>0</v>
      </c>
    </row>
    <row r="29" spans="1:9" ht="15">
      <c r="A29" s="23" t="s">
        <v>347</v>
      </c>
      <c r="B29" s="21" t="s">
        <v>346</v>
      </c>
      <c r="C29" s="21"/>
      <c r="D29" s="21"/>
      <c r="E29" s="21"/>
      <c r="F29" s="21"/>
      <c r="G29" s="20">
        <f>G30+G32+G35</f>
        <v>5178.099999999999</v>
      </c>
      <c r="H29" s="20">
        <f>H30+H32+H35</f>
        <v>5178.099999999999</v>
      </c>
      <c r="I29" s="31">
        <f>I30+I32+I35</f>
        <v>0</v>
      </c>
    </row>
    <row r="30" spans="1:9" ht="20.25" customHeight="1">
      <c r="A30" s="15" t="s">
        <v>91</v>
      </c>
      <c r="B30" s="13" t="s">
        <v>345</v>
      </c>
      <c r="C30" s="13"/>
      <c r="D30" s="13"/>
      <c r="E30" s="13"/>
      <c r="F30" s="13"/>
      <c r="G30" s="12">
        <f>G31</f>
        <v>4886.4</v>
      </c>
      <c r="H30" s="12">
        <f>H31</f>
        <v>4886.4</v>
      </c>
      <c r="I30" s="7">
        <f>I31</f>
        <v>0</v>
      </c>
    </row>
    <row r="31" spans="1:9" ht="15">
      <c r="A31" s="15" t="s">
        <v>76</v>
      </c>
      <c r="B31" s="13" t="s">
        <v>345</v>
      </c>
      <c r="C31" s="13" t="s">
        <v>3</v>
      </c>
      <c r="D31" s="13" t="s">
        <v>330</v>
      </c>
      <c r="E31" s="13" t="s">
        <v>56</v>
      </c>
      <c r="F31" s="13" t="s">
        <v>72</v>
      </c>
      <c r="G31" s="12">
        <v>4886.4</v>
      </c>
      <c r="H31" s="12">
        <v>4886.4</v>
      </c>
      <c r="I31" s="7"/>
    </row>
    <row r="32" spans="1:9" ht="15">
      <c r="A32" s="15" t="s">
        <v>336</v>
      </c>
      <c r="B32" s="13" t="s">
        <v>344</v>
      </c>
      <c r="C32" s="13"/>
      <c r="D32" s="13"/>
      <c r="E32" s="13"/>
      <c r="F32" s="13"/>
      <c r="G32" s="12">
        <f>G33+G34</f>
        <v>146.7</v>
      </c>
      <c r="H32" s="12">
        <f>H33+H34</f>
        <v>146.7</v>
      </c>
      <c r="I32" s="7">
        <f>I33+I34</f>
        <v>0</v>
      </c>
    </row>
    <row r="33" spans="1:9" ht="15">
      <c r="A33" s="15" t="s">
        <v>76</v>
      </c>
      <c r="B33" s="13" t="s">
        <v>344</v>
      </c>
      <c r="C33" s="13" t="s">
        <v>74</v>
      </c>
      <c r="D33" s="13" t="s">
        <v>330</v>
      </c>
      <c r="E33" s="13" t="s">
        <v>56</v>
      </c>
      <c r="F33" s="13" t="s">
        <v>72</v>
      </c>
      <c r="G33" s="12">
        <v>90</v>
      </c>
      <c r="H33" s="12">
        <v>90</v>
      </c>
      <c r="I33" s="7"/>
    </row>
    <row r="34" spans="1:9" ht="15">
      <c r="A34" s="15" t="s">
        <v>76</v>
      </c>
      <c r="B34" s="13" t="s">
        <v>344</v>
      </c>
      <c r="C34" s="13" t="s">
        <v>3</v>
      </c>
      <c r="D34" s="13" t="s">
        <v>330</v>
      </c>
      <c r="E34" s="13" t="s">
        <v>56</v>
      </c>
      <c r="F34" s="13" t="s">
        <v>72</v>
      </c>
      <c r="G34" s="12">
        <v>56.7</v>
      </c>
      <c r="H34" s="12">
        <v>56.7</v>
      </c>
      <c r="I34" s="7"/>
    </row>
    <row r="35" spans="1:9" ht="48.75" customHeight="1">
      <c r="A35" s="15" t="s">
        <v>332</v>
      </c>
      <c r="B35" s="13" t="s">
        <v>343</v>
      </c>
      <c r="C35" s="13"/>
      <c r="D35" s="13"/>
      <c r="E35" s="13"/>
      <c r="F35" s="13"/>
      <c r="G35" s="12">
        <f>G36</f>
        <v>145</v>
      </c>
      <c r="H35" s="12">
        <f>H36</f>
        <v>145</v>
      </c>
      <c r="I35" s="7">
        <f>I36</f>
        <v>0</v>
      </c>
    </row>
    <row r="36" spans="1:9" ht="15">
      <c r="A36" s="15" t="s">
        <v>76</v>
      </c>
      <c r="B36" s="13" t="s">
        <v>343</v>
      </c>
      <c r="C36" s="13" t="s">
        <v>3</v>
      </c>
      <c r="D36" s="13" t="s">
        <v>330</v>
      </c>
      <c r="E36" s="13" t="s">
        <v>56</v>
      </c>
      <c r="F36" s="13" t="s">
        <v>72</v>
      </c>
      <c r="G36" s="12">
        <v>145</v>
      </c>
      <c r="H36" s="12">
        <v>145</v>
      </c>
      <c r="I36" s="7"/>
    </row>
    <row r="37" spans="1:9" ht="15">
      <c r="A37" s="19" t="s">
        <v>342</v>
      </c>
      <c r="B37" s="17" t="s">
        <v>341</v>
      </c>
      <c r="C37" s="17"/>
      <c r="D37" s="17"/>
      <c r="E37" s="17"/>
      <c r="F37" s="17"/>
      <c r="G37" s="16">
        <f>G38+G41</f>
        <v>422.9</v>
      </c>
      <c r="H37" s="16">
        <f>H38+H41</f>
        <v>422.9</v>
      </c>
      <c r="I37" s="31">
        <f>I38+I41</f>
        <v>0</v>
      </c>
    </row>
    <row r="38" spans="1:9" ht="15">
      <c r="A38" s="15" t="s">
        <v>336</v>
      </c>
      <c r="B38" s="13" t="s">
        <v>340</v>
      </c>
      <c r="C38" s="13"/>
      <c r="D38" s="13"/>
      <c r="E38" s="13"/>
      <c r="F38" s="13"/>
      <c r="G38" s="12">
        <f>G39+G40</f>
        <v>214.4</v>
      </c>
      <c r="H38" s="12">
        <f>H39+H40</f>
        <v>214.4</v>
      </c>
      <c r="I38" s="7">
        <f>I39+I40</f>
        <v>0</v>
      </c>
    </row>
    <row r="39" spans="1:9" ht="15">
      <c r="A39" s="15" t="s">
        <v>76</v>
      </c>
      <c r="B39" s="13" t="s">
        <v>340</v>
      </c>
      <c r="C39" s="13" t="s">
        <v>74</v>
      </c>
      <c r="D39" s="13" t="s">
        <v>330</v>
      </c>
      <c r="E39" s="13" t="s">
        <v>56</v>
      </c>
      <c r="F39" s="13" t="s">
        <v>72</v>
      </c>
      <c r="G39" s="12">
        <v>96.9</v>
      </c>
      <c r="H39" s="12">
        <v>96.9</v>
      </c>
      <c r="I39" s="7"/>
    </row>
    <row r="40" spans="1:9" ht="15">
      <c r="A40" s="15" t="s">
        <v>76</v>
      </c>
      <c r="B40" s="13" t="s">
        <v>340</v>
      </c>
      <c r="C40" s="13" t="s">
        <v>3</v>
      </c>
      <c r="D40" s="13" t="s">
        <v>330</v>
      </c>
      <c r="E40" s="13" t="s">
        <v>56</v>
      </c>
      <c r="F40" s="13" t="s">
        <v>72</v>
      </c>
      <c r="G40" s="12">
        <v>117.5</v>
      </c>
      <c r="H40" s="12">
        <v>117.5</v>
      </c>
      <c r="I40" s="7"/>
    </row>
    <row r="41" spans="1:9" ht="48" customHeight="1">
      <c r="A41" s="15" t="s">
        <v>332</v>
      </c>
      <c r="B41" s="13" t="s">
        <v>339</v>
      </c>
      <c r="C41" s="13"/>
      <c r="D41" s="13"/>
      <c r="E41" s="13"/>
      <c r="F41" s="13"/>
      <c r="G41" s="12">
        <f>G43+G42</f>
        <v>208.5</v>
      </c>
      <c r="H41" s="12">
        <f>H43+H42</f>
        <v>208.5</v>
      </c>
      <c r="I41" s="7">
        <f>I43+I42</f>
        <v>0</v>
      </c>
    </row>
    <row r="42" spans="1:9" ht="15">
      <c r="A42" s="15" t="s">
        <v>76</v>
      </c>
      <c r="B42" s="13" t="s">
        <v>339</v>
      </c>
      <c r="C42" s="13" t="s">
        <v>74</v>
      </c>
      <c r="D42" s="13" t="s">
        <v>330</v>
      </c>
      <c r="E42" s="13" t="s">
        <v>56</v>
      </c>
      <c r="F42" s="13" t="s">
        <v>72</v>
      </c>
      <c r="G42" s="12">
        <v>103.5</v>
      </c>
      <c r="H42" s="12">
        <v>103.5</v>
      </c>
      <c r="I42" s="7"/>
    </row>
    <row r="43" spans="1:9" ht="15">
      <c r="A43" s="15" t="s">
        <v>76</v>
      </c>
      <c r="B43" s="13" t="s">
        <v>339</v>
      </c>
      <c r="C43" s="13" t="s">
        <v>3</v>
      </c>
      <c r="D43" s="13" t="s">
        <v>330</v>
      </c>
      <c r="E43" s="13" t="s">
        <v>56</v>
      </c>
      <c r="F43" s="13" t="s">
        <v>72</v>
      </c>
      <c r="G43" s="12">
        <v>105</v>
      </c>
      <c r="H43" s="12">
        <v>105</v>
      </c>
      <c r="I43" s="7"/>
    </row>
    <row r="44" spans="1:9" ht="30">
      <c r="A44" s="19" t="s">
        <v>338</v>
      </c>
      <c r="B44" s="17" t="s">
        <v>337</v>
      </c>
      <c r="C44" s="17"/>
      <c r="D44" s="17"/>
      <c r="E44" s="17"/>
      <c r="F44" s="17"/>
      <c r="G44" s="16">
        <f aca="true" t="shared" si="2" ref="G44:I45">G45</f>
        <v>26.5</v>
      </c>
      <c r="H44" s="16">
        <f t="shared" si="2"/>
        <v>26.5</v>
      </c>
      <c r="I44" s="31">
        <f t="shared" si="2"/>
        <v>0</v>
      </c>
    </row>
    <row r="45" spans="1:9" ht="15">
      <c r="A45" s="15" t="s">
        <v>336</v>
      </c>
      <c r="B45" s="13" t="s">
        <v>335</v>
      </c>
      <c r="C45" s="13"/>
      <c r="D45" s="13"/>
      <c r="E45" s="13"/>
      <c r="F45" s="13"/>
      <c r="G45" s="12">
        <f t="shared" si="2"/>
        <v>26.5</v>
      </c>
      <c r="H45" s="12">
        <f t="shared" si="2"/>
        <v>26.5</v>
      </c>
      <c r="I45" s="7">
        <f t="shared" si="2"/>
        <v>0</v>
      </c>
    </row>
    <row r="46" spans="1:9" ht="30">
      <c r="A46" s="15" t="s">
        <v>5</v>
      </c>
      <c r="B46" s="13" t="s">
        <v>335</v>
      </c>
      <c r="C46" s="13" t="s">
        <v>3</v>
      </c>
      <c r="D46" s="13" t="s">
        <v>330</v>
      </c>
      <c r="E46" s="13" t="s">
        <v>56</v>
      </c>
      <c r="F46" s="13" t="s">
        <v>0</v>
      </c>
      <c r="G46" s="12">
        <v>26.5</v>
      </c>
      <c r="H46" s="12">
        <v>26.5</v>
      </c>
      <c r="I46" s="7"/>
    </row>
    <row r="47" spans="1:9" ht="20.25" customHeight="1">
      <c r="A47" s="19" t="s">
        <v>334</v>
      </c>
      <c r="B47" s="17" t="s">
        <v>333</v>
      </c>
      <c r="C47" s="17"/>
      <c r="D47" s="17"/>
      <c r="E47" s="17"/>
      <c r="F47" s="17"/>
      <c r="G47" s="16">
        <f>G48+G51</f>
        <v>5026.8</v>
      </c>
      <c r="H47" s="16">
        <f>H48+H51</f>
        <v>5026.8</v>
      </c>
      <c r="I47" s="31">
        <f>I48+I51</f>
        <v>0</v>
      </c>
    </row>
    <row r="48" spans="1:9" ht="43.5" customHeight="1">
      <c r="A48" s="15" t="s">
        <v>332</v>
      </c>
      <c r="B48" s="13" t="s">
        <v>331</v>
      </c>
      <c r="C48" s="13"/>
      <c r="D48" s="13"/>
      <c r="E48" s="13"/>
      <c r="F48" s="13"/>
      <c r="G48" s="12">
        <f>G49+G50</f>
        <v>184</v>
      </c>
      <c r="H48" s="12">
        <f>H49+H50</f>
        <v>184</v>
      </c>
      <c r="I48" s="7">
        <f>I49+I50</f>
        <v>0</v>
      </c>
    </row>
    <row r="49" spans="1:9" ht="15">
      <c r="A49" s="15" t="s">
        <v>76</v>
      </c>
      <c r="B49" s="13" t="s">
        <v>331</v>
      </c>
      <c r="C49" s="13" t="s">
        <v>74</v>
      </c>
      <c r="D49" s="13" t="s">
        <v>330</v>
      </c>
      <c r="E49" s="13" t="s">
        <v>56</v>
      </c>
      <c r="F49" s="13" t="s">
        <v>72</v>
      </c>
      <c r="G49" s="12">
        <v>99</v>
      </c>
      <c r="H49" s="12">
        <v>99</v>
      </c>
      <c r="I49" s="7"/>
    </row>
    <row r="50" spans="1:9" ht="15">
      <c r="A50" s="15" t="s">
        <v>76</v>
      </c>
      <c r="B50" s="13" t="s">
        <v>331</v>
      </c>
      <c r="C50" s="13" t="s">
        <v>3</v>
      </c>
      <c r="D50" s="13" t="s">
        <v>330</v>
      </c>
      <c r="E50" s="13" t="s">
        <v>56</v>
      </c>
      <c r="F50" s="13" t="s">
        <v>72</v>
      </c>
      <c r="G50" s="12">
        <v>85</v>
      </c>
      <c r="H50" s="12">
        <v>85</v>
      </c>
      <c r="I50" s="7"/>
    </row>
    <row r="51" spans="1:9" ht="30">
      <c r="A51" s="15" t="s">
        <v>329</v>
      </c>
      <c r="B51" s="13" t="s">
        <v>328</v>
      </c>
      <c r="C51" s="13"/>
      <c r="D51" s="13"/>
      <c r="E51" s="13"/>
      <c r="F51" s="13"/>
      <c r="G51" s="12">
        <f>G52</f>
        <v>4842.8</v>
      </c>
      <c r="H51" s="12">
        <f>H52</f>
        <v>4842.8</v>
      </c>
      <c r="I51" s="7">
        <f>I52</f>
        <v>0</v>
      </c>
    </row>
    <row r="52" spans="1:9" ht="15.75" thickBot="1">
      <c r="A52" s="11" t="s">
        <v>76</v>
      </c>
      <c r="B52" s="9" t="s">
        <v>328</v>
      </c>
      <c r="C52" s="9" t="s">
        <v>74</v>
      </c>
      <c r="D52" s="9" t="s">
        <v>73</v>
      </c>
      <c r="E52" s="9" t="s">
        <v>15</v>
      </c>
      <c r="F52" s="9" t="s">
        <v>72</v>
      </c>
      <c r="G52" s="8">
        <v>4842.8</v>
      </c>
      <c r="H52" s="8">
        <v>4842.8</v>
      </c>
      <c r="I52" s="7"/>
    </row>
    <row r="53" spans="1:9" ht="29.25" thickBot="1">
      <c r="A53" s="28" t="s">
        <v>327</v>
      </c>
      <c r="B53" s="26" t="s">
        <v>326</v>
      </c>
      <c r="C53" s="26"/>
      <c r="D53" s="26"/>
      <c r="E53" s="26"/>
      <c r="F53" s="26"/>
      <c r="G53" s="25">
        <f>G54+G67+G75</f>
        <v>9521.5</v>
      </c>
      <c r="H53" s="25">
        <f>H54+H67+H75</f>
        <v>9521.5</v>
      </c>
      <c r="I53" s="24" t="e">
        <f>I54+I67+I75</f>
        <v>#REF!</v>
      </c>
    </row>
    <row r="54" spans="1:9" ht="30">
      <c r="A54" s="58" t="s">
        <v>325</v>
      </c>
      <c r="B54" s="61" t="s">
        <v>324</v>
      </c>
      <c r="C54" s="61"/>
      <c r="D54" s="61"/>
      <c r="E54" s="61"/>
      <c r="F54" s="61"/>
      <c r="G54" s="60">
        <f>G55+G61</f>
        <v>2361.6</v>
      </c>
      <c r="H54" s="60">
        <f>H55+H61</f>
        <v>2361.6</v>
      </c>
      <c r="I54" s="48">
        <f>I55+I61</f>
        <v>0</v>
      </c>
    </row>
    <row r="55" spans="1:9" ht="30">
      <c r="A55" s="19" t="s">
        <v>323</v>
      </c>
      <c r="B55" s="17" t="s">
        <v>322</v>
      </c>
      <c r="C55" s="17"/>
      <c r="D55" s="17"/>
      <c r="E55" s="17"/>
      <c r="F55" s="17"/>
      <c r="G55" s="16">
        <f>G56</f>
        <v>370.79999999999995</v>
      </c>
      <c r="H55" s="16">
        <f>H56</f>
        <v>370.79999999999995</v>
      </c>
      <c r="I55" s="31">
        <f>I56</f>
        <v>0</v>
      </c>
    </row>
    <row r="56" spans="1:9" ht="45">
      <c r="A56" s="15" t="s">
        <v>321</v>
      </c>
      <c r="B56" s="13" t="s">
        <v>320</v>
      </c>
      <c r="C56" s="13"/>
      <c r="D56" s="13"/>
      <c r="E56" s="13"/>
      <c r="F56" s="13"/>
      <c r="G56" s="12">
        <f>G57+G58+G59+G60</f>
        <v>370.79999999999995</v>
      </c>
      <c r="H56" s="12">
        <f>H57+H58+H59+H60</f>
        <v>370.79999999999995</v>
      </c>
      <c r="I56" s="7">
        <f>I57+I58+I59+I60</f>
        <v>0</v>
      </c>
    </row>
    <row r="57" spans="1:9" ht="30">
      <c r="A57" s="15" t="s">
        <v>5</v>
      </c>
      <c r="B57" s="13" t="s">
        <v>320</v>
      </c>
      <c r="C57" s="13" t="s">
        <v>77</v>
      </c>
      <c r="D57" s="14">
        <v>10</v>
      </c>
      <c r="E57" s="13" t="s">
        <v>1</v>
      </c>
      <c r="F57" s="13" t="s">
        <v>0</v>
      </c>
      <c r="G57" s="12">
        <v>2.6</v>
      </c>
      <c r="H57" s="12">
        <v>2.6</v>
      </c>
      <c r="I57" s="7"/>
    </row>
    <row r="58" spans="1:9" ht="21.75" customHeight="1">
      <c r="A58" s="15" t="s">
        <v>116</v>
      </c>
      <c r="B58" s="13" t="s">
        <v>320</v>
      </c>
      <c r="C58" s="13" t="s">
        <v>77</v>
      </c>
      <c r="D58" s="14">
        <v>10</v>
      </c>
      <c r="E58" s="13" t="s">
        <v>1</v>
      </c>
      <c r="F58" s="13" t="s">
        <v>113</v>
      </c>
      <c r="G58" s="12">
        <v>167.5</v>
      </c>
      <c r="H58" s="12">
        <v>167.5</v>
      </c>
      <c r="I58" s="7"/>
    </row>
    <row r="59" spans="1:9" ht="30">
      <c r="A59" s="15" t="s">
        <v>5</v>
      </c>
      <c r="B59" s="13" t="s">
        <v>320</v>
      </c>
      <c r="C59" s="13" t="s">
        <v>3</v>
      </c>
      <c r="D59" s="14">
        <v>10</v>
      </c>
      <c r="E59" s="13" t="s">
        <v>1</v>
      </c>
      <c r="F59" s="13" t="s">
        <v>0</v>
      </c>
      <c r="G59" s="12">
        <v>7.2</v>
      </c>
      <c r="H59" s="12">
        <v>7.2</v>
      </c>
      <c r="I59" s="7"/>
    </row>
    <row r="60" spans="1:9" ht="21" customHeight="1">
      <c r="A60" s="15" t="s">
        <v>116</v>
      </c>
      <c r="B60" s="13" t="s">
        <v>320</v>
      </c>
      <c r="C60" s="13" t="s">
        <v>3</v>
      </c>
      <c r="D60" s="14">
        <v>10</v>
      </c>
      <c r="E60" s="13" t="s">
        <v>1</v>
      </c>
      <c r="F60" s="13" t="s">
        <v>113</v>
      </c>
      <c r="G60" s="12">
        <v>193.5</v>
      </c>
      <c r="H60" s="12">
        <v>193.5</v>
      </c>
      <c r="I60" s="7"/>
    </row>
    <row r="61" spans="1:9" ht="15">
      <c r="A61" s="19" t="s">
        <v>319</v>
      </c>
      <c r="B61" s="17" t="s">
        <v>318</v>
      </c>
      <c r="C61" s="17"/>
      <c r="D61" s="18"/>
      <c r="E61" s="17"/>
      <c r="F61" s="17"/>
      <c r="G61" s="16">
        <f>G62+G65</f>
        <v>1990.8</v>
      </c>
      <c r="H61" s="16">
        <f>H62+H65</f>
        <v>1990.8</v>
      </c>
      <c r="I61" s="31">
        <f>I62+I65</f>
        <v>0</v>
      </c>
    </row>
    <row r="62" spans="1:9" ht="45">
      <c r="A62" s="15" t="s">
        <v>317</v>
      </c>
      <c r="B62" s="13" t="s">
        <v>316</v>
      </c>
      <c r="C62" s="13"/>
      <c r="D62" s="13"/>
      <c r="E62" s="13"/>
      <c r="F62" s="13"/>
      <c r="G62" s="12">
        <f>G64+G63</f>
        <v>1820.6</v>
      </c>
      <c r="H62" s="12">
        <f>H64+H63</f>
        <v>1820.6</v>
      </c>
      <c r="I62" s="7">
        <f>I64+I63</f>
        <v>0</v>
      </c>
    </row>
    <row r="63" spans="1:9" ht="30">
      <c r="A63" s="15" t="s">
        <v>5</v>
      </c>
      <c r="B63" s="13" t="s">
        <v>316</v>
      </c>
      <c r="C63" s="13" t="s">
        <v>3</v>
      </c>
      <c r="D63" s="13" t="s">
        <v>114</v>
      </c>
      <c r="E63" s="13" t="s">
        <v>21</v>
      </c>
      <c r="F63" s="13" t="s">
        <v>0</v>
      </c>
      <c r="G63" s="12">
        <v>6.6</v>
      </c>
      <c r="H63" s="12">
        <v>6.6</v>
      </c>
      <c r="I63" s="7"/>
    </row>
    <row r="64" spans="1:9" ht="15">
      <c r="A64" s="15" t="s">
        <v>313</v>
      </c>
      <c r="B64" s="13" t="s">
        <v>316</v>
      </c>
      <c r="C64" s="13" t="s">
        <v>3</v>
      </c>
      <c r="D64" s="13" t="s">
        <v>114</v>
      </c>
      <c r="E64" s="13" t="s">
        <v>21</v>
      </c>
      <c r="F64" s="13" t="s">
        <v>311</v>
      </c>
      <c r="G64" s="12">
        <v>1814</v>
      </c>
      <c r="H64" s="12">
        <v>1814</v>
      </c>
      <c r="I64" s="7"/>
    </row>
    <row r="65" spans="1:9" ht="30">
      <c r="A65" s="15" t="s">
        <v>315</v>
      </c>
      <c r="B65" s="13" t="s">
        <v>314</v>
      </c>
      <c r="C65" s="13"/>
      <c r="D65" s="14"/>
      <c r="E65" s="13"/>
      <c r="F65" s="13"/>
      <c r="G65" s="12">
        <f>G66</f>
        <v>170.2</v>
      </c>
      <c r="H65" s="12">
        <f>H66</f>
        <v>170.2</v>
      </c>
      <c r="I65" s="7">
        <f>I66</f>
        <v>0</v>
      </c>
    </row>
    <row r="66" spans="1:9" ht="15">
      <c r="A66" s="15" t="s">
        <v>313</v>
      </c>
      <c r="B66" s="13" t="s">
        <v>312</v>
      </c>
      <c r="C66" s="13" t="s">
        <v>3</v>
      </c>
      <c r="D66" s="14">
        <v>10</v>
      </c>
      <c r="E66" s="13" t="s">
        <v>1</v>
      </c>
      <c r="F66" s="13" t="s">
        <v>311</v>
      </c>
      <c r="G66" s="12">
        <v>170.2</v>
      </c>
      <c r="H66" s="12">
        <v>170.2</v>
      </c>
      <c r="I66" s="7"/>
    </row>
    <row r="67" spans="1:9" ht="15">
      <c r="A67" s="53" t="s">
        <v>310</v>
      </c>
      <c r="B67" s="51" t="s">
        <v>309</v>
      </c>
      <c r="C67" s="51"/>
      <c r="D67" s="51"/>
      <c r="E67" s="51"/>
      <c r="F67" s="51"/>
      <c r="G67" s="49">
        <f>G71+G68</f>
        <v>2082.8</v>
      </c>
      <c r="H67" s="49">
        <f>H71+H68</f>
        <v>2082.8</v>
      </c>
      <c r="I67" s="48">
        <f>I71+I68</f>
        <v>0</v>
      </c>
    </row>
    <row r="68" spans="1:9" ht="21.75" customHeight="1">
      <c r="A68" s="19" t="s">
        <v>308</v>
      </c>
      <c r="B68" s="17" t="s">
        <v>307</v>
      </c>
      <c r="C68" s="51"/>
      <c r="D68" s="51"/>
      <c r="E68" s="51"/>
      <c r="F68" s="51"/>
      <c r="G68" s="16">
        <f aca="true" t="shared" si="3" ref="G68:I69">G69</f>
        <v>995.7</v>
      </c>
      <c r="H68" s="16">
        <f t="shared" si="3"/>
        <v>995.7</v>
      </c>
      <c r="I68" s="31">
        <f t="shared" si="3"/>
        <v>0</v>
      </c>
    </row>
    <row r="69" spans="1:9" ht="15">
      <c r="A69" s="15" t="s">
        <v>306</v>
      </c>
      <c r="B69" s="13" t="s">
        <v>305</v>
      </c>
      <c r="C69" s="51"/>
      <c r="D69" s="51"/>
      <c r="E69" s="51"/>
      <c r="F69" s="51"/>
      <c r="G69" s="16">
        <f t="shared" si="3"/>
        <v>995.7</v>
      </c>
      <c r="H69" s="16">
        <f t="shared" si="3"/>
        <v>995.7</v>
      </c>
      <c r="I69" s="31">
        <f t="shared" si="3"/>
        <v>0</v>
      </c>
    </row>
    <row r="70" spans="1:9" ht="30">
      <c r="A70" s="15" t="s">
        <v>5</v>
      </c>
      <c r="B70" s="13" t="s">
        <v>305</v>
      </c>
      <c r="C70" s="13" t="s">
        <v>3</v>
      </c>
      <c r="D70" s="13" t="s">
        <v>114</v>
      </c>
      <c r="E70" s="13" t="s">
        <v>97</v>
      </c>
      <c r="F70" s="13" t="s">
        <v>0</v>
      </c>
      <c r="G70" s="16">
        <v>995.7</v>
      </c>
      <c r="H70" s="16">
        <v>995.7</v>
      </c>
      <c r="I70" s="48"/>
    </row>
    <row r="71" spans="1:9" ht="45">
      <c r="A71" s="19" t="s">
        <v>304</v>
      </c>
      <c r="B71" s="17" t="s">
        <v>303</v>
      </c>
      <c r="C71" s="17"/>
      <c r="D71" s="17"/>
      <c r="E71" s="17"/>
      <c r="F71" s="17"/>
      <c r="G71" s="16">
        <f>G72</f>
        <v>1087.1</v>
      </c>
      <c r="H71" s="16">
        <f>H72</f>
        <v>1087.1</v>
      </c>
      <c r="I71" s="31">
        <f>I72</f>
        <v>0</v>
      </c>
    </row>
    <row r="72" spans="1:9" ht="92.25" customHeight="1">
      <c r="A72" s="73" t="s">
        <v>302</v>
      </c>
      <c r="B72" s="13" t="s">
        <v>300</v>
      </c>
      <c r="C72" s="13"/>
      <c r="D72" s="13"/>
      <c r="E72" s="13" t="s">
        <v>301</v>
      </c>
      <c r="F72" s="13"/>
      <c r="G72" s="12">
        <f>G73+G74</f>
        <v>1087.1</v>
      </c>
      <c r="H72" s="12">
        <f>H73+H74</f>
        <v>1087.1</v>
      </c>
      <c r="I72" s="7">
        <f>I73+I74</f>
        <v>0</v>
      </c>
    </row>
    <row r="73" spans="1:9" ht="15">
      <c r="A73" s="15" t="s">
        <v>41</v>
      </c>
      <c r="B73" s="13" t="s">
        <v>300</v>
      </c>
      <c r="C73" s="13" t="s">
        <v>3</v>
      </c>
      <c r="D73" s="13" t="s">
        <v>21</v>
      </c>
      <c r="E73" s="13" t="s">
        <v>97</v>
      </c>
      <c r="F73" s="13" t="s">
        <v>40</v>
      </c>
      <c r="G73" s="12">
        <v>948.6</v>
      </c>
      <c r="H73" s="12">
        <v>948.6</v>
      </c>
      <c r="I73" s="7"/>
    </row>
    <row r="74" spans="1:9" ht="30">
      <c r="A74" s="15" t="s">
        <v>5</v>
      </c>
      <c r="B74" s="13" t="s">
        <v>300</v>
      </c>
      <c r="C74" s="13" t="s">
        <v>3</v>
      </c>
      <c r="D74" s="13" t="s">
        <v>21</v>
      </c>
      <c r="E74" s="13" t="s">
        <v>97</v>
      </c>
      <c r="F74" s="13" t="s">
        <v>0</v>
      </c>
      <c r="G74" s="12">
        <v>138.5</v>
      </c>
      <c r="H74" s="12">
        <v>138.5</v>
      </c>
      <c r="I74" s="7"/>
    </row>
    <row r="75" spans="1:9" ht="30">
      <c r="A75" s="53" t="s">
        <v>299</v>
      </c>
      <c r="B75" s="51" t="s">
        <v>298</v>
      </c>
      <c r="C75" s="51"/>
      <c r="D75" s="51"/>
      <c r="E75" s="51"/>
      <c r="F75" s="51"/>
      <c r="G75" s="49">
        <f>G76+G83+G86</f>
        <v>5077.099999999999</v>
      </c>
      <c r="H75" s="49">
        <f>H76+H83+H86</f>
        <v>5077.099999999999</v>
      </c>
      <c r="I75" s="48" t="e">
        <f>I76+I83+I86</f>
        <v>#REF!</v>
      </c>
    </row>
    <row r="76" spans="1:9" ht="30">
      <c r="A76" s="19" t="s">
        <v>297</v>
      </c>
      <c r="B76" s="17" t="s">
        <v>296</v>
      </c>
      <c r="C76" s="17"/>
      <c r="D76" s="17"/>
      <c r="E76" s="17"/>
      <c r="F76" s="17"/>
      <c r="G76" s="16">
        <f>G77+G79+G81</f>
        <v>4820.099999999999</v>
      </c>
      <c r="H76" s="16">
        <f>H77+H79+H81</f>
        <v>4820.099999999999</v>
      </c>
      <c r="I76" s="31" t="e">
        <f>I77+I79+I81</f>
        <v>#REF!</v>
      </c>
    </row>
    <row r="77" spans="1:9" ht="15">
      <c r="A77" s="15" t="s">
        <v>91</v>
      </c>
      <c r="B77" s="13" t="s">
        <v>295</v>
      </c>
      <c r="C77" s="13"/>
      <c r="D77" s="13"/>
      <c r="E77" s="13"/>
      <c r="F77" s="34"/>
      <c r="G77" s="12">
        <f>G78</f>
        <v>2257.2</v>
      </c>
      <c r="H77" s="12">
        <f>H78</f>
        <v>2257.2</v>
      </c>
      <c r="I77" s="7">
        <f>I78</f>
        <v>2259.2</v>
      </c>
    </row>
    <row r="78" spans="1:9" ht="15">
      <c r="A78" s="15" t="s">
        <v>76</v>
      </c>
      <c r="B78" s="13" t="s">
        <v>295</v>
      </c>
      <c r="C78" s="13" t="s">
        <v>3</v>
      </c>
      <c r="D78" s="13" t="s">
        <v>73</v>
      </c>
      <c r="E78" s="13" t="s">
        <v>73</v>
      </c>
      <c r="F78" s="13" t="s">
        <v>72</v>
      </c>
      <c r="G78" s="12">
        <v>2257.2</v>
      </c>
      <c r="H78" s="12">
        <v>2257.2</v>
      </c>
      <c r="I78" s="7">
        <v>2259.2</v>
      </c>
    </row>
    <row r="79" spans="1:9" ht="15">
      <c r="A79" s="15" t="s">
        <v>285</v>
      </c>
      <c r="B79" s="13" t="s">
        <v>294</v>
      </c>
      <c r="C79" s="13"/>
      <c r="D79" s="13"/>
      <c r="E79" s="13"/>
      <c r="F79" s="13"/>
      <c r="G79" s="12">
        <f>G80</f>
        <v>522.1</v>
      </c>
      <c r="H79" s="12">
        <f>H80</f>
        <v>522.1</v>
      </c>
      <c r="I79" s="7" t="e">
        <f>#REF!+I80</f>
        <v>#REF!</v>
      </c>
    </row>
    <row r="80" spans="1:9" ht="15">
      <c r="A80" s="15" t="s">
        <v>76</v>
      </c>
      <c r="B80" s="13" t="s">
        <v>294</v>
      </c>
      <c r="C80" s="13" t="s">
        <v>74</v>
      </c>
      <c r="D80" s="13" t="s">
        <v>73</v>
      </c>
      <c r="E80" s="13" t="s">
        <v>73</v>
      </c>
      <c r="F80" s="13" t="s">
        <v>72</v>
      </c>
      <c r="G80" s="12">
        <v>522.1</v>
      </c>
      <c r="H80" s="12">
        <v>522.1</v>
      </c>
      <c r="I80" s="7"/>
    </row>
    <row r="81" spans="1:9" ht="45">
      <c r="A81" s="15" t="s">
        <v>293</v>
      </c>
      <c r="B81" s="13" t="s">
        <v>292</v>
      </c>
      <c r="C81" s="13"/>
      <c r="D81" s="13"/>
      <c r="E81" s="13"/>
      <c r="F81" s="13"/>
      <c r="G81" s="12">
        <f>G82</f>
        <v>2040.8</v>
      </c>
      <c r="H81" s="12">
        <f>H82</f>
        <v>2040.8</v>
      </c>
      <c r="I81" s="7">
        <f>I82</f>
        <v>0</v>
      </c>
    </row>
    <row r="82" spans="1:9" ht="15">
      <c r="A82" s="15" t="s">
        <v>76</v>
      </c>
      <c r="B82" s="13" t="s">
        <v>292</v>
      </c>
      <c r="C82" s="13" t="s">
        <v>291</v>
      </c>
      <c r="D82" s="13" t="s">
        <v>73</v>
      </c>
      <c r="E82" s="13" t="s">
        <v>73</v>
      </c>
      <c r="F82" s="13" t="s">
        <v>72</v>
      </c>
      <c r="G82" s="12">
        <v>2040.8</v>
      </c>
      <c r="H82" s="12">
        <v>2040.8</v>
      </c>
      <c r="I82" s="7"/>
    </row>
    <row r="83" spans="1:9" ht="29.25" customHeight="1">
      <c r="A83" s="19" t="s">
        <v>290</v>
      </c>
      <c r="B83" s="17" t="s">
        <v>289</v>
      </c>
      <c r="C83" s="17"/>
      <c r="D83" s="17"/>
      <c r="E83" s="17"/>
      <c r="F83" s="51"/>
      <c r="G83" s="16">
        <f aca="true" t="shared" si="4" ref="G83:I84">G84</f>
        <v>256.8</v>
      </c>
      <c r="H83" s="16">
        <f t="shared" si="4"/>
        <v>256.8</v>
      </c>
      <c r="I83" s="31">
        <f t="shared" si="4"/>
        <v>1072.1</v>
      </c>
    </row>
    <row r="84" spans="1:9" ht="15">
      <c r="A84" s="15" t="s">
        <v>285</v>
      </c>
      <c r="B84" s="13" t="s">
        <v>288</v>
      </c>
      <c r="C84" s="13"/>
      <c r="D84" s="13"/>
      <c r="E84" s="13"/>
      <c r="F84" s="13"/>
      <c r="G84" s="12">
        <f t="shared" si="4"/>
        <v>256.8</v>
      </c>
      <c r="H84" s="12">
        <f t="shared" si="4"/>
        <v>256.8</v>
      </c>
      <c r="I84" s="7">
        <f t="shared" si="4"/>
        <v>1072.1</v>
      </c>
    </row>
    <row r="85" spans="1:9" ht="15">
      <c r="A85" s="15" t="s">
        <v>76</v>
      </c>
      <c r="B85" s="13" t="s">
        <v>288</v>
      </c>
      <c r="C85" s="13" t="s">
        <v>74</v>
      </c>
      <c r="D85" s="13" t="s">
        <v>73</v>
      </c>
      <c r="E85" s="13" t="s">
        <v>73</v>
      </c>
      <c r="F85" s="13" t="s">
        <v>72</v>
      </c>
      <c r="G85" s="12">
        <v>256.8</v>
      </c>
      <c r="H85" s="12">
        <v>256.8</v>
      </c>
      <c r="I85" s="7">
        <v>1072.1</v>
      </c>
    </row>
    <row r="86" spans="1:9" ht="45">
      <c r="A86" s="15" t="s">
        <v>287</v>
      </c>
      <c r="B86" s="14" t="s">
        <v>286</v>
      </c>
      <c r="C86" s="14"/>
      <c r="D86" s="13"/>
      <c r="E86" s="13"/>
      <c r="F86" s="13"/>
      <c r="G86" s="12">
        <f aca="true" t="shared" si="5" ref="G86:I87">G87</f>
        <v>0.2</v>
      </c>
      <c r="H86" s="12">
        <f t="shared" si="5"/>
        <v>0.2</v>
      </c>
      <c r="I86" s="7">
        <f t="shared" si="5"/>
        <v>0</v>
      </c>
    </row>
    <row r="87" spans="1:9" ht="15">
      <c r="A87" s="15" t="s">
        <v>285</v>
      </c>
      <c r="B87" s="14" t="s">
        <v>284</v>
      </c>
      <c r="C87" s="14"/>
      <c r="D87" s="13"/>
      <c r="E87" s="13"/>
      <c r="F87" s="13"/>
      <c r="G87" s="12">
        <f t="shared" si="5"/>
        <v>0.2</v>
      </c>
      <c r="H87" s="12">
        <f t="shared" si="5"/>
        <v>0.2</v>
      </c>
      <c r="I87" s="7">
        <f t="shared" si="5"/>
        <v>0</v>
      </c>
    </row>
    <row r="88" spans="1:9" ht="15.75" thickBot="1">
      <c r="A88" s="11" t="s">
        <v>76</v>
      </c>
      <c r="B88" s="10" t="s">
        <v>284</v>
      </c>
      <c r="C88" s="10">
        <v>115</v>
      </c>
      <c r="D88" s="9" t="s">
        <v>283</v>
      </c>
      <c r="E88" s="9" t="s">
        <v>73</v>
      </c>
      <c r="F88" s="9" t="s">
        <v>72</v>
      </c>
      <c r="G88" s="8">
        <v>0.2</v>
      </c>
      <c r="H88" s="8">
        <v>0.2</v>
      </c>
      <c r="I88" s="7"/>
    </row>
    <row r="89" spans="1:9" ht="29.25" thickBot="1">
      <c r="A89" s="28" t="s">
        <v>282</v>
      </c>
      <c r="B89" s="26" t="s">
        <v>281</v>
      </c>
      <c r="C89" s="26"/>
      <c r="D89" s="26"/>
      <c r="E89" s="26"/>
      <c r="F89" s="26"/>
      <c r="G89" s="25">
        <f>G90+G97+G101+G116+G112</f>
        <v>30764.8</v>
      </c>
      <c r="H89" s="25">
        <f>H90+H97+H101+H116+H112</f>
        <v>30764.8</v>
      </c>
      <c r="I89" s="24" t="e">
        <f>I90+I97+I101+I116+I112</f>
        <v>#REF!</v>
      </c>
    </row>
    <row r="90" spans="1:9" ht="48.75" customHeight="1">
      <c r="A90" s="58" t="s">
        <v>280</v>
      </c>
      <c r="B90" s="61" t="s">
        <v>279</v>
      </c>
      <c r="C90" s="61"/>
      <c r="D90" s="61"/>
      <c r="E90" s="61"/>
      <c r="F90" s="61"/>
      <c r="G90" s="60">
        <f>G91+G94</f>
        <v>2210.8</v>
      </c>
      <c r="H90" s="60">
        <f>H91+H94</f>
        <v>2210.8</v>
      </c>
      <c r="I90" s="48">
        <f>I91+I94</f>
        <v>0</v>
      </c>
    </row>
    <row r="91" spans="1:9" ht="17.25" customHeight="1">
      <c r="A91" s="15" t="s">
        <v>278</v>
      </c>
      <c r="B91" s="17" t="s">
        <v>277</v>
      </c>
      <c r="C91" s="17"/>
      <c r="D91" s="17"/>
      <c r="E91" s="17"/>
      <c r="F91" s="17"/>
      <c r="G91" s="16">
        <f aca="true" t="shared" si="6" ref="G91:I92">G92</f>
        <v>1599.9</v>
      </c>
      <c r="H91" s="16">
        <f t="shared" si="6"/>
        <v>1599.9</v>
      </c>
      <c r="I91" s="31">
        <f t="shared" si="6"/>
        <v>0</v>
      </c>
    </row>
    <row r="92" spans="1:9" ht="15">
      <c r="A92" s="15" t="s">
        <v>268</v>
      </c>
      <c r="B92" s="13" t="s">
        <v>276</v>
      </c>
      <c r="C92" s="13"/>
      <c r="D92" s="13"/>
      <c r="E92" s="13"/>
      <c r="F92" s="13"/>
      <c r="G92" s="12">
        <f t="shared" si="6"/>
        <v>1599.9</v>
      </c>
      <c r="H92" s="12">
        <f t="shared" si="6"/>
        <v>1599.9</v>
      </c>
      <c r="I92" s="7">
        <f t="shared" si="6"/>
        <v>0</v>
      </c>
    </row>
    <row r="93" spans="1:9" ht="15">
      <c r="A93" s="15" t="s">
        <v>76</v>
      </c>
      <c r="B93" s="13" t="s">
        <v>276</v>
      </c>
      <c r="C93" s="13" t="s">
        <v>77</v>
      </c>
      <c r="D93" s="13" t="s">
        <v>138</v>
      </c>
      <c r="E93" s="13" t="s">
        <v>21</v>
      </c>
      <c r="F93" s="13" t="s">
        <v>72</v>
      </c>
      <c r="G93" s="12">
        <v>1599.9</v>
      </c>
      <c r="H93" s="12">
        <v>1599.9</v>
      </c>
      <c r="I93" s="7"/>
    </row>
    <row r="94" spans="1:9" ht="21" customHeight="1">
      <c r="A94" s="15" t="s">
        <v>275</v>
      </c>
      <c r="B94" s="17" t="s">
        <v>274</v>
      </c>
      <c r="C94" s="17"/>
      <c r="D94" s="17"/>
      <c r="E94" s="17"/>
      <c r="F94" s="17"/>
      <c r="G94" s="16">
        <f aca="true" t="shared" si="7" ref="G94:I95">G95</f>
        <v>610.9</v>
      </c>
      <c r="H94" s="16">
        <f t="shared" si="7"/>
        <v>610.9</v>
      </c>
      <c r="I94" s="31">
        <f t="shared" si="7"/>
        <v>0</v>
      </c>
    </row>
    <row r="95" spans="1:9" ht="15">
      <c r="A95" s="15" t="s">
        <v>268</v>
      </c>
      <c r="B95" s="13" t="s">
        <v>273</v>
      </c>
      <c r="C95" s="13"/>
      <c r="D95" s="13"/>
      <c r="E95" s="13"/>
      <c r="F95" s="13"/>
      <c r="G95" s="12">
        <f t="shared" si="7"/>
        <v>610.9</v>
      </c>
      <c r="H95" s="12">
        <f t="shared" si="7"/>
        <v>610.9</v>
      </c>
      <c r="I95" s="7">
        <f t="shared" si="7"/>
        <v>0</v>
      </c>
    </row>
    <row r="96" spans="1:9" ht="15">
      <c r="A96" s="15" t="s">
        <v>76</v>
      </c>
      <c r="B96" s="13" t="s">
        <v>273</v>
      </c>
      <c r="C96" s="13" t="s">
        <v>77</v>
      </c>
      <c r="D96" s="13" t="s">
        <v>138</v>
      </c>
      <c r="E96" s="13" t="s">
        <v>21</v>
      </c>
      <c r="F96" s="13" t="s">
        <v>72</v>
      </c>
      <c r="G96" s="12">
        <v>610.9</v>
      </c>
      <c r="H96" s="12">
        <v>610.9</v>
      </c>
      <c r="I96" s="7"/>
    </row>
    <row r="97" spans="1:9" ht="30">
      <c r="A97" s="53" t="s">
        <v>272</v>
      </c>
      <c r="B97" s="51" t="s">
        <v>271</v>
      </c>
      <c r="C97" s="51"/>
      <c r="D97" s="51"/>
      <c r="E97" s="51"/>
      <c r="F97" s="51"/>
      <c r="G97" s="49">
        <f aca="true" t="shared" si="8" ref="G97:I99">G98</f>
        <v>6371.3</v>
      </c>
      <c r="H97" s="49">
        <f t="shared" si="8"/>
        <v>6371.3</v>
      </c>
      <c r="I97" s="48">
        <f t="shared" si="8"/>
        <v>0</v>
      </c>
    </row>
    <row r="98" spans="1:9" ht="15">
      <c r="A98" s="19" t="s">
        <v>270</v>
      </c>
      <c r="B98" s="17" t="s">
        <v>269</v>
      </c>
      <c r="C98" s="17"/>
      <c r="D98" s="17"/>
      <c r="E98" s="17"/>
      <c r="F98" s="17"/>
      <c r="G98" s="16">
        <f t="shared" si="8"/>
        <v>6371.3</v>
      </c>
      <c r="H98" s="16">
        <f t="shared" si="8"/>
        <v>6371.3</v>
      </c>
      <c r="I98" s="31">
        <f t="shared" si="8"/>
        <v>0</v>
      </c>
    </row>
    <row r="99" spans="1:9" ht="15">
      <c r="A99" s="15" t="s">
        <v>268</v>
      </c>
      <c r="B99" s="13" t="s">
        <v>267</v>
      </c>
      <c r="C99" s="13"/>
      <c r="D99" s="13"/>
      <c r="E99" s="13"/>
      <c r="F99" s="13"/>
      <c r="G99" s="12">
        <f t="shared" si="8"/>
        <v>6371.3</v>
      </c>
      <c r="H99" s="12">
        <f t="shared" si="8"/>
        <v>6371.3</v>
      </c>
      <c r="I99" s="7">
        <f t="shared" si="8"/>
        <v>0</v>
      </c>
    </row>
    <row r="100" spans="1:9" ht="15">
      <c r="A100" s="15" t="s">
        <v>76</v>
      </c>
      <c r="B100" s="13" t="s">
        <v>267</v>
      </c>
      <c r="C100" s="13" t="s">
        <v>77</v>
      </c>
      <c r="D100" s="13" t="s">
        <v>138</v>
      </c>
      <c r="E100" s="13" t="s">
        <v>21</v>
      </c>
      <c r="F100" s="13" t="s">
        <v>72</v>
      </c>
      <c r="G100" s="12">
        <v>6371.3</v>
      </c>
      <c r="H100" s="12">
        <v>6371.3</v>
      </c>
      <c r="I100" s="7"/>
    </row>
    <row r="101" spans="1:9" ht="16.5" customHeight="1">
      <c r="A101" s="53" t="s">
        <v>266</v>
      </c>
      <c r="B101" s="51" t="s">
        <v>265</v>
      </c>
      <c r="C101" s="51"/>
      <c r="D101" s="51"/>
      <c r="E101" s="51"/>
      <c r="F101" s="51"/>
      <c r="G101" s="49">
        <f>G102</f>
        <v>11664.300000000001</v>
      </c>
      <c r="H101" s="49">
        <f>H102</f>
        <v>11664.300000000001</v>
      </c>
      <c r="I101" s="48">
        <f>I102</f>
        <v>0</v>
      </c>
    </row>
    <row r="102" spans="1:9" ht="15">
      <c r="A102" s="19" t="s">
        <v>264</v>
      </c>
      <c r="B102" s="17" t="s">
        <v>263</v>
      </c>
      <c r="C102" s="17"/>
      <c r="D102" s="17"/>
      <c r="E102" s="17"/>
      <c r="F102" s="17"/>
      <c r="G102" s="16">
        <f>G103+G108+G110</f>
        <v>11664.300000000001</v>
      </c>
      <c r="H102" s="16">
        <f>H103+H108+H110</f>
        <v>11664.300000000001</v>
      </c>
      <c r="I102" s="31">
        <f>I103+I108</f>
        <v>0</v>
      </c>
    </row>
    <row r="103" spans="1:9" ht="15">
      <c r="A103" s="15" t="s">
        <v>262</v>
      </c>
      <c r="B103" s="13" t="s">
        <v>259</v>
      </c>
      <c r="C103" s="13"/>
      <c r="D103" s="13"/>
      <c r="E103" s="13"/>
      <c r="F103" s="13"/>
      <c r="G103" s="12">
        <f>G104+G105+G107+G106</f>
        <v>11544.6</v>
      </c>
      <c r="H103" s="12">
        <f>H104+H105+H107+H106</f>
        <v>11544.6</v>
      </c>
      <c r="I103" s="7">
        <f>I104+I105+I107</f>
        <v>0</v>
      </c>
    </row>
    <row r="104" spans="1:9" ht="15">
      <c r="A104" s="15" t="s">
        <v>33</v>
      </c>
      <c r="B104" s="13" t="s">
        <v>259</v>
      </c>
      <c r="C104" s="13" t="s">
        <v>77</v>
      </c>
      <c r="D104" s="13" t="s">
        <v>138</v>
      </c>
      <c r="E104" s="13" t="s">
        <v>21</v>
      </c>
      <c r="F104" s="13" t="s">
        <v>32</v>
      </c>
      <c r="G104" s="12">
        <v>9947.2</v>
      </c>
      <c r="H104" s="12">
        <v>9947.2</v>
      </c>
      <c r="I104" s="7"/>
    </row>
    <row r="105" spans="1:9" ht="30">
      <c r="A105" s="15" t="s">
        <v>5</v>
      </c>
      <c r="B105" s="13" t="s">
        <v>259</v>
      </c>
      <c r="C105" s="13" t="s">
        <v>77</v>
      </c>
      <c r="D105" s="13" t="s">
        <v>138</v>
      </c>
      <c r="E105" s="13" t="s">
        <v>21</v>
      </c>
      <c r="F105" s="13" t="s">
        <v>0</v>
      </c>
      <c r="G105" s="12">
        <v>1566.9</v>
      </c>
      <c r="H105" s="12">
        <v>1566.9</v>
      </c>
      <c r="I105" s="7"/>
    </row>
    <row r="106" spans="1:9" ht="15">
      <c r="A106" s="15" t="s">
        <v>261</v>
      </c>
      <c r="B106" s="13" t="s">
        <v>259</v>
      </c>
      <c r="C106" s="13" t="s">
        <v>77</v>
      </c>
      <c r="D106" s="13" t="s">
        <v>138</v>
      </c>
      <c r="E106" s="13" t="s">
        <v>21</v>
      </c>
      <c r="F106" s="13" t="s">
        <v>260</v>
      </c>
      <c r="G106" s="12">
        <v>0.4</v>
      </c>
      <c r="H106" s="12">
        <v>0.4</v>
      </c>
      <c r="I106" s="7"/>
    </row>
    <row r="107" spans="1:9" ht="15">
      <c r="A107" s="15" t="s">
        <v>174</v>
      </c>
      <c r="B107" s="13" t="s">
        <v>259</v>
      </c>
      <c r="C107" s="13" t="s">
        <v>77</v>
      </c>
      <c r="D107" s="13" t="s">
        <v>138</v>
      </c>
      <c r="E107" s="13" t="s">
        <v>21</v>
      </c>
      <c r="F107" s="13" t="s">
        <v>172</v>
      </c>
      <c r="G107" s="12">
        <v>30.1</v>
      </c>
      <c r="H107" s="12">
        <v>30.1</v>
      </c>
      <c r="I107" s="7"/>
    </row>
    <row r="108" spans="1:9" ht="15">
      <c r="A108" s="15" t="s">
        <v>258</v>
      </c>
      <c r="B108" s="13" t="s">
        <v>257</v>
      </c>
      <c r="C108" s="13"/>
      <c r="D108" s="13"/>
      <c r="E108" s="13"/>
      <c r="F108" s="13"/>
      <c r="G108" s="12">
        <f>G109</f>
        <v>100</v>
      </c>
      <c r="H108" s="12">
        <f>H109</f>
        <v>100</v>
      </c>
      <c r="I108" s="7"/>
    </row>
    <row r="109" spans="1:9" ht="30">
      <c r="A109" s="15" t="s">
        <v>5</v>
      </c>
      <c r="B109" s="13" t="s">
        <v>257</v>
      </c>
      <c r="C109" s="13" t="s">
        <v>77</v>
      </c>
      <c r="D109" s="13" t="s">
        <v>138</v>
      </c>
      <c r="E109" s="13" t="s">
        <v>21</v>
      </c>
      <c r="F109" s="13" t="s">
        <v>0</v>
      </c>
      <c r="G109" s="12">
        <v>100</v>
      </c>
      <c r="H109" s="12">
        <v>100</v>
      </c>
      <c r="I109" s="7"/>
    </row>
    <row r="110" spans="1:9" ht="15">
      <c r="A110" s="72" t="s">
        <v>256</v>
      </c>
      <c r="B110" s="13" t="s">
        <v>255</v>
      </c>
      <c r="C110" s="13"/>
      <c r="D110" s="13"/>
      <c r="E110" s="13"/>
      <c r="F110" s="13"/>
      <c r="G110" s="12">
        <f>G111</f>
        <v>19.7</v>
      </c>
      <c r="H110" s="12">
        <f>H111</f>
        <v>19.7</v>
      </c>
      <c r="I110" s="7">
        <f>I111</f>
        <v>0</v>
      </c>
    </row>
    <row r="111" spans="1:9" ht="30">
      <c r="A111" s="15" t="s">
        <v>5</v>
      </c>
      <c r="B111" s="13" t="s">
        <v>255</v>
      </c>
      <c r="C111" s="13" t="s">
        <v>77</v>
      </c>
      <c r="D111" s="13" t="s">
        <v>138</v>
      </c>
      <c r="E111" s="13" t="s">
        <v>21</v>
      </c>
      <c r="F111" s="13" t="s">
        <v>0</v>
      </c>
      <c r="G111" s="12">
        <v>19.7</v>
      </c>
      <c r="H111" s="12">
        <v>19.7</v>
      </c>
      <c r="I111" s="7"/>
    </row>
    <row r="112" spans="1:9" ht="21" customHeight="1">
      <c r="A112" s="53" t="s">
        <v>254</v>
      </c>
      <c r="B112" s="51" t="s">
        <v>253</v>
      </c>
      <c r="C112" s="51"/>
      <c r="D112" s="51"/>
      <c r="E112" s="51"/>
      <c r="F112" s="51"/>
      <c r="G112" s="49">
        <f aca="true" t="shared" si="9" ref="G112:I114">G113</f>
        <v>8561.8</v>
      </c>
      <c r="H112" s="49">
        <f t="shared" si="9"/>
        <v>8561.8</v>
      </c>
      <c r="I112" s="48">
        <f t="shared" si="9"/>
        <v>0</v>
      </c>
    </row>
    <row r="113" spans="1:9" ht="45">
      <c r="A113" s="19" t="s">
        <v>252</v>
      </c>
      <c r="B113" s="17" t="s">
        <v>251</v>
      </c>
      <c r="C113" s="17"/>
      <c r="D113" s="17"/>
      <c r="E113" s="17"/>
      <c r="F113" s="17"/>
      <c r="G113" s="16">
        <f t="shared" si="9"/>
        <v>8561.8</v>
      </c>
      <c r="H113" s="16">
        <f t="shared" si="9"/>
        <v>8561.8</v>
      </c>
      <c r="I113" s="7">
        <f t="shared" si="9"/>
        <v>0</v>
      </c>
    </row>
    <row r="114" spans="1:9" ht="15">
      <c r="A114" s="15" t="s">
        <v>250</v>
      </c>
      <c r="B114" s="13" t="s">
        <v>249</v>
      </c>
      <c r="C114" s="13"/>
      <c r="D114" s="13"/>
      <c r="E114" s="13"/>
      <c r="F114" s="13"/>
      <c r="G114" s="12">
        <f t="shared" si="9"/>
        <v>8561.8</v>
      </c>
      <c r="H114" s="12">
        <f t="shared" si="9"/>
        <v>8561.8</v>
      </c>
      <c r="I114" s="7">
        <f t="shared" si="9"/>
        <v>0</v>
      </c>
    </row>
    <row r="115" spans="1:9" ht="15">
      <c r="A115" s="15" t="s">
        <v>76</v>
      </c>
      <c r="B115" s="13" t="s">
        <v>249</v>
      </c>
      <c r="C115" s="13" t="s">
        <v>77</v>
      </c>
      <c r="D115" s="13" t="s">
        <v>73</v>
      </c>
      <c r="E115" s="13" t="s">
        <v>1</v>
      </c>
      <c r="F115" s="13" t="s">
        <v>72</v>
      </c>
      <c r="G115" s="12">
        <v>8561.8</v>
      </c>
      <c r="H115" s="12">
        <v>8561.8</v>
      </c>
      <c r="I115" s="7"/>
    </row>
    <row r="116" spans="1:9" ht="15">
      <c r="A116" s="71" t="s">
        <v>248</v>
      </c>
      <c r="B116" s="51" t="s">
        <v>247</v>
      </c>
      <c r="C116" s="51"/>
      <c r="D116" s="51"/>
      <c r="E116" s="51"/>
      <c r="F116" s="51"/>
      <c r="G116" s="49">
        <f>G117+G121</f>
        <v>1956.6</v>
      </c>
      <c r="H116" s="49">
        <f>H117+H121</f>
        <v>1956.6</v>
      </c>
      <c r="I116" s="48" t="e">
        <f>I117+I121</f>
        <v>#REF!</v>
      </c>
    </row>
    <row r="117" spans="1:9" ht="30">
      <c r="A117" s="42" t="s">
        <v>246</v>
      </c>
      <c r="B117" s="17" t="s">
        <v>245</v>
      </c>
      <c r="C117" s="17"/>
      <c r="D117" s="17"/>
      <c r="E117" s="17"/>
      <c r="F117" s="17"/>
      <c r="G117" s="16">
        <f>G118</f>
        <v>850.6</v>
      </c>
      <c r="H117" s="16">
        <f>H118</f>
        <v>850.6</v>
      </c>
      <c r="I117" s="31" t="e">
        <f>I118</f>
        <v>#REF!</v>
      </c>
    </row>
    <row r="118" spans="1:9" ht="15">
      <c r="A118" s="15" t="s">
        <v>42</v>
      </c>
      <c r="B118" s="13" t="s">
        <v>244</v>
      </c>
      <c r="C118" s="13"/>
      <c r="D118" s="13"/>
      <c r="E118" s="13"/>
      <c r="F118" s="13"/>
      <c r="G118" s="12">
        <f>G119+G120</f>
        <v>850.6</v>
      </c>
      <c r="H118" s="12">
        <f>H119+H120</f>
        <v>850.6</v>
      </c>
      <c r="I118" s="7" t="e">
        <f>I119+I120+#REF!</f>
        <v>#REF!</v>
      </c>
    </row>
    <row r="119" spans="1:9" ht="15">
      <c r="A119" s="15" t="s">
        <v>41</v>
      </c>
      <c r="B119" s="13" t="s">
        <v>244</v>
      </c>
      <c r="C119" s="13" t="s">
        <v>77</v>
      </c>
      <c r="D119" s="13" t="s">
        <v>138</v>
      </c>
      <c r="E119" s="13" t="s">
        <v>97</v>
      </c>
      <c r="F119" s="13" t="s">
        <v>40</v>
      </c>
      <c r="G119" s="12">
        <v>791.2</v>
      </c>
      <c r="H119" s="12">
        <v>791.2</v>
      </c>
      <c r="I119" s="7">
        <v>111.8</v>
      </c>
    </row>
    <row r="120" spans="1:9" ht="30">
      <c r="A120" s="15" t="s">
        <v>5</v>
      </c>
      <c r="B120" s="13" t="s">
        <v>244</v>
      </c>
      <c r="C120" s="13" t="s">
        <v>77</v>
      </c>
      <c r="D120" s="13" t="s">
        <v>138</v>
      </c>
      <c r="E120" s="13" t="s">
        <v>97</v>
      </c>
      <c r="F120" s="13" t="s">
        <v>0</v>
      </c>
      <c r="G120" s="12">
        <v>59.4</v>
      </c>
      <c r="H120" s="12">
        <v>59.4</v>
      </c>
      <c r="I120" s="7">
        <v>6</v>
      </c>
    </row>
    <row r="121" spans="1:9" ht="33.75" customHeight="1">
      <c r="A121" s="42" t="s">
        <v>243</v>
      </c>
      <c r="B121" s="17" t="s">
        <v>242</v>
      </c>
      <c r="C121" s="17"/>
      <c r="D121" s="17"/>
      <c r="E121" s="17"/>
      <c r="F121" s="17"/>
      <c r="G121" s="16">
        <f>G122</f>
        <v>1106</v>
      </c>
      <c r="H121" s="16">
        <f>H122</f>
        <v>1106</v>
      </c>
      <c r="I121" s="31">
        <f>I122</f>
        <v>0</v>
      </c>
    </row>
    <row r="122" spans="1:9" ht="45">
      <c r="A122" s="15" t="s">
        <v>241</v>
      </c>
      <c r="B122" s="13" t="s">
        <v>240</v>
      </c>
      <c r="C122" s="13"/>
      <c r="D122" s="13"/>
      <c r="E122" s="13"/>
      <c r="F122" s="13"/>
      <c r="G122" s="12">
        <f>G123+G124+G125</f>
        <v>1106</v>
      </c>
      <c r="H122" s="12">
        <f>H123+H124+H125</f>
        <v>1106</v>
      </c>
      <c r="I122" s="7">
        <f>I123+I124+I125</f>
        <v>0</v>
      </c>
    </row>
    <row r="123" spans="1:9" ht="15">
      <c r="A123" s="15" t="s">
        <v>33</v>
      </c>
      <c r="B123" s="13" t="s">
        <v>240</v>
      </c>
      <c r="C123" s="13" t="s">
        <v>77</v>
      </c>
      <c r="D123" s="13" t="s">
        <v>138</v>
      </c>
      <c r="E123" s="13" t="s">
        <v>97</v>
      </c>
      <c r="F123" s="13" t="s">
        <v>32</v>
      </c>
      <c r="G123" s="12">
        <v>1040</v>
      </c>
      <c r="H123" s="12">
        <v>1040</v>
      </c>
      <c r="I123" s="7"/>
    </row>
    <row r="124" spans="1:9" ht="30">
      <c r="A124" s="15" t="s">
        <v>5</v>
      </c>
      <c r="B124" s="13" t="s">
        <v>240</v>
      </c>
      <c r="C124" s="13" t="s">
        <v>77</v>
      </c>
      <c r="D124" s="13" t="s">
        <v>138</v>
      </c>
      <c r="E124" s="13" t="s">
        <v>97</v>
      </c>
      <c r="F124" s="13" t="s">
        <v>0</v>
      </c>
      <c r="G124" s="12">
        <v>65.1</v>
      </c>
      <c r="H124" s="12">
        <v>65.1</v>
      </c>
      <c r="I124" s="7"/>
    </row>
    <row r="125" spans="1:9" ht="15.75" thickBot="1">
      <c r="A125" s="11" t="s">
        <v>174</v>
      </c>
      <c r="B125" s="9" t="s">
        <v>240</v>
      </c>
      <c r="C125" s="9" t="s">
        <v>77</v>
      </c>
      <c r="D125" s="9" t="s">
        <v>138</v>
      </c>
      <c r="E125" s="9" t="s">
        <v>97</v>
      </c>
      <c r="F125" s="9" t="s">
        <v>172</v>
      </c>
      <c r="G125" s="8">
        <v>0.9</v>
      </c>
      <c r="H125" s="8">
        <v>0.9</v>
      </c>
      <c r="I125" s="7"/>
    </row>
    <row r="126" spans="1:9" ht="29.25" thickBot="1">
      <c r="A126" s="28" t="s">
        <v>239</v>
      </c>
      <c r="B126" s="27" t="s">
        <v>238</v>
      </c>
      <c r="C126" s="27"/>
      <c r="D126" s="26"/>
      <c r="E126" s="26"/>
      <c r="F126" s="26"/>
      <c r="G126" s="25">
        <f>G127+G143+G175</f>
        <v>430619.89999999997</v>
      </c>
      <c r="H126" s="25">
        <f>H127+H143+H175</f>
        <v>430619.49999999994</v>
      </c>
      <c r="I126" s="24" t="e">
        <f>I127+I143+I175</f>
        <v>#REF!</v>
      </c>
    </row>
    <row r="127" spans="1:9" ht="15">
      <c r="A127" s="70" t="s">
        <v>237</v>
      </c>
      <c r="B127" s="61" t="s">
        <v>236</v>
      </c>
      <c r="C127" s="61"/>
      <c r="D127" s="61"/>
      <c r="E127" s="61"/>
      <c r="F127" s="61"/>
      <c r="G127" s="60">
        <f>G128+G140+G133+G137</f>
        <v>121221.20000000001</v>
      </c>
      <c r="H127" s="60">
        <f>H128+H140+H133+H137</f>
        <v>121220.8</v>
      </c>
      <c r="I127" s="48" t="e">
        <f>I128+I140+I133</f>
        <v>#REF!</v>
      </c>
    </row>
    <row r="128" spans="1:9" ht="30.75" customHeight="1">
      <c r="A128" s="19" t="s">
        <v>235</v>
      </c>
      <c r="B128" s="18" t="s">
        <v>234</v>
      </c>
      <c r="C128" s="18"/>
      <c r="D128" s="17"/>
      <c r="E128" s="17"/>
      <c r="F128" s="17"/>
      <c r="G128" s="16">
        <f>G129+G131</f>
        <v>112997.8</v>
      </c>
      <c r="H128" s="16">
        <f>H129+H131</f>
        <v>112997.8</v>
      </c>
      <c r="I128" s="31">
        <f>I129+I131</f>
        <v>0</v>
      </c>
    </row>
    <row r="129" spans="1:9" ht="15">
      <c r="A129" s="15" t="s">
        <v>233</v>
      </c>
      <c r="B129" s="14" t="s">
        <v>232</v>
      </c>
      <c r="C129" s="14"/>
      <c r="D129" s="13"/>
      <c r="E129" s="13"/>
      <c r="F129" s="13"/>
      <c r="G129" s="12">
        <f>G130</f>
        <v>32454.3</v>
      </c>
      <c r="H129" s="12">
        <f>H130</f>
        <v>32454.3</v>
      </c>
      <c r="I129" s="7">
        <f>I130</f>
        <v>0</v>
      </c>
    </row>
    <row r="130" spans="1:9" ht="15">
      <c r="A130" s="15" t="s">
        <v>76</v>
      </c>
      <c r="B130" s="14" t="s">
        <v>232</v>
      </c>
      <c r="C130" s="14">
        <v>115</v>
      </c>
      <c r="D130" s="13" t="s">
        <v>73</v>
      </c>
      <c r="E130" s="13" t="s">
        <v>21</v>
      </c>
      <c r="F130" s="13" t="s">
        <v>72</v>
      </c>
      <c r="G130" s="12">
        <v>32454.3</v>
      </c>
      <c r="H130" s="12">
        <v>32454.3</v>
      </c>
      <c r="I130" s="7"/>
    </row>
    <row r="131" spans="1:9" ht="62.25" customHeight="1">
      <c r="A131" s="67" t="s">
        <v>215</v>
      </c>
      <c r="B131" s="14" t="s">
        <v>231</v>
      </c>
      <c r="C131" s="14"/>
      <c r="D131" s="13"/>
      <c r="E131" s="13"/>
      <c r="F131" s="13"/>
      <c r="G131" s="12">
        <f>G132</f>
        <v>80543.5</v>
      </c>
      <c r="H131" s="12">
        <f>H132</f>
        <v>80543.5</v>
      </c>
      <c r="I131" s="7">
        <f>I132</f>
        <v>0</v>
      </c>
    </row>
    <row r="132" spans="1:9" ht="15">
      <c r="A132" s="15" t="s">
        <v>76</v>
      </c>
      <c r="B132" s="14" t="s">
        <v>231</v>
      </c>
      <c r="C132" s="14">
        <v>115</v>
      </c>
      <c r="D132" s="13" t="s">
        <v>73</v>
      </c>
      <c r="E132" s="13" t="s">
        <v>21</v>
      </c>
      <c r="F132" s="13" t="s">
        <v>72</v>
      </c>
      <c r="G132" s="12">
        <v>80543.5</v>
      </c>
      <c r="H132" s="12">
        <v>80543.5</v>
      </c>
      <c r="I132" s="7"/>
    </row>
    <row r="133" spans="1:9" ht="45">
      <c r="A133" s="64" t="s">
        <v>230</v>
      </c>
      <c r="B133" s="17" t="s">
        <v>229</v>
      </c>
      <c r="C133" s="17"/>
      <c r="D133" s="17"/>
      <c r="E133" s="17"/>
      <c r="F133" s="17"/>
      <c r="G133" s="16">
        <f>G134</f>
        <v>5884.5</v>
      </c>
      <c r="H133" s="16">
        <f>H134</f>
        <v>5884.5</v>
      </c>
      <c r="I133" s="31" t="e">
        <f>I134</f>
        <v>#REF!</v>
      </c>
    </row>
    <row r="134" spans="1:9" ht="43.5" customHeight="1">
      <c r="A134" s="65" t="s">
        <v>199</v>
      </c>
      <c r="B134" s="13" t="s">
        <v>228</v>
      </c>
      <c r="C134" s="13"/>
      <c r="D134" s="13"/>
      <c r="E134" s="13"/>
      <c r="F134" s="13"/>
      <c r="G134" s="12">
        <f>G135+G136</f>
        <v>5884.5</v>
      </c>
      <c r="H134" s="12">
        <f>H135+H136</f>
        <v>5884.5</v>
      </c>
      <c r="I134" s="7" t="e">
        <f>I135+I136</f>
        <v>#REF!</v>
      </c>
    </row>
    <row r="135" spans="1:9" ht="30">
      <c r="A135" s="15" t="s">
        <v>5</v>
      </c>
      <c r="B135" s="13" t="s">
        <v>228</v>
      </c>
      <c r="C135" s="13" t="s">
        <v>74</v>
      </c>
      <c r="D135" s="13" t="s">
        <v>114</v>
      </c>
      <c r="E135" s="13" t="s">
        <v>97</v>
      </c>
      <c r="F135" s="13" t="s">
        <v>0</v>
      </c>
      <c r="G135" s="12">
        <v>56.9</v>
      </c>
      <c r="H135" s="12">
        <v>56.9</v>
      </c>
      <c r="I135" s="7"/>
    </row>
    <row r="136" spans="1:9" ht="18" customHeight="1">
      <c r="A136" s="15" t="s">
        <v>116</v>
      </c>
      <c r="B136" s="13" t="s">
        <v>228</v>
      </c>
      <c r="C136" s="13" t="s">
        <v>74</v>
      </c>
      <c r="D136" s="13" t="s">
        <v>114</v>
      </c>
      <c r="E136" s="13" t="s">
        <v>97</v>
      </c>
      <c r="F136" s="13" t="s">
        <v>113</v>
      </c>
      <c r="G136" s="12">
        <v>5827.6</v>
      </c>
      <c r="H136" s="12">
        <v>5827.6</v>
      </c>
      <c r="I136" s="7" t="e">
        <f>#REF!+#REF!</f>
        <v>#REF!</v>
      </c>
    </row>
    <row r="137" spans="1:9" ht="17.25" customHeight="1">
      <c r="A137" s="19" t="s">
        <v>227</v>
      </c>
      <c r="B137" s="18" t="s">
        <v>226</v>
      </c>
      <c r="C137" s="13"/>
      <c r="D137" s="13"/>
      <c r="E137" s="13"/>
      <c r="F137" s="13"/>
      <c r="G137" s="16">
        <f aca="true" t="shared" si="10" ref="G137:I138">G138</f>
        <v>2267.1</v>
      </c>
      <c r="H137" s="16">
        <f t="shared" si="10"/>
        <v>2266.7</v>
      </c>
      <c r="I137" s="31">
        <f t="shared" si="10"/>
        <v>0</v>
      </c>
    </row>
    <row r="138" spans="1:9" ht="28.5" customHeight="1">
      <c r="A138" s="15" t="s">
        <v>189</v>
      </c>
      <c r="B138" s="14" t="s">
        <v>225</v>
      </c>
      <c r="C138" s="13"/>
      <c r="D138" s="13"/>
      <c r="E138" s="13"/>
      <c r="F138" s="13"/>
      <c r="G138" s="12">
        <f t="shared" si="10"/>
        <v>2267.1</v>
      </c>
      <c r="H138" s="12">
        <f t="shared" si="10"/>
        <v>2266.7</v>
      </c>
      <c r="I138" s="7">
        <f t="shared" si="10"/>
        <v>0</v>
      </c>
    </row>
    <row r="139" spans="1:9" ht="15">
      <c r="A139" s="15" t="s">
        <v>76</v>
      </c>
      <c r="B139" s="14" t="s">
        <v>225</v>
      </c>
      <c r="C139" s="13" t="s">
        <v>74</v>
      </c>
      <c r="D139" s="13" t="s">
        <v>73</v>
      </c>
      <c r="E139" s="13" t="s">
        <v>21</v>
      </c>
      <c r="F139" s="13" t="s">
        <v>72</v>
      </c>
      <c r="G139" s="12">
        <v>2267.1</v>
      </c>
      <c r="H139" s="12">
        <v>2266.7</v>
      </c>
      <c r="I139" s="7"/>
    </row>
    <row r="140" spans="1:9" ht="45">
      <c r="A140" s="19" t="s">
        <v>209</v>
      </c>
      <c r="B140" s="17" t="s">
        <v>224</v>
      </c>
      <c r="C140" s="17"/>
      <c r="D140" s="17"/>
      <c r="E140" s="17"/>
      <c r="F140" s="17"/>
      <c r="G140" s="16">
        <f aca="true" t="shared" si="11" ref="G140:I141">G141</f>
        <v>71.8</v>
      </c>
      <c r="H140" s="16">
        <f t="shared" si="11"/>
        <v>71.8</v>
      </c>
      <c r="I140" s="7">
        <f t="shared" si="11"/>
        <v>0</v>
      </c>
    </row>
    <row r="141" spans="1:9" ht="47.25" customHeight="1">
      <c r="A141" s="19" t="s">
        <v>223</v>
      </c>
      <c r="B141" s="18" t="s">
        <v>222</v>
      </c>
      <c r="C141" s="18"/>
      <c r="D141" s="17"/>
      <c r="E141" s="17"/>
      <c r="F141" s="17"/>
      <c r="G141" s="16">
        <f t="shared" si="11"/>
        <v>71.8</v>
      </c>
      <c r="H141" s="16">
        <f t="shared" si="11"/>
        <v>71.8</v>
      </c>
      <c r="I141" s="31">
        <f t="shared" si="11"/>
        <v>0</v>
      </c>
    </row>
    <row r="142" spans="1:9" ht="15">
      <c r="A142" s="15" t="s">
        <v>76</v>
      </c>
      <c r="B142" s="14" t="s">
        <v>222</v>
      </c>
      <c r="C142" s="14">
        <v>115</v>
      </c>
      <c r="D142" s="13" t="s">
        <v>73</v>
      </c>
      <c r="E142" s="13" t="s">
        <v>21</v>
      </c>
      <c r="F142" s="13" t="s">
        <v>72</v>
      </c>
      <c r="G142" s="12">
        <v>71.8</v>
      </c>
      <c r="H142" s="12">
        <v>71.8</v>
      </c>
      <c r="I142" s="7"/>
    </row>
    <row r="143" spans="1:9" ht="15">
      <c r="A143" s="69" t="s">
        <v>221</v>
      </c>
      <c r="B143" s="50" t="s">
        <v>220</v>
      </c>
      <c r="C143" s="50"/>
      <c r="D143" s="51"/>
      <c r="E143" s="51"/>
      <c r="F143" s="51"/>
      <c r="G143" s="49">
        <f>G144+G149+G152+G156+G159+G163+G166+G172</f>
        <v>262424.69999999995</v>
      </c>
      <c r="H143" s="49">
        <f>H144+H149+H152+H156+H159+H163+H166+H172</f>
        <v>262424.69999999995</v>
      </c>
      <c r="I143" s="48" t="e">
        <f>I144+I149+I152+I156+I159+#REF!+I163+I166</f>
        <v>#REF!</v>
      </c>
    </row>
    <row r="144" spans="1:9" ht="41.25" customHeight="1">
      <c r="A144" s="64" t="s">
        <v>219</v>
      </c>
      <c r="B144" s="18" t="s">
        <v>218</v>
      </c>
      <c r="C144" s="18"/>
      <c r="D144" s="17"/>
      <c r="E144" s="17"/>
      <c r="F144" s="17"/>
      <c r="G144" s="16">
        <f>G145+G147</f>
        <v>228434.8</v>
      </c>
      <c r="H144" s="16">
        <f>H145+H147</f>
        <v>228434.8</v>
      </c>
      <c r="I144" s="31">
        <f>I145+I147</f>
        <v>0</v>
      </c>
    </row>
    <row r="145" spans="1:9" ht="15">
      <c r="A145" s="15" t="s">
        <v>217</v>
      </c>
      <c r="B145" s="14" t="s">
        <v>216</v>
      </c>
      <c r="C145" s="14"/>
      <c r="D145" s="13"/>
      <c r="E145" s="13"/>
      <c r="F145" s="13"/>
      <c r="G145" s="12">
        <f>G146</f>
        <v>71912.9</v>
      </c>
      <c r="H145" s="12">
        <f>H146</f>
        <v>71912.9</v>
      </c>
      <c r="I145" s="7">
        <f>I146</f>
        <v>0</v>
      </c>
    </row>
    <row r="146" spans="1:9" ht="15">
      <c r="A146" s="15" t="s">
        <v>76</v>
      </c>
      <c r="B146" s="14" t="s">
        <v>216</v>
      </c>
      <c r="C146" s="14">
        <v>115</v>
      </c>
      <c r="D146" s="13" t="s">
        <v>73</v>
      </c>
      <c r="E146" s="13" t="s">
        <v>56</v>
      </c>
      <c r="F146" s="13" t="s">
        <v>72</v>
      </c>
      <c r="G146" s="68">
        <v>71912.9</v>
      </c>
      <c r="H146" s="68">
        <v>71912.9</v>
      </c>
      <c r="I146" s="7"/>
    </row>
    <row r="147" spans="1:9" ht="66" customHeight="1">
      <c r="A147" s="67" t="s">
        <v>215</v>
      </c>
      <c r="B147" s="14" t="s">
        <v>214</v>
      </c>
      <c r="C147" s="14"/>
      <c r="D147" s="13"/>
      <c r="E147" s="13"/>
      <c r="F147" s="13"/>
      <c r="G147" s="12">
        <f>G148</f>
        <v>156521.9</v>
      </c>
      <c r="H147" s="12">
        <f>H148</f>
        <v>156521.9</v>
      </c>
      <c r="I147" s="7">
        <f>I148</f>
        <v>0</v>
      </c>
    </row>
    <row r="148" spans="1:9" ht="15">
      <c r="A148" s="15" t="s">
        <v>76</v>
      </c>
      <c r="B148" s="14" t="s">
        <v>214</v>
      </c>
      <c r="C148" s="14">
        <v>115</v>
      </c>
      <c r="D148" s="13" t="s">
        <v>73</v>
      </c>
      <c r="E148" s="13" t="s">
        <v>56</v>
      </c>
      <c r="F148" s="14">
        <v>610</v>
      </c>
      <c r="G148" s="12">
        <v>156521.9</v>
      </c>
      <c r="H148" s="12">
        <v>156521.9</v>
      </c>
      <c r="I148" s="7"/>
    </row>
    <row r="149" spans="1:9" ht="30">
      <c r="A149" s="64" t="s">
        <v>213</v>
      </c>
      <c r="B149" s="18" t="s">
        <v>212</v>
      </c>
      <c r="C149" s="18"/>
      <c r="D149" s="17"/>
      <c r="E149" s="17"/>
      <c r="F149" s="18"/>
      <c r="G149" s="16">
        <f aca="true" t="shared" si="12" ref="G149:I150">G150</f>
        <v>10554.6</v>
      </c>
      <c r="H149" s="16">
        <f t="shared" si="12"/>
        <v>10554.6</v>
      </c>
      <c r="I149" s="31">
        <f t="shared" si="12"/>
        <v>0</v>
      </c>
    </row>
    <row r="150" spans="1:9" ht="45.75" customHeight="1">
      <c r="A150" s="65" t="s">
        <v>211</v>
      </c>
      <c r="B150" s="14" t="s">
        <v>210</v>
      </c>
      <c r="C150" s="14"/>
      <c r="D150" s="13"/>
      <c r="E150" s="13"/>
      <c r="F150" s="13"/>
      <c r="G150" s="12">
        <f t="shared" si="12"/>
        <v>10554.6</v>
      </c>
      <c r="H150" s="12">
        <f t="shared" si="12"/>
        <v>10554.6</v>
      </c>
      <c r="I150" s="7">
        <f t="shared" si="12"/>
        <v>0</v>
      </c>
    </row>
    <row r="151" spans="1:9" ht="15">
      <c r="A151" s="15" t="s">
        <v>76</v>
      </c>
      <c r="B151" s="14" t="s">
        <v>210</v>
      </c>
      <c r="C151" s="14">
        <v>115</v>
      </c>
      <c r="D151" s="13" t="s">
        <v>73</v>
      </c>
      <c r="E151" s="13" t="s">
        <v>56</v>
      </c>
      <c r="F151" s="13" t="s">
        <v>72</v>
      </c>
      <c r="G151" s="12">
        <v>10554.6</v>
      </c>
      <c r="H151" s="12">
        <v>10554.6</v>
      </c>
      <c r="I151" s="7"/>
    </row>
    <row r="152" spans="1:9" ht="45">
      <c r="A152" s="66" t="s">
        <v>209</v>
      </c>
      <c r="B152" s="18" t="s">
        <v>208</v>
      </c>
      <c r="C152" s="18"/>
      <c r="D152" s="17"/>
      <c r="E152" s="17"/>
      <c r="F152" s="17"/>
      <c r="G152" s="16">
        <f>G153</f>
        <v>1027.5</v>
      </c>
      <c r="H152" s="16">
        <f>H153</f>
        <v>1027.5</v>
      </c>
      <c r="I152" s="31">
        <f>I153</f>
        <v>0</v>
      </c>
    </row>
    <row r="153" spans="1:9" ht="48" customHeight="1">
      <c r="A153" s="65" t="s">
        <v>199</v>
      </c>
      <c r="B153" s="14" t="s">
        <v>207</v>
      </c>
      <c r="C153" s="14"/>
      <c r="D153" s="13"/>
      <c r="E153" s="13"/>
      <c r="F153" s="13"/>
      <c r="G153" s="12">
        <f>G154+G155</f>
        <v>1027.5</v>
      </c>
      <c r="H153" s="12">
        <f>H154+H155</f>
        <v>1027.5</v>
      </c>
      <c r="I153" s="7">
        <f>I154+I155</f>
        <v>0</v>
      </c>
    </row>
    <row r="154" spans="1:9" ht="15">
      <c r="A154" s="15" t="s">
        <v>76</v>
      </c>
      <c r="B154" s="14" t="s">
        <v>207</v>
      </c>
      <c r="C154" s="14">
        <v>115</v>
      </c>
      <c r="D154" s="13" t="s">
        <v>73</v>
      </c>
      <c r="E154" s="13" t="s">
        <v>56</v>
      </c>
      <c r="F154" s="13" t="s">
        <v>72</v>
      </c>
      <c r="G154" s="12">
        <v>1011.6</v>
      </c>
      <c r="H154" s="12">
        <v>1011.6</v>
      </c>
      <c r="I154" s="7"/>
    </row>
    <row r="155" spans="1:9" ht="18.75" customHeight="1">
      <c r="A155" s="15" t="s">
        <v>116</v>
      </c>
      <c r="B155" s="14" t="s">
        <v>207</v>
      </c>
      <c r="C155" s="14">
        <v>115</v>
      </c>
      <c r="D155" s="13" t="s">
        <v>73</v>
      </c>
      <c r="E155" s="13" t="s">
        <v>15</v>
      </c>
      <c r="F155" s="13" t="s">
        <v>113</v>
      </c>
      <c r="G155" s="12">
        <v>15.9</v>
      </c>
      <c r="H155" s="12">
        <v>15.9</v>
      </c>
      <c r="I155" s="7"/>
    </row>
    <row r="156" spans="1:9" ht="49.5" customHeight="1">
      <c r="A156" s="64" t="s">
        <v>206</v>
      </c>
      <c r="B156" s="18" t="s">
        <v>205</v>
      </c>
      <c r="C156" s="18"/>
      <c r="D156" s="17"/>
      <c r="E156" s="17"/>
      <c r="F156" s="17"/>
      <c r="G156" s="16">
        <f aca="true" t="shared" si="13" ref="G156:I157">G157</f>
        <v>3676.9</v>
      </c>
      <c r="H156" s="16">
        <f t="shared" si="13"/>
        <v>3676.9</v>
      </c>
      <c r="I156" s="31" t="str">
        <f t="shared" si="13"/>
        <v>1451,6</v>
      </c>
    </row>
    <row r="157" spans="1:9" ht="45">
      <c r="A157" s="15" t="s">
        <v>204</v>
      </c>
      <c r="B157" s="14" t="s">
        <v>203</v>
      </c>
      <c r="C157" s="14"/>
      <c r="D157" s="13"/>
      <c r="E157" s="13"/>
      <c r="F157" s="13"/>
      <c r="G157" s="12">
        <f t="shared" si="13"/>
        <v>3676.9</v>
      </c>
      <c r="H157" s="12">
        <f t="shared" si="13"/>
        <v>3676.9</v>
      </c>
      <c r="I157" s="7" t="str">
        <f t="shared" si="13"/>
        <v>1451,6</v>
      </c>
    </row>
    <row r="158" spans="1:9" ht="15">
      <c r="A158" s="15" t="s">
        <v>76</v>
      </c>
      <c r="B158" s="14" t="s">
        <v>203</v>
      </c>
      <c r="C158" s="14">
        <v>115</v>
      </c>
      <c r="D158" s="13" t="s">
        <v>73</v>
      </c>
      <c r="E158" s="13" t="s">
        <v>56</v>
      </c>
      <c r="F158" s="13" t="s">
        <v>72</v>
      </c>
      <c r="G158" s="12">
        <v>3676.9</v>
      </c>
      <c r="H158" s="12">
        <v>3676.9</v>
      </c>
      <c r="I158" s="7" t="s">
        <v>202</v>
      </c>
    </row>
    <row r="159" spans="1:9" ht="60">
      <c r="A159" s="66" t="s">
        <v>201</v>
      </c>
      <c r="B159" s="18" t="s">
        <v>200</v>
      </c>
      <c r="C159" s="18"/>
      <c r="D159" s="17"/>
      <c r="E159" s="17"/>
      <c r="F159" s="17"/>
      <c r="G159" s="16">
        <f>G160</f>
        <v>3934.9</v>
      </c>
      <c r="H159" s="16">
        <f>H160</f>
        <v>3934.9</v>
      </c>
      <c r="I159" s="31">
        <f>I160</f>
        <v>0</v>
      </c>
    </row>
    <row r="160" spans="1:9" ht="45" customHeight="1">
      <c r="A160" s="65" t="s">
        <v>199</v>
      </c>
      <c r="B160" s="14" t="s">
        <v>198</v>
      </c>
      <c r="C160" s="14"/>
      <c r="D160" s="13"/>
      <c r="E160" s="13"/>
      <c r="F160" s="13"/>
      <c r="G160" s="12">
        <f>G162+G161</f>
        <v>3934.9</v>
      </c>
      <c r="H160" s="12">
        <f>H162+H161</f>
        <v>3934.9</v>
      </c>
      <c r="I160" s="7">
        <f>I162+I161</f>
        <v>0</v>
      </c>
    </row>
    <row r="161" spans="1:9" ht="30">
      <c r="A161" s="15" t="s">
        <v>5</v>
      </c>
      <c r="B161" s="14" t="s">
        <v>198</v>
      </c>
      <c r="C161" s="14">
        <v>115</v>
      </c>
      <c r="D161" s="13" t="s">
        <v>114</v>
      </c>
      <c r="E161" s="13" t="s">
        <v>1</v>
      </c>
      <c r="F161" s="13" t="s">
        <v>0</v>
      </c>
      <c r="G161" s="12">
        <v>54</v>
      </c>
      <c r="H161" s="12">
        <v>54</v>
      </c>
      <c r="I161" s="7"/>
    </row>
    <row r="162" spans="1:9" ht="21" customHeight="1">
      <c r="A162" s="15" t="s">
        <v>116</v>
      </c>
      <c r="B162" s="14" t="s">
        <v>198</v>
      </c>
      <c r="C162" s="14">
        <v>115</v>
      </c>
      <c r="D162" s="13" t="s">
        <v>114</v>
      </c>
      <c r="E162" s="13" t="s">
        <v>1</v>
      </c>
      <c r="F162" s="13" t="s">
        <v>113</v>
      </c>
      <c r="G162" s="12">
        <v>3880.9</v>
      </c>
      <c r="H162" s="12">
        <v>3880.9</v>
      </c>
      <c r="I162" s="7"/>
    </row>
    <row r="163" spans="1:9" ht="30">
      <c r="A163" s="19" t="s">
        <v>197</v>
      </c>
      <c r="B163" s="17" t="s">
        <v>196</v>
      </c>
      <c r="C163" s="17"/>
      <c r="D163" s="17"/>
      <c r="E163" s="17"/>
      <c r="F163" s="17"/>
      <c r="G163" s="16">
        <f aca="true" t="shared" si="14" ref="G163:I164">G164</f>
        <v>11126.4</v>
      </c>
      <c r="H163" s="16">
        <f t="shared" si="14"/>
        <v>11126.4</v>
      </c>
      <c r="I163" s="31" t="e">
        <f t="shared" si="14"/>
        <v>#REF!</v>
      </c>
    </row>
    <row r="164" spans="1:9" ht="15">
      <c r="A164" s="15" t="s">
        <v>185</v>
      </c>
      <c r="B164" s="13" t="s">
        <v>195</v>
      </c>
      <c r="C164" s="13"/>
      <c r="D164" s="13"/>
      <c r="E164" s="13"/>
      <c r="F164" s="13"/>
      <c r="G164" s="12">
        <f t="shared" si="14"/>
        <v>11126.4</v>
      </c>
      <c r="H164" s="12">
        <f t="shared" si="14"/>
        <v>11126.4</v>
      </c>
      <c r="I164" s="7" t="e">
        <f t="shared" si="14"/>
        <v>#REF!</v>
      </c>
    </row>
    <row r="165" spans="1:9" ht="15">
      <c r="A165" s="15" t="s">
        <v>76</v>
      </c>
      <c r="B165" s="13" t="s">
        <v>195</v>
      </c>
      <c r="C165" s="13" t="s">
        <v>74</v>
      </c>
      <c r="D165" s="13" t="s">
        <v>73</v>
      </c>
      <c r="E165" s="13" t="s">
        <v>1</v>
      </c>
      <c r="F165" s="13" t="s">
        <v>72</v>
      </c>
      <c r="G165" s="12">
        <v>11126.4</v>
      </c>
      <c r="H165" s="12">
        <v>11126.4</v>
      </c>
      <c r="I165" s="7" t="e">
        <f>#REF!+#REF!</f>
        <v>#REF!</v>
      </c>
    </row>
    <row r="166" spans="1:9" ht="30">
      <c r="A166" s="64" t="s">
        <v>194</v>
      </c>
      <c r="B166" s="18" t="s">
        <v>193</v>
      </c>
      <c r="C166" s="18"/>
      <c r="D166" s="17"/>
      <c r="E166" s="17"/>
      <c r="F166" s="17"/>
      <c r="G166" s="16">
        <f>G167+G170</f>
        <v>2137</v>
      </c>
      <c r="H166" s="16">
        <f>H167+H170</f>
        <v>2137</v>
      </c>
      <c r="I166" s="31">
        <f>I167+I170</f>
        <v>0</v>
      </c>
    </row>
    <row r="167" spans="1:9" ht="60">
      <c r="A167" s="15" t="s">
        <v>192</v>
      </c>
      <c r="B167" s="13" t="s">
        <v>190</v>
      </c>
      <c r="C167" s="18"/>
      <c r="D167" s="17"/>
      <c r="E167" s="17"/>
      <c r="F167" s="17"/>
      <c r="G167" s="16">
        <f>G168+G169</f>
        <v>404.1</v>
      </c>
      <c r="H167" s="16">
        <f>H168+H169</f>
        <v>404.1</v>
      </c>
      <c r="I167" s="31">
        <f>I168+I169</f>
        <v>0</v>
      </c>
    </row>
    <row r="168" spans="1:9" ht="30">
      <c r="A168" s="15" t="s">
        <v>5</v>
      </c>
      <c r="B168" s="13" t="s">
        <v>190</v>
      </c>
      <c r="C168" s="18">
        <v>546</v>
      </c>
      <c r="D168" s="13" t="s">
        <v>73</v>
      </c>
      <c r="E168" s="13" t="s">
        <v>15</v>
      </c>
      <c r="F168" s="13" t="s">
        <v>0</v>
      </c>
      <c r="G168" s="12">
        <v>4.1</v>
      </c>
      <c r="H168" s="12">
        <v>4.1</v>
      </c>
      <c r="I168" s="7"/>
    </row>
    <row r="169" spans="1:9" ht="15">
      <c r="A169" s="15" t="s">
        <v>191</v>
      </c>
      <c r="B169" s="13" t="s">
        <v>190</v>
      </c>
      <c r="C169" s="18">
        <v>546</v>
      </c>
      <c r="D169" s="13" t="s">
        <v>73</v>
      </c>
      <c r="E169" s="13" t="s">
        <v>15</v>
      </c>
      <c r="F169" s="13" t="s">
        <v>20</v>
      </c>
      <c r="G169" s="12">
        <v>400</v>
      </c>
      <c r="H169" s="12">
        <v>400</v>
      </c>
      <c r="I169" s="7"/>
    </row>
    <row r="170" spans="1:9" ht="30.75" customHeight="1">
      <c r="A170" s="15" t="s">
        <v>189</v>
      </c>
      <c r="B170" s="14" t="s">
        <v>188</v>
      </c>
      <c r="C170" s="14"/>
      <c r="D170" s="13"/>
      <c r="E170" s="13"/>
      <c r="F170" s="13"/>
      <c r="G170" s="12">
        <f>G171</f>
        <v>1732.9</v>
      </c>
      <c r="H170" s="12">
        <f>H171</f>
        <v>1732.9</v>
      </c>
      <c r="I170" s="7"/>
    </row>
    <row r="171" spans="1:9" ht="15">
      <c r="A171" s="15" t="s">
        <v>76</v>
      </c>
      <c r="B171" s="14" t="s">
        <v>188</v>
      </c>
      <c r="C171" s="14">
        <v>115</v>
      </c>
      <c r="D171" s="13" t="s">
        <v>73</v>
      </c>
      <c r="E171" s="13" t="s">
        <v>56</v>
      </c>
      <c r="F171" s="13" t="s">
        <v>72</v>
      </c>
      <c r="G171" s="12">
        <v>1732.9</v>
      </c>
      <c r="H171" s="12">
        <v>1732.9</v>
      </c>
      <c r="I171" s="7"/>
    </row>
    <row r="172" spans="1:9" ht="27" customHeight="1">
      <c r="A172" s="15" t="s">
        <v>187</v>
      </c>
      <c r="B172" s="17" t="s">
        <v>186</v>
      </c>
      <c r="C172" s="14"/>
      <c r="D172" s="13"/>
      <c r="E172" s="13"/>
      <c r="F172" s="13"/>
      <c r="G172" s="16">
        <f aca="true" t="shared" si="15" ref="G172:I173">G173</f>
        <v>1532.6</v>
      </c>
      <c r="H172" s="16">
        <f t="shared" si="15"/>
        <v>1532.6</v>
      </c>
      <c r="I172" s="31">
        <f t="shared" si="15"/>
        <v>0</v>
      </c>
    </row>
    <row r="173" spans="1:9" ht="15">
      <c r="A173" s="15" t="s">
        <v>185</v>
      </c>
      <c r="B173" s="13" t="s">
        <v>184</v>
      </c>
      <c r="C173" s="14"/>
      <c r="D173" s="13"/>
      <c r="E173" s="13"/>
      <c r="F173" s="13"/>
      <c r="G173" s="12">
        <f t="shared" si="15"/>
        <v>1532.6</v>
      </c>
      <c r="H173" s="12">
        <f t="shared" si="15"/>
        <v>1532.6</v>
      </c>
      <c r="I173" s="7">
        <f t="shared" si="15"/>
        <v>0</v>
      </c>
    </row>
    <row r="174" spans="1:9" ht="30">
      <c r="A174" s="15" t="s">
        <v>124</v>
      </c>
      <c r="B174" s="13" t="s">
        <v>184</v>
      </c>
      <c r="C174" s="14">
        <v>115</v>
      </c>
      <c r="D174" s="13" t="s">
        <v>73</v>
      </c>
      <c r="E174" s="13" t="s">
        <v>1</v>
      </c>
      <c r="F174" s="13" t="s">
        <v>183</v>
      </c>
      <c r="G174" s="12">
        <v>1532.6</v>
      </c>
      <c r="H174" s="12">
        <v>1532.6</v>
      </c>
      <c r="I174" s="7"/>
    </row>
    <row r="175" spans="1:9" ht="15">
      <c r="A175" s="63" t="s">
        <v>182</v>
      </c>
      <c r="B175" s="51" t="s">
        <v>181</v>
      </c>
      <c r="C175" s="51"/>
      <c r="D175" s="51"/>
      <c r="E175" s="51"/>
      <c r="F175" s="51"/>
      <c r="G175" s="49">
        <f>G176+G181</f>
        <v>46974.00000000001</v>
      </c>
      <c r="H175" s="49">
        <f>H176+H181</f>
        <v>46974.00000000001</v>
      </c>
      <c r="I175" s="48">
        <f>I176+I181</f>
        <v>0</v>
      </c>
    </row>
    <row r="176" spans="1:9" ht="75" customHeight="1">
      <c r="A176" s="42" t="s">
        <v>180</v>
      </c>
      <c r="B176" s="17" t="s">
        <v>179</v>
      </c>
      <c r="C176" s="17"/>
      <c r="D176" s="17"/>
      <c r="E176" s="17"/>
      <c r="F176" s="17"/>
      <c r="G176" s="16">
        <f>G177</f>
        <v>44412.700000000004</v>
      </c>
      <c r="H176" s="16">
        <f>H177</f>
        <v>44412.700000000004</v>
      </c>
      <c r="I176" s="31">
        <f>I177</f>
        <v>0</v>
      </c>
    </row>
    <row r="177" spans="1:9" ht="45">
      <c r="A177" s="15" t="s">
        <v>178</v>
      </c>
      <c r="B177" s="13" t="s">
        <v>177</v>
      </c>
      <c r="C177" s="13"/>
      <c r="D177" s="13"/>
      <c r="E177" s="13"/>
      <c r="F177" s="13"/>
      <c r="G177" s="12">
        <f>G180+G178+G179</f>
        <v>44412.700000000004</v>
      </c>
      <c r="H177" s="12">
        <f>H180+H178+H179</f>
        <v>44412.700000000004</v>
      </c>
      <c r="I177" s="7">
        <f>I180+I178+I179</f>
        <v>0</v>
      </c>
    </row>
    <row r="178" spans="1:9" ht="15">
      <c r="A178" s="15" t="s">
        <v>33</v>
      </c>
      <c r="B178" s="13" t="s">
        <v>177</v>
      </c>
      <c r="C178" s="13" t="s">
        <v>74</v>
      </c>
      <c r="D178" s="13" t="s">
        <v>73</v>
      </c>
      <c r="E178" s="13" t="s">
        <v>15</v>
      </c>
      <c r="F178" s="13" t="s">
        <v>32</v>
      </c>
      <c r="G178" s="12">
        <v>42506</v>
      </c>
      <c r="H178" s="12">
        <v>42506</v>
      </c>
      <c r="I178" s="7"/>
    </row>
    <row r="179" spans="1:9" ht="30">
      <c r="A179" s="15" t="s">
        <v>5</v>
      </c>
      <c r="B179" s="13" t="s">
        <v>177</v>
      </c>
      <c r="C179" s="13" t="s">
        <v>74</v>
      </c>
      <c r="D179" s="13" t="s">
        <v>73</v>
      </c>
      <c r="E179" s="13" t="s">
        <v>15</v>
      </c>
      <c r="F179" s="13" t="s">
        <v>0</v>
      </c>
      <c r="G179" s="12">
        <v>1887.8</v>
      </c>
      <c r="H179" s="12">
        <v>1887.8</v>
      </c>
      <c r="I179" s="7"/>
    </row>
    <row r="180" spans="1:9" ht="15">
      <c r="A180" s="15" t="s">
        <v>174</v>
      </c>
      <c r="B180" s="13" t="s">
        <v>177</v>
      </c>
      <c r="C180" s="13" t="s">
        <v>74</v>
      </c>
      <c r="D180" s="13" t="s">
        <v>73</v>
      </c>
      <c r="E180" s="13" t="s">
        <v>15</v>
      </c>
      <c r="F180" s="13" t="s">
        <v>172</v>
      </c>
      <c r="G180" s="12">
        <v>18.9</v>
      </c>
      <c r="H180" s="12">
        <v>18.9</v>
      </c>
      <c r="I180" s="7"/>
    </row>
    <row r="181" spans="1:9" ht="30">
      <c r="A181" s="42" t="s">
        <v>176</v>
      </c>
      <c r="B181" s="17" t="s">
        <v>175</v>
      </c>
      <c r="C181" s="17"/>
      <c r="D181" s="17"/>
      <c r="E181" s="17"/>
      <c r="F181" s="17"/>
      <c r="G181" s="16">
        <f>G182</f>
        <v>2561.3</v>
      </c>
      <c r="H181" s="16">
        <f>H182</f>
        <v>2561.3</v>
      </c>
      <c r="I181" s="31">
        <f>I182</f>
        <v>0</v>
      </c>
    </row>
    <row r="182" spans="1:9" ht="15">
      <c r="A182" s="15" t="s">
        <v>42</v>
      </c>
      <c r="B182" s="13" t="s">
        <v>173</v>
      </c>
      <c r="C182" s="13"/>
      <c r="D182" s="13"/>
      <c r="E182" s="13"/>
      <c r="F182" s="13"/>
      <c r="G182" s="12">
        <f>G183+G184+G185</f>
        <v>2561.3</v>
      </c>
      <c r="H182" s="12">
        <f>H183+H184+H185</f>
        <v>2561.3</v>
      </c>
      <c r="I182" s="7">
        <f>I183+I184+I185</f>
        <v>0</v>
      </c>
    </row>
    <row r="183" spans="1:9" ht="15">
      <c r="A183" s="15" t="s">
        <v>41</v>
      </c>
      <c r="B183" s="13" t="s">
        <v>173</v>
      </c>
      <c r="C183" s="13" t="s">
        <v>74</v>
      </c>
      <c r="D183" s="13" t="s">
        <v>73</v>
      </c>
      <c r="E183" s="13" t="s">
        <v>15</v>
      </c>
      <c r="F183" s="13" t="s">
        <v>40</v>
      </c>
      <c r="G183" s="12">
        <v>2304.9</v>
      </c>
      <c r="H183" s="12">
        <v>2304.9</v>
      </c>
      <c r="I183" s="7"/>
    </row>
    <row r="184" spans="1:9" ht="30">
      <c r="A184" s="15" t="s">
        <v>5</v>
      </c>
      <c r="B184" s="13" t="s">
        <v>173</v>
      </c>
      <c r="C184" s="13" t="s">
        <v>74</v>
      </c>
      <c r="D184" s="13" t="s">
        <v>73</v>
      </c>
      <c r="E184" s="13" t="s">
        <v>15</v>
      </c>
      <c r="F184" s="13" t="s">
        <v>0</v>
      </c>
      <c r="G184" s="12">
        <v>250.8</v>
      </c>
      <c r="H184" s="12">
        <v>250.8</v>
      </c>
      <c r="I184" s="7"/>
    </row>
    <row r="185" spans="1:9" ht="15.75" thickBot="1">
      <c r="A185" s="11" t="s">
        <v>174</v>
      </c>
      <c r="B185" s="9" t="s">
        <v>173</v>
      </c>
      <c r="C185" s="9" t="s">
        <v>74</v>
      </c>
      <c r="D185" s="9" t="s">
        <v>73</v>
      </c>
      <c r="E185" s="9" t="s">
        <v>15</v>
      </c>
      <c r="F185" s="9" t="s">
        <v>172</v>
      </c>
      <c r="G185" s="8">
        <v>5.6</v>
      </c>
      <c r="H185" s="8">
        <v>5.6</v>
      </c>
      <c r="I185" s="7"/>
    </row>
    <row r="186" spans="1:9" ht="43.5" thickBot="1">
      <c r="A186" s="62" t="s">
        <v>171</v>
      </c>
      <c r="B186" s="27" t="s">
        <v>170</v>
      </c>
      <c r="C186" s="27"/>
      <c r="D186" s="26"/>
      <c r="E186" s="26"/>
      <c r="F186" s="26"/>
      <c r="G186" s="25">
        <f>G187+G198+G202</f>
        <v>386.99999999999994</v>
      </c>
      <c r="H186" s="25">
        <f>H187+H198+H202</f>
        <v>386.99999999999994</v>
      </c>
      <c r="I186" s="24" t="e">
        <f>I187+I198+I202</f>
        <v>#REF!</v>
      </c>
    </row>
    <row r="187" spans="1:9" ht="15">
      <c r="A187" s="58" t="s">
        <v>169</v>
      </c>
      <c r="B187" s="57" t="s">
        <v>168</v>
      </c>
      <c r="C187" s="57"/>
      <c r="D187" s="61"/>
      <c r="E187" s="61"/>
      <c r="F187" s="61"/>
      <c r="G187" s="60">
        <f>G188+G192+G195</f>
        <v>351.79999999999995</v>
      </c>
      <c r="H187" s="60">
        <f>H188+H192+H195</f>
        <v>351.79999999999995</v>
      </c>
      <c r="I187" s="48">
        <f>I188+I192+I195</f>
        <v>0</v>
      </c>
    </row>
    <row r="188" spans="1:9" ht="15">
      <c r="A188" s="19" t="s">
        <v>167</v>
      </c>
      <c r="B188" s="18" t="s">
        <v>166</v>
      </c>
      <c r="C188" s="18"/>
      <c r="D188" s="17"/>
      <c r="E188" s="17"/>
      <c r="F188" s="17"/>
      <c r="G188" s="16">
        <f>G189</f>
        <v>173.1</v>
      </c>
      <c r="H188" s="16">
        <f>H189</f>
        <v>173.1</v>
      </c>
      <c r="I188" s="31">
        <f>I189</f>
        <v>0</v>
      </c>
    </row>
    <row r="189" spans="1:9" ht="15">
      <c r="A189" s="15" t="s">
        <v>158</v>
      </c>
      <c r="B189" s="14" t="s">
        <v>165</v>
      </c>
      <c r="C189" s="14"/>
      <c r="D189" s="13"/>
      <c r="E189" s="13"/>
      <c r="F189" s="13"/>
      <c r="G189" s="12">
        <f>G191+G190</f>
        <v>173.1</v>
      </c>
      <c r="H189" s="12">
        <f>H191+H190</f>
        <v>173.1</v>
      </c>
      <c r="I189" s="7">
        <f>I191+I190</f>
        <v>0</v>
      </c>
    </row>
    <row r="190" spans="1:9" ht="30">
      <c r="A190" s="15" t="s">
        <v>5</v>
      </c>
      <c r="B190" s="14" t="s">
        <v>165</v>
      </c>
      <c r="C190" s="14">
        <v>546</v>
      </c>
      <c r="D190" s="13" t="s">
        <v>1</v>
      </c>
      <c r="E190" s="13" t="s">
        <v>57</v>
      </c>
      <c r="F190" s="13" t="s">
        <v>0</v>
      </c>
      <c r="G190" s="12">
        <v>172.1</v>
      </c>
      <c r="H190" s="12">
        <v>172.1</v>
      </c>
      <c r="I190" s="7"/>
    </row>
    <row r="191" spans="1:9" ht="15">
      <c r="A191" s="15" t="s">
        <v>157</v>
      </c>
      <c r="B191" s="14" t="s">
        <v>165</v>
      </c>
      <c r="C191" s="14">
        <v>546</v>
      </c>
      <c r="D191" s="13" t="s">
        <v>1</v>
      </c>
      <c r="E191" s="13" t="s">
        <v>57</v>
      </c>
      <c r="F191" s="13" t="s">
        <v>155</v>
      </c>
      <c r="G191" s="12">
        <v>1</v>
      </c>
      <c r="H191" s="12">
        <v>1</v>
      </c>
      <c r="I191" s="7"/>
    </row>
    <row r="192" spans="1:9" ht="30">
      <c r="A192" s="19" t="s">
        <v>164</v>
      </c>
      <c r="B192" s="18" t="s">
        <v>163</v>
      </c>
      <c r="C192" s="18"/>
      <c r="D192" s="17"/>
      <c r="E192" s="17"/>
      <c r="F192" s="17"/>
      <c r="G192" s="16">
        <f aca="true" t="shared" si="16" ref="G192:I193">G193</f>
        <v>168.7</v>
      </c>
      <c r="H192" s="16">
        <f t="shared" si="16"/>
        <v>168.7</v>
      </c>
      <c r="I192" s="31">
        <f t="shared" si="16"/>
        <v>0</v>
      </c>
    </row>
    <row r="193" spans="1:9" ht="30">
      <c r="A193" s="15" t="s">
        <v>162</v>
      </c>
      <c r="B193" s="14" t="s">
        <v>161</v>
      </c>
      <c r="C193" s="14"/>
      <c r="D193" s="13"/>
      <c r="E193" s="13"/>
      <c r="F193" s="59"/>
      <c r="G193" s="12">
        <f t="shared" si="16"/>
        <v>168.7</v>
      </c>
      <c r="H193" s="12">
        <f t="shared" si="16"/>
        <v>168.7</v>
      </c>
      <c r="I193" s="7">
        <f t="shared" si="16"/>
        <v>0</v>
      </c>
    </row>
    <row r="194" spans="1:9" ht="30">
      <c r="A194" s="15" t="s">
        <v>5</v>
      </c>
      <c r="B194" s="14" t="s">
        <v>161</v>
      </c>
      <c r="C194" s="14">
        <v>546</v>
      </c>
      <c r="D194" s="13" t="s">
        <v>1</v>
      </c>
      <c r="E194" s="13" t="s">
        <v>57</v>
      </c>
      <c r="F194" s="13" t="s">
        <v>0</v>
      </c>
      <c r="G194" s="12">
        <v>168.7</v>
      </c>
      <c r="H194" s="12">
        <v>168.7</v>
      </c>
      <c r="I194" s="7"/>
    </row>
    <row r="195" spans="1:9" ht="21.75" customHeight="1">
      <c r="A195" s="19" t="s">
        <v>160</v>
      </c>
      <c r="B195" s="18" t="s">
        <v>159</v>
      </c>
      <c r="C195" s="18"/>
      <c r="D195" s="17"/>
      <c r="E195" s="17"/>
      <c r="F195" s="17"/>
      <c r="G195" s="16">
        <f aca="true" t="shared" si="17" ref="G195:I196">G196</f>
        <v>10</v>
      </c>
      <c r="H195" s="16">
        <f t="shared" si="17"/>
        <v>10</v>
      </c>
      <c r="I195" s="31">
        <f t="shared" si="17"/>
        <v>0</v>
      </c>
    </row>
    <row r="196" spans="1:9" ht="19.5" customHeight="1">
      <c r="A196" s="15" t="s">
        <v>158</v>
      </c>
      <c r="B196" s="14" t="s">
        <v>156</v>
      </c>
      <c r="C196" s="14"/>
      <c r="D196" s="13"/>
      <c r="E196" s="13"/>
      <c r="F196" s="13"/>
      <c r="G196" s="12">
        <f t="shared" si="17"/>
        <v>10</v>
      </c>
      <c r="H196" s="12">
        <f t="shared" si="17"/>
        <v>10</v>
      </c>
      <c r="I196" s="7">
        <f t="shared" si="17"/>
        <v>0</v>
      </c>
    </row>
    <row r="197" spans="1:9" ht="15">
      <c r="A197" s="15" t="s">
        <v>157</v>
      </c>
      <c r="B197" s="14" t="s">
        <v>156</v>
      </c>
      <c r="C197" s="14">
        <v>546</v>
      </c>
      <c r="D197" s="13" t="s">
        <v>1</v>
      </c>
      <c r="E197" s="13" t="s">
        <v>57</v>
      </c>
      <c r="F197" s="13" t="s">
        <v>155</v>
      </c>
      <c r="G197" s="12">
        <v>10</v>
      </c>
      <c r="H197" s="12">
        <v>10</v>
      </c>
      <c r="I197" s="7"/>
    </row>
    <row r="198" spans="1:9" ht="15">
      <c r="A198" s="53" t="s">
        <v>154</v>
      </c>
      <c r="B198" s="50" t="s">
        <v>153</v>
      </c>
      <c r="C198" s="50"/>
      <c r="D198" s="51"/>
      <c r="E198" s="51"/>
      <c r="F198" s="51"/>
      <c r="G198" s="49">
        <f>G199</f>
        <v>10.8</v>
      </c>
      <c r="H198" s="49">
        <f>H199</f>
        <v>10.8</v>
      </c>
      <c r="I198" s="48" t="e">
        <f>I199</f>
        <v>#REF!</v>
      </c>
    </row>
    <row r="199" spans="1:9" ht="45">
      <c r="A199" s="19" t="s">
        <v>152</v>
      </c>
      <c r="B199" s="18" t="s">
        <v>151</v>
      </c>
      <c r="C199" s="18"/>
      <c r="D199" s="17"/>
      <c r="E199" s="17"/>
      <c r="F199" s="17"/>
      <c r="G199" s="16">
        <f>G200</f>
        <v>10.8</v>
      </c>
      <c r="H199" s="16">
        <f>H200</f>
        <v>10.8</v>
      </c>
      <c r="I199" s="31" t="e">
        <f>#REF!+I200</f>
        <v>#REF!</v>
      </c>
    </row>
    <row r="200" spans="1:9" ht="30">
      <c r="A200" s="15" t="s">
        <v>150</v>
      </c>
      <c r="B200" s="14" t="s">
        <v>149</v>
      </c>
      <c r="C200" s="14"/>
      <c r="D200" s="13"/>
      <c r="E200" s="13"/>
      <c r="F200" s="13"/>
      <c r="G200" s="12">
        <f>G201</f>
        <v>10.8</v>
      </c>
      <c r="H200" s="12">
        <f>H201</f>
        <v>10.8</v>
      </c>
      <c r="I200" s="7"/>
    </row>
    <row r="201" spans="1:9" ht="15">
      <c r="A201" s="15" t="s">
        <v>76</v>
      </c>
      <c r="B201" s="14" t="s">
        <v>149</v>
      </c>
      <c r="C201" s="14">
        <v>115</v>
      </c>
      <c r="D201" s="13" t="s">
        <v>73</v>
      </c>
      <c r="E201" s="13" t="s">
        <v>15</v>
      </c>
      <c r="F201" s="13" t="s">
        <v>72</v>
      </c>
      <c r="G201" s="12">
        <v>10.8</v>
      </c>
      <c r="H201" s="12">
        <v>10.8</v>
      </c>
      <c r="I201" s="7"/>
    </row>
    <row r="202" spans="1:9" ht="45">
      <c r="A202" s="53" t="s">
        <v>148</v>
      </c>
      <c r="B202" s="51" t="s">
        <v>147</v>
      </c>
      <c r="C202" s="51"/>
      <c r="D202" s="51"/>
      <c r="E202" s="51"/>
      <c r="F202" s="51"/>
      <c r="G202" s="49">
        <f>G206+G203</f>
        <v>24.4</v>
      </c>
      <c r="H202" s="49">
        <f>H206+H203</f>
        <v>24.4</v>
      </c>
      <c r="I202" s="48">
        <f>I206+I203</f>
        <v>0</v>
      </c>
    </row>
    <row r="203" spans="1:9" ht="45">
      <c r="A203" s="19" t="s">
        <v>146</v>
      </c>
      <c r="B203" s="17" t="s">
        <v>145</v>
      </c>
      <c r="C203" s="17"/>
      <c r="D203" s="17"/>
      <c r="E203" s="17"/>
      <c r="F203" s="17"/>
      <c r="G203" s="16">
        <f aca="true" t="shared" si="18" ref="G203:I204">G204</f>
        <v>16.4</v>
      </c>
      <c r="H203" s="16">
        <f t="shared" si="18"/>
        <v>16.4</v>
      </c>
      <c r="I203" s="7">
        <f t="shared" si="18"/>
        <v>0</v>
      </c>
    </row>
    <row r="204" spans="1:9" ht="15">
      <c r="A204" s="41" t="s">
        <v>144</v>
      </c>
      <c r="B204" s="13" t="s">
        <v>143</v>
      </c>
      <c r="C204" s="13"/>
      <c r="D204" s="13"/>
      <c r="E204" s="13"/>
      <c r="F204" s="13"/>
      <c r="G204" s="12">
        <f t="shared" si="18"/>
        <v>16.4</v>
      </c>
      <c r="H204" s="12">
        <f t="shared" si="18"/>
        <v>16.4</v>
      </c>
      <c r="I204" s="7">
        <f t="shared" si="18"/>
        <v>0</v>
      </c>
    </row>
    <row r="205" spans="1:9" ht="15">
      <c r="A205" s="15" t="s">
        <v>76</v>
      </c>
      <c r="B205" s="13" t="s">
        <v>143</v>
      </c>
      <c r="C205" s="13" t="s">
        <v>74</v>
      </c>
      <c r="D205" s="13" t="s">
        <v>73</v>
      </c>
      <c r="E205" s="13" t="s">
        <v>15</v>
      </c>
      <c r="F205" s="13" t="s">
        <v>72</v>
      </c>
      <c r="G205" s="12">
        <v>16.4</v>
      </c>
      <c r="H205" s="12">
        <v>16.4</v>
      </c>
      <c r="I205" s="7"/>
    </row>
    <row r="206" spans="1:9" ht="45">
      <c r="A206" s="42" t="s">
        <v>142</v>
      </c>
      <c r="B206" s="17" t="s">
        <v>141</v>
      </c>
      <c r="C206" s="17"/>
      <c r="D206" s="17"/>
      <c r="E206" s="17"/>
      <c r="F206" s="17"/>
      <c r="G206" s="16">
        <f aca="true" t="shared" si="19" ref="G206:I207">G207</f>
        <v>8</v>
      </c>
      <c r="H206" s="16">
        <f t="shared" si="19"/>
        <v>8</v>
      </c>
      <c r="I206" s="31">
        <f t="shared" si="19"/>
        <v>0</v>
      </c>
    </row>
    <row r="207" spans="1:9" ht="30">
      <c r="A207" s="41" t="s">
        <v>140</v>
      </c>
      <c r="B207" s="13" t="s">
        <v>139</v>
      </c>
      <c r="C207" s="17"/>
      <c r="D207" s="17"/>
      <c r="E207" s="17"/>
      <c r="F207" s="17"/>
      <c r="G207" s="12">
        <f t="shared" si="19"/>
        <v>8</v>
      </c>
      <c r="H207" s="12">
        <f t="shared" si="19"/>
        <v>8</v>
      </c>
      <c r="I207" s="31">
        <f t="shared" si="19"/>
        <v>0</v>
      </c>
    </row>
    <row r="208" spans="1:9" ht="30.75" thickBot="1">
      <c r="A208" s="11" t="s">
        <v>5</v>
      </c>
      <c r="B208" s="9" t="s">
        <v>139</v>
      </c>
      <c r="C208" s="9" t="s">
        <v>77</v>
      </c>
      <c r="D208" s="9" t="s">
        <v>138</v>
      </c>
      <c r="E208" s="9" t="s">
        <v>97</v>
      </c>
      <c r="F208" s="9" t="s">
        <v>0</v>
      </c>
      <c r="G208" s="8">
        <v>8</v>
      </c>
      <c r="H208" s="8">
        <v>8</v>
      </c>
      <c r="I208" s="31"/>
    </row>
    <row r="209" spans="1:9" ht="29.25" thickBot="1">
      <c r="A209" s="28" t="s">
        <v>137</v>
      </c>
      <c r="B209" s="27" t="s">
        <v>136</v>
      </c>
      <c r="C209" s="27"/>
      <c r="D209" s="26"/>
      <c r="E209" s="26"/>
      <c r="F209" s="27"/>
      <c r="G209" s="25">
        <f>G210+G214</f>
        <v>526.8000000000001</v>
      </c>
      <c r="H209" s="25">
        <f>H210+H214</f>
        <v>526.8000000000001</v>
      </c>
      <c r="I209" s="24" t="e">
        <f>I210+I214</f>
        <v>#REF!</v>
      </c>
    </row>
    <row r="210" spans="1:9" ht="33.75" customHeight="1">
      <c r="A210" s="58" t="s">
        <v>135</v>
      </c>
      <c r="B210" s="57" t="s">
        <v>134</v>
      </c>
      <c r="C210" s="55"/>
      <c r="D210" s="56"/>
      <c r="E210" s="56"/>
      <c r="F210" s="55"/>
      <c r="G210" s="54">
        <f aca="true" t="shared" si="20" ref="G210:H212">G211</f>
        <v>9.7</v>
      </c>
      <c r="H210" s="54">
        <f t="shared" si="20"/>
        <v>9.7</v>
      </c>
      <c r="I210" s="32" t="e">
        <f>I211+#REF!</f>
        <v>#REF!</v>
      </c>
    </row>
    <row r="211" spans="1:9" ht="30">
      <c r="A211" s="19" t="s">
        <v>133</v>
      </c>
      <c r="B211" s="18" t="s">
        <v>132</v>
      </c>
      <c r="C211" s="18"/>
      <c r="D211" s="17"/>
      <c r="E211" s="17"/>
      <c r="F211" s="18"/>
      <c r="G211" s="16">
        <f t="shared" si="20"/>
        <v>9.7</v>
      </c>
      <c r="H211" s="16">
        <f t="shared" si="20"/>
        <v>9.7</v>
      </c>
      <c r="I211" s="31" t="e">
        <f>I212</f>
        <v>#REF!</v>
      </c>
    </row>
    <row r="212" spans="1:9" ht="30">
      <c r="A212" s="15" t="s">
        <v>131</v>
      </c>
      <c r="B212" s="14" t="s">
        <v>130</v>
      </c>
      <c r="C212" s="14"/>
      <c r="D212" s="13"/>
      <c r="E212" s="13"/>
      <c r="F212" s="14"/>
      <c r="G212" s="12">
        <f t="shared" si="20"/>
        <v>9.7</v>
      </c>
      <c r="H212" s="12">
        <f t="shared" si="20"/>
        <v>9.7</v>
      </c>
      <c r="I212" s="7" t="e">
        <f>I213+#REF!</f>
        <v>#REF!</v>
      </c>
    </row>
    <row r="213" spans="1:9" ht="30">
      <c r="A213" s="15" t="s">
        <v>5</v>
      </c>
      <c r="B213" s="14" t="s">
        <v>130</v>
      </c>
      <c r="C213" s="14">
        <v>546</v>
      </c>
      <c r="D213" s="13" t="s">
        <v>21</v>
      </c>
      <c r="E213" s="13" t="s">
        <v>28</v>
      </c>
      <c r="F213" s="14">
        <v>240</v>
      </c>
      <c r="G213" s="12">
        <v>9.7</v>
      </c>
      <c r="H213" s="12">
        <v>9.7</v>
      </c>
      <c r="I213" s="7">
        <v>9</v>
      </c>
    </row>
    <row r="214" spans="1:9" ht="30">
      <c r="A214" s="53" t="s">
        <v>129</v>
      </c>
      <c r="B214" s="52" t="s">
        <v>128</v>
      </c>
      <c r="C214" s="50"/>
      <c r="D214" s="51"/>
      <c r="E214" s="51"/>
      <c r="F214" s="50"/>
      <c r="G214" s="49">
        <f aca="true" t="shared" si="21" ref="G214:I216">G215</f>
        <v>517.1</v>
      </c>
      <c r="H214" s="49">
        <f t="shared" si="21"/>
        <v>517.1</v>
      </c>
      <c r="I214" s="48">
        <f t="shared" si="21"/>
        <v>0</v>
      </c>
    </row>
    <row r="215" spans="1:9" ht="30">
      <c r="A215" s="19" t="s">
        <v>127</v>
      </c>
      <c r="B215" s="47" t="s">
        <v>126</v>
      </c>
      <c r="C215" s="18"/>
      <c r="D215" s="17"/>
      <c r="E215" s="17"/>
      <c r="F215" s="18"/>
      <c r="G215" s="16">
        <f t="shared" si="21"/>
        <v>517.1</v>
      </c>
      <c r="H215" s="16">
        <f t="shared" si="21"/>
        <v>517.1</v>
      </c>
      <c r="I215" s="7">
        <f t="shared" si="21"/>
        <v>0</v>
      </c>
    </row>
    <row r="216" spans="1:9" ht="30">
      <c r="A216" s="15" t="s">
        <v>125</v>
      </c>
      <c r="B216" s="38" t="s">
        <v>123</v>
      </c>
      <c r="C216" s="14"/>
      <c r="D216" s="13"/>
      <c r="E216" s="13"/>
      <c r="F216" s="14"/>
      <c r="G216" s="12">
        <f t="shared" si="21"/>
        <v>517.1</v>
      </c>
      <c r="H216" s="12">
        <f t="shared" si="21"/>
        <v>517.1</v>
      </c>
      <c r="I216" s="7">
        <f t="shared" si="21"/>
        <v>0</v>
      </c>
    </row>
    <row r="217" spans="1:9" ht="30.75" thickBot="1">
      <c r="A217" s="11" t="s">
        <v>124</v>
      </c>
      <c r="B217" s="46" t="s">
        <v>123</v>
      </c>
      <c r="C217" s="10">
        <v>546</v>
      </c>
      <c r="D217" s="9" t="s">
        <v>97</v>
      </c>
      <c r="E217" s="9" t="s">
        <v>122</v>
      </c>
      <c r="F217" s="10">
        <v>630</v>
      </c>
      <c r="G217" s="8">
        <v>517.1</v>
      </c>
      <c r="H217" s="8">
        <v>517.1</v>
      </c>
      <c r="I217" s="7"/>
    </row>
    <row r="218" spans="1:9" ht="31.5" customHeight="1" thickBot="1">
      <c r="A218" s="28" t="s">
        <v>121</v>
      </c>
      <c r="B218" s="27" t="s">
        <v>120</v>
      </c>
      <c r="C218" s="27"/>
      <c r="D218" s="26"/>
      <c r="E218" s="26"/>
      <c r="F218" s="26"/>
      <c r="G218" s="25">
        <f aca="true" t="shared" si="22" ref="G218:H220">G219</f>
        <v>1736.3</v>
      </c>
      <c r="H218" s="25">
        <f t="shared" si="22"/>
        <v>1736.3</v>
      </c>
      <c r="I218" s="24" t="e">
        <f>#REF!+I219</f>
        <v>#REF!</v>
      </c>
    </row>
    <row r="219" spans="1:9" ht="33.75" customHeight="1">
      <c r="A219" s="23" t="s">
        <v>119</v>
      </c>
      <c r="B219" s="22" t="s">
        <v>118</v>
      </c>
      <c r="C219" s="22"/>
      <c r="D219" s="21"/>
      <c r="E219" s="21"/>
      <c r="F219" s="21"/>
      <c r="G219" s="20">
        <f t="shared" si="22"/>
        <v>1736.3</v>
      </c>
      <c r="H219" s="20">
        <f t="shared" si="22"/>
        <v>1736.3</v>
      </c>
      <c r="I219" s="31">
        <f>I220</f>
        <v>0</v>
      </c>
    </row>
    <row r="220" spans="1:9" ht="30">
      <c r="A220" s="15" t="s">
        <v>117</v>
      </c>
      <c r="B220" s="14" t="s">
        <v>115</v>
      </c>
      <c r="C220" s="18"/>
      <c r="D220" s="17"/>
      <c r="E220" s="17"/>
      <c r="F220" s="17"/>
      <c r="G220" s="16">
        <f t="shared" si="22"/>
        <v>1736.3</v>
      </c>
      <c r="H220" s="16">
        <f t="shared" si="22"/>
        <v>1736.3</v>
      </c>
      <c r="I220" s="31">
        <f>I221</f>
        <v>0</v>
      </c>
    </row>
    <row r="221" spans="1:9" ht="15.75" thickBot="1">
      <c r="A221" s="11" t="s">
        <v>116</v>
      </c>
      <c r="B221" s="10" t="s">
        <v>115</v>
      </c>
      <c r="C221" s="10">
        <v>546</v>
      </c>
      <c r="D221" s="9" t="s">
        <v>114</v>
      </c>
      <c r="E221" s="9" t="s">
        <v>1</v>
      </c>
      <c r="F221" s="9" t="s">
        <v>113</v>
      </c>
      <c r="G221" s="45">
        <v>1736.3</v>
      </c>
      <c r="H221" s="45">
        <v>1736.3</v>
      </c>
      <c r="I221" s="31"/>
    </row>
    <row r="222" spans="1:10" ht="43.5" thickBot="1">
      <c r="A222" s="28" t="s">
        <v>112</v>
      </c>
      <c r="B222" s="26" t="s">
        <v>111</v>
      </c>
      <c r="C222" s="26"/>
      <c r="D222" s="26"/>
      <c r="E222" s="26"/>
      <c r="F222" s="26"/>
      <c r="G222" s="25">
        <f>G223+G227</f>
        <v>15361.3</v>
      </c>
      <c r="H222" s="25">
        <f>H223+H227</f>
        <v>15231.2</v>
      </c>
      <c r="I222" s="24" t="e">
        <f>I223+I227+#REF!</f>
        <v>#REF!</v>
      </c>
      <c r="J222" s="3"/>
    </row>
    <row r="223" spans="1:10" ht="21" customHeight="1">
      <c r="A223" s="23" t="s">
        <v>110</v>
      </c>
      <c r="B223" s="21" t="s">
        <v>109</v>
      </c>
      <c r="C223" s="21"/>
      <c r="D223" s="21"/>
      <c r="E223" s="21"/>
      <c r="F223" s="21"/>
      <c r="G223" s="20">
        <f>G224</f>
        <v>7419.1</v>
      </c>
      <c r="H223" s="20">
        <f>H224</f>
        <v>7295.400000000001</v>
      </c>
      <c r="I223" s="31">
        <f>I224</f>
        <v>0</v>
      </c>
      <c r="J223" s="3"/>
    </row>
    <row r="224" spans="1:10" ht="15">
      <c r="A224" s="15" t="s">
        <v>108</v>
      </c>
      <c r="B224" s="13" t="s">
        <v>107</v>
      </c>
      <c r="C224" s="13"/>
      <c r="D224" s="13"/>
      <c r="E224" s="13"/>
      <c r="F224" s="13"/>
      <c r="G224" s="12">
        <f>G225+G226</f>
        <v>7419.1</v>
      </c>
      <c r="H224" s="12">
        <f>H225+H226</f>
        <v>7295.400000000001</v>
      </c>
      <c r="I224" s="7">
        <f>I225+I226</f>
        <v>0</v>
      </c>
      <c r="J224" s="3"/>
    </row>
    <row r="225" spans="1:10" ht="30">
      <c r="A225" s="15" t="s">
        <v>5</v>
      </c>
      <c r="B225" s="13" t="s">
        <v>107</v>
      </c>
      <c r="C225" s="13" t="s">
        <v>3</v>
      </c>
      <c r="D225" s="13" t="s">
        <v>97</v>
      </c>
      <c r="E225" s="13" t="s">
        <v>15</v>
      </c>
      <c r="F225" s="13" t="s">
        <v>0</v>
      </c>
      <c r="G225" s="12">
        <v>1818</v>
      </c>
      <c r="H225" s="12">
        <v>1694.3</v>
      </c>
      <c r="I225" s="7"/>
      <c r="J225" s="3"/>
    </row>
    <row r="226" spans="1:10" ht="15">
      <c r="A226" s="15" t="s">
        <v>99</v>
      </c>
      <c r="B226" s="13" t="s">
        <v>107</v>
      </c>
      <c r="C226" s="13" t="s">
        <v>3</v>
      </c>
      <c r="D226" s="13" t="s">
        <v>97</v>
      </c>
      <c r="E226" s="13" t="s">
        <v>15</v>
      </c>
      <c r="F226" s="13" t="s">
        <v>96</v>
      </c>
      <c r="G226" s="12">
        <v>5601.1</v>
      </c>
      <c r="H226" s="12">
        <v>5601.1</v>
      </c>
      <c r="I226" s="7"/>
      <c r="J226" s="3"/>
    </row>
    <row r="227" spans="1:10" ht="27" customHeight="1">
      <c r="A227" s="44" t="s">
        <v>106</v>
      </c>
      <c r="B227" s="17" t="s">
        <v>105</v>
      </c>
      <c r="C227" s="17"/>
      <c r="D227" s="16"/>
      <c r="E227" s="17"/>
      <c r="F227" s="17"/>
      <c r="G227" s="16">
        <f>G228+G233+G231</f>
        <v>7942.2</v>
      </c>
      <c r="H227" s="16">
        <f>H228+H233+H231</f>
        <v>7935.8</v>
      </c>
      <c r="I227" s="31">
        <f>I228+I233</f>
        <v>3463.5</v>
      </c>
      <c r="J227" s="3"/>
    </row>
    <row r="228" spans="1:10" ht="15">
      <c r="A228" s="15" t="s">
        <v>104</v>
      </c>
      <c r="B228" s="13" t="s">
        <v>103</v>
      </c>
      <c r="C228" s="13"/>
      <c r="D228" s="13"/>
      <c r="E228" s="13"/>
      <c r="F228" s="13"/>
      <c r="G228" s="12">
        <f>G229+G230</f>
        <v>4796.4</v>
      </c>
      <c r="H228" s="12">
        <f>H229+H230</f>
        <v>4790.8</v>
      </c>
      <c r="I228" s="7">
        <f>I229</f>
        <v>3463.5</v>
      </c>
      <c r="J228" s="3"/>
    </row>
    <row r="229" spans="1:10" ht="30">
      <c r="A229" s="15" t="s">
        <v>5</v>
      </c>
      <c r="B229" s="13" t="s">
        <v>103</v>
      </c>
      <c r="C229" s="13" t="s">
        <v>3</v>
      </c>
      <c r="D229" s="13" t="s">
        <v>97</v>
      </c>
      <c r="E229" s="13" t="s">
        <v>15</v>
      </c>
      <c r="F229" s="13" t="s">
        <v>0</v>
      </c>
      <c r="G229" s="12">
        <v>3709</v>
      </c>
      <c r="H229" s="12">
        <v>3703.4</v>
      </c>
      <c r="I229" s="7">
        <v>3463.5</v>
      </c>
      <c r="J229" s="3"/>
    </row>
    <row r="230" spans="1:10" ht="15">
      <c r="A230" s="15" t="s">
        <v>99</v>
      </c>
      <c r="B230" s="13" t="s">
        <v>103</v>
      </c>
      <c r="C230" s="13" t="s">
        <v>3</v>
      </c>
      <c r="D230" s="13" t="s">
        <v>97</v>
      </c>
      <c r="E230" s="13" t="s">
        <v>15</v>
      </c>
      <c r="F230" s="13" t="s">
        <v>96</v>
      </c>
      <c r="G230" s="12">
        <v>1087.4</v>
      </c>
      <c r="H230" s="12">
        <v>1087.4</v>
      </c>
      <c r="I230" s="7"/>
      <c r="J230" s="3"/>
    </row>
    <row r="231" spans="1:10" ht="30">
      <c r="A231" s="43" t="s">
        <v>102</v>
      </c>
      <c r="B231" s="13" t="s">
        <v>101</v>
      </c>
      <c r="C231" s="13"/>
      <c r="D231" s="13"/>
      <c r="E231" s="13"/>
      <c r="F231" s="13"/>
      <c r="G231" s="12">
        <f>G232</f>
        <v>1618.3</v>
      </c>
      <c r="H231" s="12">
        <f>H232</f>
        <v>1617.5</v>
      </c>
      <c r="I231" s="7" t="e">
        <f>#REF!</f>
        <v>#REF!</v>
      </c>
      <c r="J231" s="3"/>
    </row>
    <row r="232" spans="1:10" ht="15">
      <c r="A232" s="15" t="s">
        <v>99</v>
      </c>
      <c r="B232" s="13" t="s">
        <v>101</v>
      </c>
      <c r="C232" s="13" t="s">
        <v>3</v>
      </c>
      <c r="D232" s="13" t="s">
        <v>97</v>
      </c>
      <c r="E232" s="13" t="s">
        <v>15</v>
      </c>
      <c r="F232" s="13" t="s">
        <v>96</v>
      </c>
      <c r="G232" s="12">
        <v>1618.3</v>
      </c>
      <c r="H232" s="12">
        <v>1617.5</v>
      </c>
      <c r="I232" s="7"/>
      <c r="J232" s="3"/>
    </row>
    <row r="233" spans="1:9" ht="45">
      <c r="A233" s="15" t="s">
        <v>100</v>
      </c>
      <c r="B233" s="13" t="s">
        <v>98</v>
      </c>
      <c r="C233" s="13"/>
      <c r="D233" s="13"/>
      <c r="E233" s="13"/>
      <c r="F233" s="13"/>
      <c r="G233" s="12">
        <f>G234</f>
        <v>1527.5</v>
      </c>
      <c r="H233" s="12">
        <f>H234</f>
        <v>1527.5</v>
      </c>
      <c r="I233" s="7">
        <f>I234</f>
        <v>0</v>
      </c>
    </row>
    <row r="234" spans="1:9" ht="15.75" thickBot="1">
      <c r="A234" s="11" t="s">
        <v>99</v>
      </c>
      <c r="B234" s="9" t="s">
        <v>98</v>
      </c>
      <c r="C234" s="9" t="s">
        <v>3</v>
      </c>
      <c r="D234" s="9" t="s">
        <v>97</v>
      </c>
      <c r="E234" s="9" t="s">
        <v>15</v>
      </c>
      <c r="F234" s="9" t="s">
        <v>96</v>
      </c>
      <c r="G234" s="8">
        <v>1527.5</v>
      </c>
      <c r="H234" s="8">
        <v>1527.5</v>
      </c>
      <c r="I234" s="7"/>
    </row>
    <row r="235" spans="1:9" ht="29.25" thickBot="1">
      <c r="A235" s="28" t="s">
        <v>95</v>
      </c>
      <c r="B235" s="26" t="s">
        <v>94</v>
      </c>
      <c r="C235" s="26"/>
      <c r="D235" s="26"/>
      <c r="E235" s="26"/>
      <c r="F235" s="26"/>
      <c r="G235" s="25">
        <f>G236+G239+G244+G248+G252</f>
        <v>433.79999999999995</v>
      </c>
      <c r="H235" s="25">
        <f>H236+H239+H244+H248+H252</f>
        <v>433.79999999999995</v>
      </c>
      <c r="I235" s="24">
        <f>I236+I239+I244+I248+I252</f>
        <v>0</v>
      </c>
    </row>
    <row r="236" spans="1:9" ht="23.25" customHeight="1">
      <c r="A236" s="23" t="s">
        <v>93</v>
      </c>
      <c r="B236" s="21" t="s">
        <v>92</v>
      </c>
      <c r="C236" s="21"/>
      <c r="D236" s="21"/>
      <c r="E236" s="21"/>
      <c r="F236" s="21"/>
      <c r="G236" s="20">
        <f aca="true" t="shared" si="23" ref="G236:I237">G237</f>
        <v>148.8</v>
      </c>
      <c r="H236" s="20">
        <f t="shared" si="23"/>
        <v>148.8</v>
      </c>
      <c r="I236" s="31">
        <f t="shared" si="23"/>
        <v>0</v>
      </c>
    </row>
    <row r="237" spans="1:9" ht="15">
      <c r="A237" s="15" t="s">
        <v>91</v>
      </c>
      <c r="B237" s="13" t="s">
        <v>90</v>
      </c>
      <c r="C237" s="13"/>
      <c r="D237" s="13"/>
      <c r="E237" s="13"/>
      <c r="F237" s="13"/>
      <c r="G237" s="12">
        <f t="shared" si="23"/>
        <v>148.8</v>
      </c>
      <c r="H237" s="12">
        <f t="shared" si="23"/>
        <v>148.8</v>
      </c>
      <c r="I237" s="7">
        <f t="shared" si="23"/>
        <v>0</v>
      </c>
    </row>
    <row r="238" spans="1:9" ht="15">
      <c r="A238" s="15" t="s">
        <v>76</v>
      </c>
      <c r="B238" s="13" t="s">
        <v>90</v>
      </c>
      <c r="C238" s="13" t="s">
        <v>3</v>
      </c>
      <c r="D238" s="13" t="s">
        <v>73</v>
      </c>
      <c r="E238" s="13" t="s">
        <v>73</v>
      </c>
      <c r="F238" s="13" t="s">
        <v>72</v>
      </c>
      <c r="G238" s="12">
        <v>148.8</v>
      </c>
      <c r="H238" s="12">
        <v>148.8</v>
      </c>
      <c r="I238" s="7"/>
    </row>
    <row r="239" spans="1:9" ht="30">
      <c r="A239" s="19" t="s">
        <v>89</v>
      </c>
      <c r="B239" s="17" t="s">
        <v>88</v>
      </c>
      <c r="C239" s="17"/>
      <c r="D239" s="17"/>
      <c r="E239" s="17"/>
      <c r="F239" s="17"/>
      <c r="G239" s="16">
        <f>G240</f>
        <v>169.6</v>
      </c>
      <c r="H239" s="16">
        <f>H240</f>
        <v>169.6</v>
      </c>
      <c r="I239" s="31">
        <f>I240</f>
        <v>0</v>
      </c>
    </row>
    <row r="240" spans="1:9" ht="15">
      <c r="A240" s="15" t="s">
        <v>78</v>
      </c>
      <c r="B240" s="13" t="s">
        <v>87</v>
      </c>
      <c r="C240" s="13"/>
      <c r="D240" s="13"/>
      <c r="E240" s="13"/>
      <c r="F240" s="13"/>
      <c r="G240" s="12">
        <f>G241+G242+G243</f>
        <v>169.6</v>
      </c>
      <c r="H240" s="12">
        <f>H241+H242+H243</f>
        <v>169.6</v>
      </c>
      <c r="I240" s="7">
        <f>I243</f>
        <v>0</v>
      </c>
    </row>
    <row r="241" spans="1:9" ht="15">
      <c r="A241" s="15" t="s">
        <v>76</v>
      </c>
      <c r="B241" s="13" t="s">
        <v>87</v>
      </c>
      <c r="C241" s="13" t="s">
        <v>77</v>
      </c>
      <c r="D241" s="13" t="s">
        <v>73</v>
      </c>
      <c r="E241" s="13" t="s">
        <v>73</v>
      </c>
      <c r="F241" s="13" t="s">
        <v>72</v>
      </c>
      <c r="G241" s="12">
        <v>21.5</v>
      </c>
      <c r="H241" s="12">
        <v>21.5</v>
      </c>
      <c r="I241" s="7"/>
    </row>
    <row r="242" spans="1:9" ht="15">
      <c r="A242" s="15" t="s">
        <v>76</v>
      </c>
      <c r="B242" s="13" t="s">
        <v>87</v>
      </c>
      <c r="C242" s="13" t="s">
        <v>74</v>
      </c>
      <c r="D242" s="13" t="s">
        <v>73</v>
      </c>
      <c r="E242" s="13" t="s">
        <v>73</v>
      </c>
      <c r="F242" s="13" t="s">
        <v>72</v>
      </c>
      <c r="G242" s="12">
        <v>146.6</v>
      </c>
      <c r="H242" s="12">
        <v>146.6</v>
      </c>
      <c r="I242" s="7"/>
    </row>
    <row r="243" spans="1:9" ht="30">
      <c r="A243" s="15" t="s">
        <v>5</v>
      </c>
      <c r="B243" s="13" t="s">
        <v>87</v>
      </c>
      <c r="C243" s="13" t="s">
        <v>3</v>
      </c>
      <c r="D243" s="13" t="s">
        <v>73</v>
      </c>
      <c r="E243" s="13" t="s">
        <v>73</v>
      </c>
      <c r="F243" s="13" t="s">
        <v>0</v>
      </c>
      <c r="G243" s="12">
        <v>1.5</v>
      </c>
      <c r="H243" s="12">
        <v>1.5</v>
      </c>
      <c r="I243" s="7"/>
    </row>
    <row r="244" spans="1:9" ht="30">
      <c r="A244" s="19" t="s">
        <v>86</v>
      </c>
      <c r="B244" s="17" t="s">
        <v>85</v>
      </c>
      <c r="C244" s="17"/>
      <c r="D244" s="17"/>
      <c r="E244" s="17"/>
      <c r="F244" s="17"/>
      <c r="G244" s="16">
        <f>G245</f>
        <v>29</v>
      </c>
      <c r="H244" s="16">
        <f>H245</f>
        <v>29</v>
      </c>
      <c r="I244" s="31">
        <f>I245</f>
        <v>0</v>
      </c>
    </row>
    <row r="245" spans="1:9" ht="15">
      <c r="A245" s="15" t="s">
        <v>78</v>
      </c>
      <c r="B245" s="13" t="s">
        <v>84</v>
      </c>
      <c r="C245" s="13"/>
      <c r="D245" s="13"/>
      <c r="E245" s="13"/>
      <c r="F245" s="13"/>
      <c r="G245" s="12">
        <f>G246+G247</f>
        <v>29</v>
      </c>
      <c r="H245" s="12">
        <f>H246+H247</f>
        <v>29</v>
      </c>
      <c r="I245" s="7">
        <f>I246+I247</f>
        <v>0</v>
      </c>
    </row>
    <row r="246" spans="1:10" ht="15">
      <c r="A246" s="15" t="s">
        <v>76</v>
      </c>
      <c r="B246" s="13" t="s">
        <v>84</v>
      </c>
      <c r="C246" s="13" t="s">
        <v>77</v>
      </c>
      <c r="D246" s="13" t="s">
        <v>73</v>
      </c>
      <c r="E246" s="13" t="s">
        <v>73</v>
      </c>
      <c r="F246" s="13" t="s">
        <v>72</v>
      </c>
      <c r="G246" s="12">
        <v>5</v>
      </c>
      <c r="H246" s="12">
        <v>5</v>
      </c>
      <c r="I246" s="7"/>
      <c r="J246" s="3"/>
    </row>
    <row r="247" spans="1:10" ht="15">
      <c r="A247" s="15" t="s">
        <v>76</v>
      </c>
      <c r="B247" s="13" t="s">
        <v>84</v>
      </c>
      <c r="C247" s="13" t="s">
        <v>74</v>
      </c>
      <c r="D247" s="13" t="s">
        <v>73</v>
      </c>
      <c r="E247" s="13" t="s">
        <v>73</v>
      </c>
      <c r="F247" s="13" t="s">
        <v>72</v>
      </c>
      <c r="G247" s="12">
        <v>24</v>
      </c>
      <c r="H247" s="12">
        <v>24</v>
      </c>
      <c r="I247" s="7"/>
      <c r="J247" s="3"/>
    </row>
    <row r="248" spans="1:10" ht="30">
      <c r="A248" s="19" t="s">
        <v>83</v>
      </c>
      <c r="B248" s="17" t="s">
        <v>82</v>
      </c>
      <c r="C248" s="17"/>
      <c r="D248" s="17"/>
      <c r="E248" s="17"/>
      <c r="F248" s="17"/>
      <c r="G248" s="16">
        <f>G249</f>
        <v>50.5</v>
      </c>
      <c r="H248" s="16">
        <f>H249</f>
        <v>50.5</v>
      </c>
      <c r="I248" s="31">
        <f>I249</f>
        <v>0</v>
      </c>
      <c r="J248" s="3"/>
    </row>
    <row r="249" spans="1:9" ht="15">
      <c r="A249" s="15" t="s">
        <v>78</v>
      </c>
      <c r="B249" s="13" t="s">
        <v>81</v>
      </c>
      <c r="C249" s="13"/>
      <c r="D249" s="13"/>
      <c r="E249" s="13"/>
      <c r="F249" s="13"/>
      <c r="G249" s="12">
        <f>G250+G251</f>
        <v>50.5</v>
      </c>
      <c r="H249" s="12">
        <f>H250+H251</f>
        <v>50.5</v>
      </c>
      <c r="I249" s="7">
        <f>I251</f>
        <v>0</v>
      </c>
    </row>
    <row r="250" spans="1:9" ht="15">
      <c r="A250" s="15" t="s">
        <v>76</v>
      </c>
      <c r="B250" s="13" t="s">
        <v>81</v>
      </c>
      <c r="C250" s="13" t="s">
        <v>77</v>
      </c>
      <c r="D250" s="13" t="s">
        <v>73</v>
      </c>
      <c r="E250" s="13" t="s">
        <v>73</v>
      </c>
      <c r="F250" s="13" t="s">
        <v>72</v>
      </c>
      <c r="G250" s="12">
        <v>35.5</v>
      </c>
      <c r="H250" s="12">
        <v>35.5</v>
      </c>
      <c r="I250" s="7"/>
    </row>
    <row r="251" spans="1:9" ht="15">
      <c r="A251" s="15" t="s">
        <v>76</v>
      </c>
      <c r="B251" s="13" t="s">
        <v>81</v>
      </c>
      <c r="C251" s="13" t="s">
        <v>74</v>
      </c>
      <c r="D251" s="13" t="s">
        <v>73</v>
      </c>
      <c r="E251" s="13" t="s">
        <v>73</v>
      </c>
      <c r="F251" s="13" t="s">
        <v>72</v>
      </c>
      <c r="G251" s="12">
        <v>15</v>
      </c>
      <c r="H251" s="12">
        <v>15</v>
      </c>
      <c r="I251" s="7"/>
    </row>
    <row r="252" spans="1:9" ht="30">
      <c r="A252" s="19" t="s">
        <v>80</v>
      </c>
      <c r="B252" s="17" t="s">
        <v>79</v>
      </c>
      <c r="C252" s="17"/>
      <c r="D252" s="17"/>
      <c r="E252" s="17"/>
      <c r="F252" s="17"/>
      <c r="G252" s="16">
        <f>G253</f>
        <v>35.9</v>
      </c>
      <c r="H252" s="16">
        <f>H253</f>
        <v>35.9</v>
      </c>
      <c r="I252" s="31">
        <f>I253</f>
        <v>0</v>
      </c>
    </row>
    <row r="253" spans="1:9" ht="15">
      <c r="A253" s="15" t="s">
        <v>78</v>
      </c>
      <c r="B253" s="13" t="s">
        <v>75</v>
      </c>
      <c r="C253" s="13"/>
      <c r="D253" s="13"/>
      <c r="E253" s="13"/>
      <c r="F253" s="13"/>
      <c r="G253" s="12">
        <f>G254+G255</f>
        <v>35.9</v>
      </c>
      <c r="H253" s="12">
        <f>H254+H255</f>
        <v>35.9</v>
      </c>
      <c r="I253" s="7">
        <f>I255</f>
        <v>0</v>
      </c>
    </row>
    <row r="254" spans="1:9" ht="15">
      <c r="A254" s="15" t="s">
        <v>76</v>
      </c>
      <c r="B254" s="13" t="s">
        <v>75</v>
      </c>
      <c r="C254" s="13" t="s">
        <v>77</v>
      </c>
      <c r="D254" s="13" t="s">
        <v>73</v>
      </c>
      <c r="E254" s="13" t="s">
        <v>73</v>
      </c>
      <c r="F254" s="13" t="s">
        <v>72</v>
      </c>
      <c r="G254" s="12">
        <v>19.9</v>
      </c>
      <c r="H254" s="12">
        <v>19.9</v>
      </c>
      <c r="I254" s="7"/>
    </row>
    <row r="255" spans="1:9" ht="15.75" thickBot="1">
      <c r="A255" s="11" t="s">
        <v>76</v>
      </c>
      <c r="B255" s="9" t="s">
        <v>75</v>
      </c>
      <c r="C255" s="9" t="s">
        <v>74</v>
      </c>
      <c r="D255" s="9" t="s">
        <v>73</v>
      </c>
      <c r="E255" s="9" t="s">
        <v>73</v>
      </c>
      <c r="F255" s="9" t="s">
        <v>72</v>
      </c>
      <c r="G255" s="8">
        <v>16</v>
      </c>
      <c r="H255" s="8">
        <v>16</v>
      </c>
      <c r="I255" s="7"/>
    </row>
    <row r="256" spans="1:9" ht="29.25" thickBot="1">
      <c r="A256" s="28" t="s">
        <v>71</v>
      </c>
      <c r="B256" s="27" t="s">
        <v>70</v>
      </c>
      <c r="C256" s="27"/>
      <c r="D256" s="26"/>
      <c r="E256" s="26"/>
      <c r="F256" s="26"/>
      <c r="G256" s="25">
        <f>G257+G262+G268+G272+G265+G276</f>
        <v>47470.9</v>
      </c>
      <c r="H256" s="25">
        <f>H257+H262+H268+H272+H265+H276</f>
        <v>47470.9</v>
      </c>
      <c r="I256" s="24" t="e">
        <f>I257+I262+I268+I272</f>
        <v>#REF!</v>
      </c>
    </row>
    <row r="257" spans="1:9" ht="30">
      <c r="A257" s="23" t="s">
        <v>69</v>
      </c>
      <c r="B257" s="22" t="s">
        <v>68</v>
      </c>
      <c r="C257" s="22"/>
      <c r="D257" s="21"/>
      <c r="E257" s="21"/>
      <c r="F257" s="21"/>
      <c r="G257" s="20">
        <f>G258+G260</f>
        <v>17107</v>
      </c>
      <c r="H257" s="20">
        <f>H258+H260</f>
        <v>17107</v>
      </c>
      <c r="I257" s="31" t="e">
        <f>I258+I260</f>
        <v>#REF!</v>
      </c>
    </row>
    <row r="258" spans="1:9" ht="15">
      <c r="A258" s="15" t="s">
        <v>67</v>
      </c>
      <c r="B258" s="14" t="s">
        <v>66</v>
      </c>
      <c r="C258" s="14"/>
      <c r="D258" s="13"/>
      <c r="E258" s="13"/>
      <c r="F258" s="13"/>
      <c r="G258" s="12">
        <f>G259</f>
        <v>14471.5</v>
      </c>
      <c r="H258" s="12">
        <f>H259</f>
        <v>14471.5</v>
      </c>
      <c r="I258" s="7" t="e">
        <f>I259</f>
        <v>#REF!</v>
      </c>
    </row>
    <row r="259" spans="1:9" ht="15">
      <c r="A259" s="15" t="s">
        <v>64</v>
      </c>
      <c r="B259" s="14" t="s">
        <v>66</v>
      </c>
      <c r="C259" s="13" t="s">
        <v>38</v>
      </c>
      <c r="D259" s="13" t="s">
        <v>57</v>
      </c>
      <c r="E259" s="13" t="s">
        <v>21</v>
      </c>
      <c r="F259" s="13" t="s">
        <v>55</v>
      </c>
      <c r="G259" s="12">
        <v>14471.5</v>
      </c>
      <c r="H259" s="12">
        <v>14471.5</v>
      </c>
      <c r="I259" s="7" t="e">
        <f>#REF!</f>
        <v>#REF!</v>
      </c>
    </row>
    <row r="260" spans="1:9" ht="75">
      <c r="A260" s="15" t="s">
        <v>65</v>
      </c>
      <c r="B260" s="14" t="s">
        <v>63</v>
      </c>
      <c r="C260" s="14"/>
      <c r="D260" s="13"/>
      <c r="E260" s="13"/>
      <c r="F260" s="13"/>
      <c r="G260" s="12">
        <f>G261</f>
        <v>2635.5</v>
      </c>
      <c r="H260" s="12">
        <f>H261</f>
        <v>2635.5</v>
      </c>
      <c r="I260" s="7">
        <f>I261</f>
        <v>0</v>
      </c>
    </row>
    <row r="261" spans="1:9" ht="15">
      <c r="A261" s="15" t="s">
        <v>64</v>
      </c>
      <c r="B261" s="14" t="s">
        <v>63</v>
      </c>
      <c r="C261" s="13" t="s">
        <v>38</v>
      </c>
      <c r="D261" s="13" t="s">
        <v>57</v>
      </c>
      <c r="E261" s="13" t="s">
        <v>21</v>
      </c>
      <c r="F261" s="13" t="s">
        <v>55</v>
      </c>
      <c r="G261" s="12">
        <v>2635.5</v>
      </c>
      <c r="H261" s="12">
        <v>2635.5</v>
      </c>
      <c r="I261" s="7"/>
    </row>
    <row r="262" spans="1:9" ht="30">
      <c r="A262" s="19" t="s">
        <v>62</v>
      </c>
      <c r="B262" s="18" t="s">
        <v>61</v>
      </c>
      <c r="C262" s="18"/>
      <c r="D262" s="17"/>
      <c r="E262" s="17"/>
      <c r="F262" s="17"/>
      <c r="G262" s="16">
        <f aca="true" t="shared" si="24" ref="G262:I263">G263</f>
        <v>18599</v>
      </c>
      <c r="H262" s="16">
        <f t="shared" si="24"/>
        <v>18599</v>
      </c>
      <c r="I262" s="31">
        <f t="shared" si="24"/>
        <v>0</v>
      </c>
    </row>
    <row r="263" spans="1:9" ht="15">
      <c r="A263" s="15" t="s">
        <v>60</v>
      </c>
      <c r="B263" s="14" t="s">
        <v>58</v>
      </c>
      <c r="C263" s="14"/>
      <c r="D263" s="13"/>
      <c r="E263" s="13"/>
      <c r="F263" s="13"/>
      <c r="G263" s="12">
        <f t="shared" si="24"/>
        <v>18599</v>
      </c>
      <c r="H263" s="12">
        <f t="shared" si="24"/>
        <v>18599</v>
      </c>
      <c r="I263" s="7">
        <f t="shared" si="24"/>
        <v>0</v>
      </c>
    </row>
    <row r="264" spans="1:9" ht="15">
      <c r="A264" s="15" t="s">
        <v>59</v>
      </c>
      <c r="B264" s="14" t="s">
        <v>58</v>
      </c>
      <c r="C264" s="13" t="s">
        <v>38</v>
      </c>
      <c r="D264" s="13" t="s">
        <v>57</v>
      </c>
      <c r="E264" s="13" t="s">
        <v>56</v>
      </c>
      <c r="F264" s="13" t="s">
        <v>55</v>
      </c>
      <c r="G264" s="12">
        <v>18599</v>
      </c>
      <c r="H264" s="12">
        <v>18599</v>
      </c>
      <c r="I264" s="32"/>
    </row>
    <row r="265" spans="1:9" ht="30">
      <c r="A265" s="19" t="s">
        <v>54</v>
      </c>
      <c r="B265" s="18" t="s">
        <v>53</v>
      </c>
      <c r="C265" s="18"/>
      <c r="D265" s="17"/>
      <c r="E265" s="17"/>
      <c r="F265" s="17"/>
      <c r="G265" s="12">
        <f aca="true" t="shared" si="25" ref="G265:I266">G266</f>
        <v>105.4</v>
      </c>
      <c r="H265" s="12">
        <f t="shared" si="25"/>
        <v>105.4</v>
      </c>
      <c r="I265" s="7">
        <f t="shared" si="25"/>
        <v>0</v>
      </c>
    </row>
    <row r="266" spans="1:9" ht="15">
      <c r="A266" s="15" t="s">
        <v>52</v>
      </c>
      <c r="B266" s="14" t="s">
        <v>50</v>
      </c>
      <c r="C266" s="14"/>
      <c r="D266" s="13"/>
      <c r="E266" s="13"/>
      <c r="F266" s="13"/>
      <c r="G266" s="12">
        <f t="shared" si="25"/>
        <v>105.4</v>
      </c>
      <c r="H266" s="12">
        <f t="shared" si="25"/>
        <v>105.4</v>
      </c>
      <c r="I266" s="7">
        <f t="shared" si="25"/>
        <v>0</v>
      </c>
    </row>
    <row r="267" spans="1:9" ht="15">
      <c r="A267" s="15" t="s">
        <v>51</v>
      </c>
      <c r="B267" s="14" t="s">
        <v>50</v>
      </c>
      <c r="C267" s="13" t="s">
        <v>38</v>
      </c>
      <c r="D267" s="13" t="s">
        <v>28</v>
      </c>
      <c r="E267" s="13" t="s">
        <v>21</v>
      </c>
      <c r="F267" s="13" t="s">
        <v>49</v>
      </c>
      <c r="G267" s="12">
        <v>105.4</v>
      </c>
      <c r="H267" s="12">
        <v>105.4</v>
      </c>
      <c r="I267" s="32"/>
    </row>
    <row r="268" spans="1:9" ht="30">
      <c r="A268" s="42" t="s">
        <v>48</v>
      </c>
      <c r="B268" s="18" t="s">
        <v>47</v>
      </c>
      <c r="C268" s="18"/>
      <c r="D268" s="17"/>
      <c r="E268" s="17"/>
      <c r="F268" s="17"/>
      <c r="G268" s="16">
        <f>G269</f>
        <v>204</v>
      </c>
      <c r="H268" s="16">
        <f>H269</f>
        <v>204</v>
      </c>
      <c r="I268" s="31" t="e">
        <f>I269</f>
        <v>#REF!</v>
      </c>
    </row>
    <row r="269" spans="1:9" ht="23.25" customHeight="1">
      <c r="A269" s="41" t="s">
        <v>46</v>
      </c>
      <c r="B269" s="14" t="s">
        <v>45</v>
      </c>
      <c r="C269" s="14"/>
      <c r="D269" s="13"/>
      <c r="E269" s="13"/>
      <c r="F269" s="13"/>
      <c r="G269" s="12">
        <f>G270+G271</f>
        <v>204</v>
      </c>
      <c r="H269" s="12">
        <f>H270+H271</f>
        <v>204</v>
      </c>
      <c r="I269" s="7" t="e">
        <f>I270+I271</f>
        <v>#REF!</v>
      </c>
    </row>
    <row r="270" spans="1:9" ht="15">
      <c r="A270" s="15" t="s">
        <v>41</v>
      </c>
      <c r="B270" s="14" t="s">
        <v>45</v>
      </c>
      <c r="C270" s="13" t="s">
        <v>38</v>
      </c>
      <c r="D270" s="13" t="s">
        <v>21</v>
      </c>
      <c r="E270" s="13" t="s">
        <v>37</v>
      </c>
      <c r="F270" s="13" t="s">
        <v>40</v>
      </c>
      <c r="G270" s="12">
        <v>153</v>
      </c>
      <c r="H270" s="12">
        <v>153</v>
      </c>
      <c r="I270" s="7" t="e">
        <f>#REF!+#REF!</f>
        <v>#REF!</v>
      </c>
    </row>
    <row r="271" spans="1:9" ht="30">
      <c r="A271" s="15" t="s">
        <v>5</v>
      </c>
      <c r="B271" s="14" t="s">
        <v>45</v>
      </c>
      <c r="C271" s="13" t="s">
        <v>38</v>
      </c>
      <c r="D271" s="13" t="s">
        <v>21</v>
      </c>
      <c r="E271" s="13" t="s">
        <v>37</v>
      </c>
      <c r="F271" s="13" t="s">
        <v>0</v>
      </c>
      <c r="G271" s="12">
        <v>51</v>
      </c>
      <c r="H271" s="12">
        <v>51</v>
      </c>
      <c r="I271" s="7"/>
    </row>
    <row r="272" spans="1:9" ht="30">
      <c r="A272" s="19" t="s">
        <v>44</v>
      </c>
      <c r="B272" s="18" t="s">
        <v>43</v>
      </c>
      <c r="C272" s="18"/>
      <c r="D272" s="17"/>
      <c r="E272" s="17"/>
      <c r="F272" s="17"/>
      <c r="G272" s="16">
        <f>G273</f>
        <v>6158.6</v>
      </c>
      <c r="H272" s="16">
        <f>H273</f>
        <v>6158.6</v>
      </c>
      <c r="I272" s="31" t="e">
        <f>I273</f>
        <v>#REF!</v>
      </c>
    </row>
    <row r="273" spans="1:9" ht="15">
      <c r="A273" s="15" t="s">
        <v>42</v>
      </c>
      <c r="B273" s="14" t="s">
        <v>39</v>
      </c>
      <c r="C273" s="14"/>
      <c r="D273" s="13"/>
      <c r="E273" s="13"/>
      <c r="F273" s="13"/>
      <c r="G273" s="12">
        <f>G274+G275</f>
        <v>6158.6</v>
      </c>
      <c r="H273" s="12">
        <f>H274+H275</f>
        <v>6158.6</v>
      </c>
      <c r="I273" s="7" t="e">
        <f>I274+I275+#REF!</f>
        <v>#REF!</v>
      </c>
    </row>
    <row r="274" spans="1:9" ht="15">
      <c r="A274" s="15" t="s">
        <v>41</v>
      </c>
      <c r="B274" s="14" t="s">
        <v>39</v>
      </c>
      <c r="C274" s="13" t="s">
        <v>38</v>
      </c>
      <c r="D274" s="13" t="s">
        <v>21</v>
      </c>
      <c r="E274" s="13" t="s">
        <v>37</v>
      </c>
      <c r="F274" s="13" t="s">
        <v>40</v>
      </c>
      <c r="G274" s="12">
        <v>5580</v>
      </c>
      <c r="H274" s="12">
        <v>5580</v>
      </c>
      <c r="I274" s="7"/>
    </row>
    <row r="275" spans="1:9" ht="30">
      <c r="A275" s="15" t="s">
        <v>5</v>
      </c>
      <c r="B275" s="14" t="s">
        <v>39</v>
      </c>
      <c r="C275" s="13" t="s">
        <v>38</v>
      </c>
      <c r="D275" s="13" t="s">
        <v>21</v>
      </c>
      <c r="E275" s="13" t="s">
        <v>37</v>
      </c>
      <c r="F275" s="13" t="s">
        <v>0</v>
      </c>
      <c r="G275" s="12">
        <v>578.6</v>
      </c>
      <c r="H275" s="12">
        <v>578.6</v>
      </c>
      <c r="I275" s="7"/>
    </row>
    <row r="276" spans="1:9" ht="30">
      <c r="A276" s="40" t="s">
        <v>36</v>
      </c>
      <c r="B276" s="18" t="s">
        <v>35</v>
      </c>
      <c r="C276" s="13" t="s">
        <v>3</v>
      </c>
      <c r="D276" s="13" t="s">
        <v>21</v>
      </c>
      <c r="E276" s="13" t="s">
        <v>28</v>
      </c>
      <c r="F276" s="13"/>
      <c r="G276" s="12">
        <f>G277+G280</f>
        <v>5296.9</v>
      </c>
      <c r="H276" s="12">
        <f>H277+H280</f>
        <v>5296.9</v>
      </c>
      <c r="I276" s="7">
        <f>I277+I280</f>
        <v>0</v>
      </c>
    </row>
    <row r="277" spans="1:9" ht="15">
      <c r="A277" s="39" t="s">
        <v>34</v>
      </c>
      <c r="B277" s="14" t="s">
        <v>31</v>
      </c>
      <c r="C277" s="13" t="s">
        <v>3</v>
      </c>
      <c r="D277" s="13" t="s">
        <v>21</v>
      </c>
      <c r="E277" s="13" t="s">
        <v>28</v>
      </c>
      <c r="F277" s="13"/>
      <c r="G277" s="12">
        <f>G278+G279</f>
        <v>5202</v>
      </c>
      <c r="H277" s="12">
        <f>H278+H279</f>
        <v>5202</v>
      </c>
      <c r="I277" s="7"/>
    </row>
    <row r="278" spans="1:9" ht="15">
      <c r="A278" s="15" t="s">
        <v>33</v>
      </c>
      <c r="B278" s="14" t="s">
        <v>31</v>
      </c>
      <c r="C278" s="13" t="s">
        <v>3</v>
      </c>
      <c r="D278" s="13" t="s">
        <v>21</v>
      </c>
      <c r="E278" s="13" t="s">
        <v>28</v>
      </c>
      <c r="F278" s="13" t="s">
        <v>32</v>
      </c>
      <c r="G278" s="12">
        <v>4287.3</v>
      </c>
      <c r="H278" s="12">
        <v>4287.3</v>
      </c>
      <c r="I278" s="7"/>
    </row>
    <row r="279" spans="1:9" ht="30">
      <c r="A279" s="15" t="s">
        <v>5</v>
      </c>
      <c r="B279" s="14" t="s">
        <v>31</v>
      </c>
      <c r="C279" s="13" t="s">
        <v>3</v>
      </c>
      <c r="D279" s="13" t="s">
        <v>21</v>
      </c>
      <c r="E279" s="13" t="s">
        <v>28</v>
      </c>
      <c r="F279" s="13" t="s">
        <v>0</v>
      </c>
      <c r="G279" s="12">
        <v>914.7</v>
      </c>
      <c r="H279" s="12">
        <v>914.7</v>
      </c>
      <c r="I279" s="7"/>
    </row>
    <row r="280" spans="1:9" ht="29.25" customHeight="1">
      <c r="A280" s="15" t="s">
        <v>30</v>
      </c>
      <c r="B280" s="14" t="s">
        <v>29</v>
      </c>
      <c r="C280" s="13"/>
      <c r="D280" s="38"/>
      <c r="E280" s="13"/>
      <c r="F280" s="13"/>
      <c r="G280" s="12">
        <f>G281</f>
        <v>94.9</v>
      </c>
      <c r="H280" s="12">
        <f>H281</f>
        <v>94.9</v>
      </c>
      <c r="I280" s="7"/>
    </row>
    <row r="281" spans="1:9" ht="30">
      <c r="A281" s="15" t="s">
        <v>5</v>
      </c>
      <c r="B281" s="14" t="s">
        <v>29</v>
      </c>
      <c r="C281" s="13" t="s">
        <v>3</v>
      </c>
      <c r="D281" s="37" t="s">
        <v>21</v>
      </c>
      <c r="E281" s="13" t="s">
        <v>28</v>
      </c>
      <c r="F281" s="13" t="s">
        <v>0</v>
      </c>
      <c r="G281" s="12">
        <v>94.9</v>
      </c>
      <c r="H281" s="12">
        <v>94.9</v>
      </c>
      <c r="I281" s="7"/>
    </row>
    <row r="282" spans="1:9" ht="28.5">
      <c r="A282" s="36" t="s">
        <v>27</v>
      </c>
      <c r="B282" s="35" t="s">
        <v>26</v>
      </c>
      <c r="C282" s="34"/>
      <c r="D282" s="34"/>
      <c r="E282" s="34"/>
      <c r="F282" s="34"/>
      <c r="G282" s="33">
        <f>G283+G286</f>
        <v>455.3</v>
      </c>
      <c r="H282" s="33">
        <f>H283+H286</f>
        <v>455.3</v>
      </c>
      <c r="I282" s="32" t="e">
        <f>I283+I286</f>
        <v>#REF!</v>
      </c>
    </row>
    <row r="283" spans="1:9" ht="15">
      <c r="A283" s="30" t="s">
        <v>25</v>
      </c>
      <c r="B283" s="18" t="s">
        <v>24</v>
      </c>
      <c r="C283" s="17"/>
      <c r="D283" s="17"/>
      <c r="E283" s="17"/>
      <c r="F283" s="17"/>
      <c r="G283" s="16">
        <f aca="true" t="shared" si="26" ref="G283:I284">G284</f>
        <v>350</v>
      </c>
      <c r="H283" s="16">
        <f t="shared" si="26"/>
        <v>350</v>
      </c>
      <c r="I283" s="31">
        <f t="shared" si="26"/>
        <v>0</v>
      </c>
    </row>
    <row r="284" spans="1:9" ht="15">
      <c r="A284" s="29" t="s">
        <v>17</v>
      </c>
      <c r="B284" s="14" t="s">
        <v>22</v>
      </c>
      <c r="C284" s="13"/>
      <c r="D284" s="13"/>
      <c r="E284" s="13"/>
      <c r="F284" s="13"/>
      <c r="G284" s="12">
        <f t="shared" si="26"/>
        <v>350</v>
      </c>
      <c r="H284" s="12">
        <f t="shared" si="26"/>
        <v>350</v>
      </c>
      <c r="I284" s="7">
        <f t="shared" si="26"/>
        <v>0</v>
      </c>
    </row>
    <row r="285" spans="1:9" ht="15">
      <c r="A285" s="15" t="s">
        <v>23</v>
      </c>
      <c r="B285" s="14" t="s">
        <v>22</v>
      </c>
      <c r="C285" s="13" t="s">
        <v>3</v>
      </c>
      <c r="D285" s="13" t="s">
        <v>2</v>
      </c>
      <c r="E285" s="13" t="s">
        <v>21</v>
      </c>
      <c r="F285" s="13" t="s">
        <v>20</v>
      </c>
      <c r="G285" s="12">
        <v>350</v>
      </c>
      <c r="H285" s="12">
        <v>350</v>
      </c>
      <c r="I285" s="7"/>
    </row>
    <row r="286" spans="1:9" ht="15">
      <c r="A286" s="30" t="s">
        <v>19</v>
      </c>
      <c r="B286" s="18" t="s">
        <v>18</v>
      </c>
      <c r="C286" s="13"/>
      <c r="D286" s="13"/>
      <c r="E286" s="13"/>
      <c r="F286" s="13"/>
      <c r="G286" s="12">
        <f>G287</f>
        <v>105.3</v>
      </c>
      <c r="H286" s="12">
        <f>H287</f>
        <v>105.3</v>
      </c>
      <c r="I286" s="7" t="e">
        <f>I287</f>
        <v>#REF!</v>
      </c>
    </row>
    <row r="287" spans="1:9" ht="15">
      <c r="A287" s="29" t="s">
        <v>17</v>
      </c>
      <c r="B287" s="14" t="s">
        <v>16</v>
      </c>
      <c r="C287" s="13"/>
      <c r="D287" s="13"/>
      <c r="E287" s="13"/>
      <c r="F287" s="13"/>
      <c r="G287" s="12">
        <f>G288</f>
        <v>105.3</v>
      </c>
      <c r="H287" s="12">
        <f>H288</f>
        <v>105.3</v>
      </c>
      <c r="I287" s="7" t="e">
        <f>I288+#REF!+#REF!</f>
        <v>#REF!</v>
      </c>
    </row>
    <row r="288" spans="1:9" ht="30.75" thickBot="1">
      <c r="A288" s="11" t="s">
        <v>5</v>
      </c>
      <c r="B288" s="10" t="s">
        <v>16</v>
      </c>
      <c r="C288" s="9" t="s">
        <v>3</v>
      </c>
      <c r="D288" s="9" t="s">
        <v>15</v>
      </c>
      <c r="E288" s="9" t="s">
        <v>15</v>
      </c>
      <c r="F288" s="9" t="s">
        <v>0</v>
      </c>
      <c r="G288" s="8">
        <v>105.3</v>
      </c>
      <c r="H288" s="8">
        <v>105.3</v>
      </c>
      <c r="I288" s="7"/>
    </row>
    <row r="289" spans="1:9" ht="29.25" thickBot="1">
      <c r="A289" s="28" t="s">
        <v>14</v>
      </c>
      <c r="B289" s="27" t="s">
        <v>13</v>
      </c>
      <c r="C289" s="26"/>
      <c r="D289" s="26"/>
      <c r="E289" s="26"/>
      <c r="F289" s="26"/>
      <c r="G289" s="25">
        <f>G290+G293</f>
        <v>1219.9</v>
      </c>
      <c r="H289" s="25">
        <f>H290+H293</f>
        <v>1219.9</v>
      </c>
      <c r="I289" s="24">
        <f>I290+I293</f>
        <v>0</v>
      </c>
    </row>
    <row r="290" spans="1:9" ht="23.25" customHeight="1">
      <c r="A290" s="23" t="s">
        <v>12</v>
      </c>
      <c r="B290" s="22" t="s">
        <v>11</v>
      </c>
      <c r="C290" s="21"/>
      <c r="D290" s="21"/>
      <c r="E290" s="21"/>
      <c r="F290" s="21"/>
      <c r="G290" s="20">
        <f aca="true" t="shared" si="27" ref="G290:I291">G291</f>
        <v>220</v>
      </c>
      <c r="H290" s="20">
        <f t="shared" si="27"/>
        <v>220</v>
      </c>
      <c r="I290" s="7">
        <f t="shared" si="27"/>
        <v>0</v>
      </c>
    </row>
    <row r="291" spans="1:9" ht="15">
      <c r="A291" s="15" t="s">
        <v>10</v>
      </c>
      <c r="B291" s="14" t="s">
        <v>9</v>
      </c>
      <c r="C291" s="13"/>
      <c r="D291" s="13"/>
      <c r="E291" s="13"/>
      <c r="F291" s="13"/>
      <c r="G291" s="12">
        <f t="shared" si="27"/>
        <v>220</v>
      </c>
      <c r="H291" s="12">
        <f t="shared" si="27"/>
        <v>220</v>
      </c>
      <c r="I291" s="7">
        <f t="shared" si="27"/>
        <v>0</v>
      </c>
    </row>
    <row r="292" spans="1:9" ht="30">
      <c r="A292" s="15" t="s">
        <v>5</v>
      </c>
      <c r="B292" s="14" t="s">
        <v>9</v>
      </c>
      <c r="C292" s="13" t="s">
        <v>3</v>
      </c>
      <c r="D292" s="13" t="s">
        <v>2</v>
      </c>
      <c r="E292" s="13" t="s">
        <v>1</v>
      </c>
      <c r="F292" s="13" t="s">
        <v>0</v>
      </c>
      <c r="G292" s="12">
        <v>220</v>
      </c>
      <c r="H292" s="12">
        <v>220</v>
      </c>
      <c r="I292" s="7"/>
    </row>
    <row r="293" spans="1:9" ht="30" customHeight="1">
      <c r="A293" s="19" t="s">
        <v>8</v>
      </c>
      <c r="B293" s="18" t="s">
        <v>7</v>
      </c>
      <c r="C293" s="17"/>
      <c r="D293" s="17"/>
      <c r="E293" s="17"/>
      <c r="F293" s="17"/>
      <c r="G293" s="16">
        <f aca="true" t="shared" si="28" ref="G293:I294">G294</f>
        <v>999.9</v>
      </c>
      <c r="H293" s="16">
        <f t="shared" si="28"/>
        <v>999.9</v>
      </c>
      <c r="I293" s="7">
        <f t="shared" si="28"/>
        <v>0</v>
      </c>
    </row>
    <row r="294" spans="1:9" ht="15">
      <c r="A294" s="15" t="s">
        <v>6</v>
      </c>
      <c r="B294" s="14" t="s">
        <v>4</v>
      </c>
      <c r="C294" s="13"/>
      <c r="D294" s="13"/>
      <c r="E294" s="13"/>
      <c r="F294" s="13"/>
      <c r="G294" s="12">
        <f t="shared" si="28"/>
        <v>999.9</v>
      </c>
      <c r="H294" s="12">
        <f t="shared" si="28"/>
        <v>999.9</v>
      </c>
      <c r="I294" s="7">
        <f t="shared" si="28"/>
        <v>0</v>
      </c>
    </row>
    <row r="295" spans="1:9" ht="30.75" thickBot="1">
      <c r="A295" s="11" t="s">
        <v>5</v>
      </c>
      <c r="B295" s="10" t="s">
        <v>4</v>
      </c>
      <c r="C295" s="9" t="s">
        <v>3</v>
      </c>
      <c r="D295" s="9" t="s">
        <v>2</v>
      </c>
      <c r="E295" s="9" t="s">
        <v>1</v>
      </c>
      <c r="F295" s="9" t="s">
        <v>0</v>
      </c>
      <c r="G295" s="8">
        <v>999.9</v>
      </c>
      <c r="H295" s="8">
        <v>999.9</v>
      </c>
      <c r="I295" s="7"/>
    </row>
    <row r="296" spans="1:9" ht="15" thickBot="1">
      <c r="A296" s="99" t="s">
        <v>386</v>
      </c>
      <c r="B296" s="100"/>
      <c r="C296" s="100"/>
      <c r="D296" s="100"/>
      <c r="E296" s="100"/>
      <c r="F296" s="100"/>
      <c r="G296" s="6">
        <f>G9+G28+G53+G89+G126+G186+G209+G218+G222+G235+G256+G282+G289</f>
        <v>558404.2999999999</v>
      </c>
      <c r="H296" s="6">
        <f>H9+H28+H53+H89+H126+H186+H209+H218+H222+H235+H256+H282+H289</f>
        <v>558273.7999999999</v>
      </c>
      <c r="I296" s="5" t="e">
        <f>#REF!+I28+I53+I89+I126+I186+I209+I218+I222+I235+I256+I282+I289</f>
        <v>#REF!</v>
      </c>
    </row>
    <row r="297" ht="12.75">
      <c r="H297" s="4"/>
    </row>
    <row r="298" spans="8:9" ht="12.75">
      <c r="H298" s="4"/>
      <c r="I298" s="4"/>
    </row>
    <row r="299" ht="12.75">
      <c r="H299" s="4"/>
    </row>
    <row r="300" ht="12.75">
      <c r="H300" s="3"/>
    </row>
    <row r="305" spans="1:3" ht="12.75">
      <c r="A305" s="1"/>
      <c r="B305" s="1"/>
      <c r="C305" s="1"/>
    </row>
    <row r="306" spans="1:3" ht="12.75">
      <c r="A306" s="1"/>
      <c r="B306" s="1"/>
      <c r="C306" s="1"/>
    </row>
    <row r="307" spans="1:3" ht="12.75">
      <c r="A307" s="1"/>
      <c r="B307" s="1"/>
      <c r="C307" s="1"/>
    </row>
    <row r="308" spans="1:3" ht="12.75">
      <c r="A308" s="1"/>
      <c r="B308" s="1"/>
      <c r="C308" s="1"/>
    </row>
  </sheetData>
  <sheetProtection/>
  <mergeCells count="4">
    <mergeCell ref="H7:I7"/>
    <mergeCell ref="A4:I4"/>
    <mergeCell ref="A2:H3"/>
    <mergeCell ref="A296:F296"/>
  </mergeCells>
  <printOptions horizontalCentered="1"/>
  <pageMargins left="0.5905511811023623" right="0.3937007874015748" top="0.5905511811023623" bottom="0.5905511811023623" header="0" footer="0"/>
  <pageSetup fitToHeight="7" fitToWidth="1" horizontalDpi="600" verticalDpi="600" orientation="portrait" paperSize="9" scale="58" r:id="rId1"/>
  <rowBreaks count="2" manualBreakCount="2">
    <brk id="168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Е.Н.Баданина</cp:lastModifiedBy>
  <cp:lastPrinted>2019-03-14T08:19:09Z</cp:lastPrinted>
  <dcterms:created xsi:type="dcterms:W3CDTF">2019-02-19T09:24:00Z</dcterms:created>
  <dcterms:modified xsi:type="dcterms:W3CDTF">2019-03-14T08:19:11Z</dcterms:modified>
  <cp:category/>
  <cp:version/>
  <cp:contentType/>
  <cp:contentStatus/>
</cp:coreProperties>
</file>