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8190" activeTab="0"/>
  </bookViews>
  <sheets>
    <sheet name="по разделам" sheetId="1" r:id="rId1"/>
  </sheets>
  <definedNames>
    <definedName name="_xlnm.Print_Area" localSheetId="0">'по разделам'!$C$1:$H$54</definedName>
  </definedNames>
  <calcPr fullCalcOnLoad="1"/>
</workbook>
</file>

<file path=xl/sharedStrings.xml><?xml version="1.0" encoding="utf-8"?>
<sst xmlns="http://schemas.openxmlformats.org/spreadsheetml/2006/main" count="125" uniqueCount="66">
  <si>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</si>
  <si>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</si>
  <si>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</si>
  <si>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</si>
  <si>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</si>
  <si>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</si>
  <si>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</si>
  <si>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</si>
  <si>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Подраздел</t>
  </si>
  <si>
    <t>Утверждено на год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</si>
  <si>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</si>
  <si>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</si>
  <si>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</si>
  <si>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</si>
  <si>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</si>
  <si>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</si>
  <si>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</si>
  <si>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</si>
  <si>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</si>
  <si>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</si>
  <si>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</si>
  <si>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</si>
  <si>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</si>
  <si>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</si>
  <si>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</si>
  <si>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</si>
  <si>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 ситуаций природного и техногенного характера, гражданская оборона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</si>
  <si>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</si>
  <si>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</si>
  <si>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</si>
  <si>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</si>
  <si>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</si>
  <si>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</si>
  <si>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</si>
  <si>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</si>
  <si>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Благоустройство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</si>
  <si>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</si>
  <si>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</si>
  <si>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</si>
  <si>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</si>
  <si>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</si>
  <si>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</si>
  <si>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</si>
  <si>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</si>
  <si>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</si>
  <si>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</si>
  <si>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08</t>
  </si>
  <si>
    <t>Культура  </t>
  </si>
  <si>
    <t>Другие вопросы в области культуры, кинематографии</t>
  </si>
  <si>
    <t>ЗДРАВООХРАНЕНИЕ 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</si>
  <si>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</si>
  <si>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</si>
  <si>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</si>
  <si>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</si>
  <si>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</si>
  <si>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 xml:space="preserve">Другие вопросы в области социальной политики </t>
  </si>
  <si>
    <t>10</t>
  </si>
  <si>
    <t>ФИЗИЧЕСКАЯ КУЛЬТУРА И СПОРТ</t>
  </si>
  <si>
    <t>Массовый спорт </t>
  </si>
  <si>
    <t>МЕЖБЮДЖЕТНЫЕ ТРАНСФЕРТЫ ОБЩЕГО ХАРАКТЕРА БЮДЖЕТАМ СУБЪЕКТОВ РОССИЙСКОЙ ФЕДЕРАЦИИ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</si>
  <si>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</si>
  <si>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</si>
  <si>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</si>
  <si>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>Транспорт</t>
  </si>
  <si>
    <t>ИНФОРМАЦИЯ ОБ ИСПОЛНЕНИИ РАЙОННОГО БЮДЖЕТА ПО РАСХОДАМ  НА 1 ЯНВАРЯ 2021 ГОДА</t>
  </si>
  <si>
    <t>Фактически исполнено на  01.01.2021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</si>
</sst>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20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20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21" fillId="0" borderId="0">
      <alignment horizontal="left" vertical="top"/>
      <protection/>
    </xf>
    <xf numFmtId="0" fontId="51" fillId="0" borderId="7" applyNumberFormat="0" applyFill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2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42" fillId="38" borderId="10" applyNumberFormat="0" applyFont="0" applyAlignment="0" applyProtection="0"/>
    <xf numFmtId="9" fontId="42" fillId="0" borderId="0" applyFont="0" applyFill="0" applyBorder="0" applyAlignment="0" applyProtection="0"/>
    <xf numFmtId="49" fontId="23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8" fillId="0" borderId="11" applyNumberFormat="0" applyFill="0" applyAlignment="0" applyProtection="0"/>
    <xf numFmtId="0" fontId="59" fillId="0" borderId="0" applyNumberFormat="0" applyFill="0" applyBorder="0" applyAlignment="0" applyProtection="0"/>
    <xf numFmtId="171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0" fontId="60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top" wrapText="1"/>
    </xf>
    <xf numFmtId="49" fontId="13" fillId="0" borderId="12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0" fontId="14" fillId="41" borderId="12" xfId="0" applyFont="1" applyFill="1" applyBorder="1" applyAlignment="1">
      <alignment horizontal="left" wrapText="1"/>
    </xf>
    <xf numFmtId="49" fontId="15" fillId="0" borderId="12" xfId="0" applyNumberFormat="1" applyFont="1" applyFill="1" applyBorder="1" applyAlignment="1">
      <alignment horizontal="center" vertical="center"/>
    </xf>
    <xf numFmtId="172" fontId="16" fillId="42" borderId="12" xfId="0" applyNumberFormat="1" applyFont="1" applyFill="1" applyBorder="1" applyAlignment="1">
      <alignment horizontal="center" vertical="center"/>
    </xf>
    <xf numFmtId="172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vertical="top" wrapText="1"/>
    </xf>
    <xf numFmtId="172" fontId="13" fillId="42" borderId="12" xfId="0" applyNumberFormat="1" applyFont="1" applyFill="1" applyBorder="1" applyAlignment="1">
      <alignment horizontal="center" vertical="center"/>
    </xf>
    <xf numFmtId="172" fontId="17" fillId="42" borderId="12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/>
    </xf>
    <xf numFmtId="172" fontId="16" fillId="0" borderId="12" xfId="0" applyNumberFormat="1" applyFont="1" applyBorder="1" applyAlignment="1">
      <alignment horizontal="center" vertical="center"/>
    </xf>
    <xf numFmtId="172" fontId="18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top"/>
    </xf>
    <xf numFmtId="0" fontId="13" fillId="0" borderId="0" xfId="9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8" fillId="0" borderId="12" xfId="0" applyFont="1" applyFill="1" applyBorder="1" applyAlignment="1">
      <alignment horizontal="center" vertical="top" wrapText="1"/>
    </xf>
    <xf numFmtId="0" fontId="19" fillId="0" borderId="12" xfId="0" applyFont="1" applyBorder="1" applyAlignment="1">
      <alignment horizontal="center"/>
    </xf>
  </cellXfs>
  <cellStyles count="1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Заголовки полей" xfId="57"/>
    <cellStyle name="Заголовки полей [печать]" xfId="58"/>
    <cellStyle name="Заголовки полей 2" xfId="59"/>
    <cellStyle name="Заголовки полей 3" xfId="60"/>
    <cellStyle name="Заголовки полей 4" xfId="61"/>
    <cellStyle name="Заголовок 1" xfId="62"/>
    <cellStyle name="Заголовок 2" xfId="63"/>
    <cellStyle name="Заголовок 3" xfId="64"/>
    <cellStyle name="Заголовок 4" xfId="65"/>
    <cellStyle name="Заголовок меры" xfId="66"/>
    <cellStyle name="Заголовок меры 2" xfId="67"/>
    <cellStyle name="Заголовок меры 3" xfId="68"/>
    <cellStyle name="Заголовок меры 4" xfId="69"/>
    <cellStyle name="Заголовок показателя [печать]" xfId="70"/>
    <cellStyle name="Заголовок показателя константы" xfId="71"/>
    <cellStyle name="Заголовок показателя константы 2" xfId="72"/>
    <cellStyle name="Заголовок показателя константы 3" xfId="73"/>
    <cellStyle name="Заголовок показателя константы 4" xfId="74"/>
    <cellStyle name="Заголовок результата расчета" xfId="75"/>
    <cellStyle name="Заголовок результата расчета 2" xfId="76"/>
    <cellStyle name="Заголовок результата расчета 3" xfId="77"/>
    <cellStyle name="Заголовок результата расчета 4" xfId="78"/>
    <cellStyle name="Заголовок свободного показателя" xfId="79"/>
    <cellStyle name="Заголовок свободного показателя 2" xfId="80"/>
    <cellStyle name="Заголовок свободного показателя 3" xfId="81"/>
    <cellStyle name="Заголовок свободного показателя 4" xfId="82"/>
    <cellStyle name="Значение фильтра" xfId="83"/>
    <cellStyle name="Значение фильтра [печать]" xfId="84"/>
    <cellStyle name="Значение фильтра [печать] 2" xfId="85"/>
    <cellStyle name="Значение фильтра [печать] 3" xfId="86"/>
    <cellStyle name="Значение фильтра [печать] 4" xfId="87"/>
    <cellStyle name="Значение фильтра 2" xfId="88"/>
    <cellStyle name="Значение фильтра 3" xfId="89"/>
    <cellStyle name="Значение фильтра 4" xfId="90"/>
    <cellStyle name="Информация о задаче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 2 4" xfId="99"/>
    <cellStyle name="Обычный 2 5" xfId="100"/>
    <cellStyle name="Обычный 3" xfId="101"/>
    <cellStyle name="Отдельная ячейка" xfId="102"/>
    <cellStyle name="Отдельная ячейка - константа" xfId="103"/>
    <cellStyle name="Отдельная ячейка - константа [печать]" xfId="104"/>
    <cellStyle name="Отдельная ячейка - константа [печать] 2" xfId="105"/>
    <cellStyle name="Отдельная ячейка - константа [печать] 3" xfId="106"/>
    <cellStyle name="Отдельная ячейка - константа [печать] 4" xfId="107"/>
    <cellStyle name="Отдельная ячейка - константа 2" xfId="108"/>
    <cellStyle name="Отдельная ячейка - константа 3" xfId="109"/>
    <cellStyle name="Отдельная ячейка - константа 4" xfId="110"/>
    <cellStyle name="Отдельная ячейка [печать]" xfId="111"/>
    <cellStyle name="Отдельная ячейка [печать] 2" xfId="112"/>
    <cellStyle name="Отдельная ячейка [печать] 3" xfId="113"/>
    <cellStyle name="Отдельная ячейка [печать] 4" xfId="114"/>
    <cellStyle name="Отдельная ячейка 2" xfId="115"/>
    <cellStyle name="Отдельная ячейка 3" xfId="116"/>
    <cellStyle name="Отдельная ячейка 4" xfId="117"/>
    <cellStyle name="Отдельная ячейка-результат" xfId="118"/>
    <cellStyle name="Отдельная ячейка-результат [печать]" xfId="119"/>
    <cellStyle name="Отдельная ячейка-результат [печать] 2" xfId="120"/>
    <cellStyle name="Отдельная ячейка-результат [печать] 3" xfId="121"/>
    <cellStyle name="Отдельная ячейка-результат [печать] 4" xfId="122"/>
    <cellStyle name="Отдельная ячейка-результат 2" xfId="123"/>
    <cellStyle name="Отдельная ячейка-результат 3" xfId="124"/>
    <cellStyle name="Отдельная ячейка-результат 4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ойства элементов измерения" xfId="131"/>
    <cellStyle name="Свойства элементов измерения [печать]" xfId="132"/>
    <cellStyle name="Свойства элементов измерения [печать] 2" xfId="133"/>
    <cellStyle name="Свойства элементов измерения [печать] 3" xfId="134"/>
    <cellStyle name="Свойства элементов измерения [печать] 4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  <cellStyle name="Элементы осей" xfId="141"/>
    <cellStyle name="Элементы осей [печать]" xfId="142"/>
    <cellStyle name="Элементы осей [печать] 2" xfId="143"/>
    <cellStyle name="Элементы осей [печать] 3" xfId="144"/>
    <cellStyle name="Элементы осей [печать] 4" xfId="145"/>
    <cellStyle name="Элементы осей 2" xfId="146"/>
    <cellStyle name="Элементы осей 3" xfId="147"/>
    <cellStyle name="Элементы осей 4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1:H56"/>
  <sheetViews>
    <sheetView tabSelected="1" view="pageBreakPreview" zoomScale="70" zoomScaleSheetLayoutView="70" zoomScalePageLayoutView="0" workbookViewId="0" topLeftCell="A36">
      <selection activeCell="H15" sqref="H15"/>
    </sheetView>
  </sheetViews>
  <sheetFormatPr defaultColWidth="9.00390625" defaultRowHeight="12.75"/>
  <cols>
    <col min="1" max="2" width="9.125" style="2" customWidth="1"/>
    <col min="3" max="3" width="71.00390625" style="2" customWidth="1"/>
    <col min="4" max="4" width="11.00390625" style="2" customWidth="1"/>
    <col min="5" max="5" width="10.375" style="2" customWidth="1"/>
    <col min="6" max="6" width="16.00390625" style="2" customWidth="1"/>
    <col min="7" max="7" width="16.75390625" style="2" customWidth="1"/>
    <col min="8" max="8" width="17.75390625" style="2" customWidth="1"/>
    <col min="9" max="16384" width="9.125" style="2" customWidth="1"/>
  </cols>
  <sheetData>
    <row r="1" spans="3:6" ht="4.5" customHeight="1">
      <c r="C1" s="28"/>
      <c r="D1" s="28"/>
      <c r="E1" s="28"/>
      <c r="F1" s="28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8" ht="15.75">
      <c r="C8" s="29" t="s">
        <v>64</v>
      </c>
      <c r="D8" s="29"/>
      <c r="E8" s="29"/>
      <c r="F8" s="29"/>
      <c r="G8" s="29"/>
      <c r="H8" s="29"/>
    </row>
    <row r="9" spans="3:6" ht="15">
      <c r="C9" s="30"/>
      <c r="D9" s="31"/>
      <c r="E9" s="31"/>
      <c r="F9" s="31"/>
    </row>
    <row r="10" spans="3:8" ht="15">
      <c r="C10" s="32" t="s">
        <v>4</v>
      </c>
      <c r="D10" s="33"/>
      <c r="E10" s="33"/>
      <c r="F10" s="34"/>
      <c r="H10" s="4" t="s">
        <v>5</v>
      </c>
    </row>
    <row r="11" spans="3:8" ht="60" customHeight="1">
      <c r="C11" s="5" t="s">
        <v>6</v>
      </c>
      <c r="D11" s="6" t="s">
        <v>7</v>
      </c>
      <c r="E11" s="6" t="s">
        <v>8</v>
      </c>
      <c r="F11" s="5" t="s">
        <v>9</v>
      </c>
      <c r="G11" s="7" t="s">
        <v>65</v>
      </c>
      <c r="H11" s="7" t="s">
        <v>10</v>
      </c>
    </row>
    <row r="12" spans="3:8" ht="12.75">
      <c r="C12" s="8">
        <v>1</v>
      </c>
      <c r="D12" s="9">
        <v>2</v>
      </c>
      <c r="E12" s="9">
        <v>3</v>
      </c>
      <c r="F12" s="8">
        <v>4</v>
      </c>
      <c r="G12" s="10">
        <v>5</v>
      </c>
      <c r="H12" s="10">
        <v>6</v>
      </c>
    </row>
    <row r="13" spans="3:8" ht="15.75">
      <c r="C13" s="11" t="s">
        <v>11</v>
      </c>
      <c r="D13" s="12" t="s">
        <v>12</v>
      </c>
      <c r="E13" s="12" t="s">
        <v>13</v>
      </c>
      <c r="F13" s="13">
        <f>F14+F15+F16+F18+F19+F17</f>
        <v>65006.3</v>
      </c>
      <c r="G13" s="13">
        <f>G14+G15+G16+G18+G19+G17</f>
        <v>65003.4</v>
      </c>
      <c r="H13" s="13">
        <f>G13/F13*100</f>
        <v>99.99553889392259</v>
      </c>
    </row>
    <row r="14" spans="3:8" ht="34.5" customHeight="1">
      <c r="C14" s="14" t="s">
        <v>14</v>
      </c>
      <c r="D14" s="15" t="s">
        <v>12</v>
      </c>
      <c r="E14" s="15" t="s">
        <v>15</v>
      </c>
      <c r="F14" s="16">
        <v>1654.6</v>
      </c>
      <c r="G14" s="16">
        <v>1654.6</v>
      </c>
      <c r="H14" s="17">
        <f aca="true" t="shared" si="0" ref="H14:H43">G14/F14*100</f>
        <v>100</v>
      </c>
    </row>
    <row r="15" spans="3:8" ht="50.25" customHeight="1">
      <c r="C15" s="18" t="s">
        <v>16</v>
      </c>
      <c r="D15" s="15" t="s">
        <v>12</v>
      </c>
      <c r="E15" s="15" t="s">
        <v>17</v>
      </c>
      <c r="F15" s="16">
        <v>1935.8</v>
      </c>
      <c r="G15" s="16">
        <v>1935.3</v>
      </c>
      <c r="H15" s="17">
        <f t="shared" si="0"/>
        <v>99.97417088542204</v>
      </c>
    </row>
    <row r="16" spans="3:8" ht="48.75" customHeight="1">
      <c r="C16" s="18" t="s">
        <v>18</v>
      </c>
      <c r="D16" s="15" t="s">
        <v>12</v>
      </c>
      <c r="E16" s="15" t="s">
        <v>19</v>
      </c>
      <c r="F16" s="16">
        <v>32252.5</v>
      </c>
      <c r="G16" s="16">
        <v>32250.1</v>
      </c>
      <c r="H16" s="17">
        <f t="shared" si="0"/>
        <v>99.99255871637857</v>
      </c>
    </row>
    <row r="17" spans="3:8" ht="18" customHeight="1">
      <c r="C17" s="19" t="s">
        <v>20</v>
      </c>
      <c r="D17" s="15" t="s">
        <v>12</v>
      </c>
      <c r="E17" s="15" t="s">
        <v>21</v>
      </c>
      <c r="F17" s="16">
        <v>10</v>
      </c>
      <c r="G17" s="16">
        <v>10</v>
      </c>
      <c r="H17" s="17">
        <f t="shared" si="0"/>
        <v>100</v>
      </c>
    </row>
    <row r="18" spans="3:8" ht="35.25" customHeight="1">
      <c r="C18" s="18" t="s">
        <v>22</v>
      </c>
      <c r="D18" s="15" t="s">
        <v>12</v>
      </c>
      <c r="E18" s="15" t="s">
        <v>23</v>
      </c>
      <c r="F18" s="16">
        <v>7335.4</v>
      </c>
      <c r="G18" s="16">
        <v>7335.4</v>
      </c>
      <c r="H18" s="17">
        <f t="shared" si="0"/>
        <v>100</v>
      </c>
    </row>
    <row r="19" spans="3:8" ht="18.75" customHeight="1">
      <c r="C19" s="19" t="s">
        <v>24</v>
      </c>
      <c r="D19" s="15" t="s">
        <v>12</v>
      </c>
      <c r="E19" s="15">
        <v>13</v>
      </c>
      <c r="F19" s="16">
        <v>21818</v>
      </c>
      <c r="G19" s="16">
        <v>21818</v>
      </c>
      <c r="H19" s="17">
        <f t="shared" si="0"/>
        <v>100</v>
      </c>
    </row>
    <row r="20" spans="3:8" ht="31.5">
      <c r="C20" s="20" t="s">
        <v>25</v>
      </c>
      <c r="D20" s="12" t="s">
        <v>17</v>
      </c>
      <c r="E20" s="12" t="s">
        <v>13</v>
      </c>
      <c r="F20" s="13">
        <f>F21+F22</f>
        <v>1145.9</v>
      </c>
      <c r="G20" s="21">
        <f>G21+G22</f>
        <v>1145.9</v>
      </c>
      <c r="H20" s="13">
        <f t="shared" si="0"/>
        <v>100</v>
      </c>
    </row>
    <row r="21" spans="3:8" ht="33.75" customHeight="1">
      <c r="C21" s="18" t="s">
        <v>26</v>
      </c>
      <c r="D21" s="15" t="s">
        <v>17</v>
      </c>
      <c r="E21" s="15" t="s">
        <v>27</v>
      </c>
      <c r="F21" s="16">
        <v>211.5</v>
      </c>
      <c r="G21" s="16">
        <v>211.5</v>
      </c>
      <c r="H21" s="17">
        <f t="shared" si="0"/>
        <v>100</v>
      </c>
    </row>
    <row r="22" spans="3:8" ht="34.5" customHeight="1">
      <c r="C22" s="18" t="s">
        <v>28</v>
      </c>
      <c r="D22" s="15" t="s">
        <v>17</v>
      </c>
      <c r="E22" s="15">
        <v>14</v>
      </c>
      <c r="F22" s="16">
        <v>934.4</v>
      </c>
      <c r="G22" s="16">
        <v>934.4</v>
      </c>
      <c r="H22" s="17">
        <f t="shared" si="0"/>
        <v>100</v>
      </c>
    </row>
    <row r="23" spans="3:8" ht="15.75">
      <c r="C23" s="11" t="s">
        <v>29</v>
      </c>
      <c r="D23" s="12" t="s">
        <v>19</v>
      </c>
      <c r="E23" s="12" t="s">
        <v>13</v>
      </c>
      <c r="F23" s="13">
        <f>F25+F26+F24</f>
        <v>25993.8</v>
      </c>
      <c r="G23" s="13">
        <f>G25+G26+G24</f>
        <v>25951.4</v>
      </c>
      <c r="H23" s="13">
        <f>H25+H26</f>
        <v>199.82099961582466</v>
      </c>
    </row>
    <row r="24" spans="3:8" ht="15.75">
      <c r="C24" s="19" t="s">
        <v>63</v>
      </c>
      <c r="D24" s="15" t="s">
        <v>19</v>
      </c>
      <c r="E24" s="15" t="s">
        <v>46</v>
      </c>
      <c r="F24" s="17">
        <v>1113.5</v>
      </c>
      <c r="G24" s="17">
        <v>1113.5</v>
      </c>
      <c r="H24" s="17">
        <f t="shared" si="0"/>
        <v>100</v>
      </c>
    </row>
    <row r="25" spans="3:8" ht="18.75">
      <c r="C25" s="19" t="s">
        <v>30</v>
      </c>
      <c r="D25" s="15" t="s">
        <v>19</v>
      </c>
      <c r="E25" s="15" t="s">
        <v>27</v>
      </c>
      <c r="F25" s="16">
        <v>23687.1</v>
      </c>
      <c r="G25" s="16">
        <v>23644.7</v>
      </c>
      <c r="H25" s="17">
        <f t="shared" si="0"/>
        <v>99.82099961582466</v>
      </c>
    </row>
    <row r="26" spans="3:8" ht="18.75" customHeight="1">
      <c r="C26" s="19" t="s">
        <v>31</v>
      </c>
      <c r="D26" s="15" t="s">
        <v>19</v>
      </c>
      <c r="E26" s="15">
        <v>12</v>
      </c>
      <c r="F26" s="16">
        <v>1193.2</v>
      </c>
      <c r="G26" s="16">
        <v>1193.2</v>
      </c>
      <c r="H26" s="17">
        <f t="shared" si="0"/>
        <v>100</v>
      </c>
    </row>
    <row r="27" spans="3:8" ht="17.25" customHeight="1">
      <c r="C27" s="11" t="s">
        <v>32</v>
      </c>
      <c r="D27" s="12" t="s">
        <v>21</v>
      </c>
      <c r="E27" s="12" t="s">
        <v>13</v>
      </c>
      <c r="F27" s="13">
        <f>F28+F29+F30</f>
        <v>5063.2</v>
      </c>
      <c r="G27" s="13">
        <f>G28+G29+G30</f>
        <v>5060.799999999999</v>
      </c>
      <c r="H27" s="13">
        <f t="shared" si="0"/>
        <v>99.95259914678462</v>
      </c>
    </row>
    <row r="28" spans="3:8" ht="18" customHeight="1">
      <c r="C28" s="19" t="s">
        <v>33</v>
      </c>
      <c r="D28" s="15" t="s">
        <v>21</v>
      </c>
      <c r="E28" s="15" t="s">
        <v>12</v>
      </c>
      <c r="F28" s="16">
        <v>99.1</v>
      </c>
      <c r="G28" s="16">
        <v>99.1</v>
      </c>
      <c r="H28" s="17">
        <f t="shared" si="0"/>
        <v>100</v>
      </c>
    </row>
    <row r="29" spans="3:8" ht="18" customHeight="1">
      <c r="C29" s="19" t="s">
        <v>34</v>
      </c>
      <c r="D29" s="15" t="s">
        <v>21</v>
      </c>
      <c r="E29" s="15" t="s">
        <v>15</v>
      </c>
      <c r="F29" s="16">
        <v>3439</v>
      </c>
      <c r="G29" s="16">
        <v>3436.6</v>
      </c>
      <c r="H29" s="17">
        <f t="shared" si="0"/>
        <v>99.93021227100901</v>
      </c>
    </row>
    <row r="30" spans="3:8" ht="17.25" customHeight="1">
      <c r="C30" s="19" t="s">
        <v>35</v>
      </c>
      <c r="D30" s="15" t="s">
        <v>21</v>
      </c>
      <c r="E30" s="15" t="s">
        <v>17</v>
      </c>
      <c r="F30" s="16">
        <v>1525.1</v>
      </c>
      <c r="G30" s="16">
        <v>1525.1</v>
      </c>
      <c r="H30" s="17">
        <f t="shared" si="0"/>
        <v>100</v>
      </c>
    </row>
    <row r="31" spans="3:8" ht="15.75">
      <c r="C31" s="20" t="s">
        <v>36</v>
      </c>
      <c r="D31" s="12" t="s">
        <v>23</v>
      </c>
      <c r="E31" s="12" t="s">
        <v>13</v>
      </c>
      <c r="F31" s="13">
        <f>F32</f>
        <v>564</v>
      </c>
      <c r="G31" s="21">
        <f>G32</f>
        <v>564</v>
      </c>
      <c r="H31" s="13">
        <f t="shared" si="0"/>
        <v>100</v>
      </c>
    </row>
    <row r="32" spans="3:8" ht="16.5" customHeight="1">
      <c r="C32" s="18" t="s">
        <v>37</v>
      </c>
      <c r="D32" s="15" t="s">
        <v>23</v>
      </c>
      <c r="E32" s="15" t="s">
        <v>21</v>
      </c>
      <c r="F32" s="16">
        <v>564</v>
      </c>
      <c r="G32" s="16">
        <v>564</v>
      </c>
      <c r="H32" s="17">
        <f t="shared" si="0"/>
        <v>100</v>
      </c>
    </row>
    <row r="33" spans="3:8" ht="16.5" customHeight="1">
      <c r="C33" s="11" t="s">
        <v>38</v>
      </c>
      <c r="D33" s="12" t="s">
        <v>39</v>
      </c>
      <c r="E33" s="12" t="s">
        <v>13</v>
      </c>
      <c r="F33" s="13">
        <f>F34+F35+F37+F38+F36</f>
        <v>568017.5</v>
      </c>
      <c r="G33" s="22">
        <f>SUM(G34:G38)</f>
        <v>565849.9</v>
      </c>
      <c r="H33" s="13">
        <f t="shared" si="0"/>
        <v>99.61839203897767</v>
      </c>
    </row>
    <row r="34" spans="3:8" ht="18.75" customHeight="1">
      <c r="C34" s="19" t="s">
        <v>40</v>
      </c>
      <c r="D34" s="15" t="s">
        <v>39</v>
      </c>
      <c r="E34" s="15" t="s">
        <v>12</v>
      </c>
      <c r="F34" s="16">
        <v>137626</v>
      </c>
      <c r="G34" s="16">
        <v>136979.9</v>
      </c>
      <c r="H34" s="17">
        <f t="shared" si="0"/>
        <v>99.5305392876346</v>
      </c>
    </row>
    <row r="35" spans="3:8" ht="16.5" customHeight="1">
      <c r="C35" s="19" t="s">
        <v>41</v>
      </c>
      <c r="D35" s="15" t="s">
        <v>39</v>
      </c>
      <c r="E35" s="15" t="s">
        <v>15</v>
      </c>
      <c r="F35" s="16">
        <v>291900</v>
      </c>
      <c r="G35" s="16">
        <v>290379.1</v>
      </c>
      <c r="H35" s="17">
        <f t="shared" si="0"/>
        <v>99.47896539910927</v>
      </c>
    </row>
    <row r="36" spans="3:8" ht="18" customHeight="1">
      <c r="C36" s="14" t="s">
        <v>42</v>
      </c>
      <c r="D36" s="15" t="s">
        <v>39</v>
      </c>
      <c r="E36" s="15" t="s">
        <v>17</v>
      </c>
      <c r="F36" s="16">
        <v>25993.4</v>
      </c>
      <c r="G36" s="16">
        <v>25993.4</v>
      </c>
      <c r="H36" s="17">
        <f t="shared" si="0"/>
        <v>100</v>
      </c>
    </row>
    <row r="37" spans="3:8" ht="15.75" customHeight="1">
      <c r="C37" s="19" t="s">
        <v>43</v>
      </c>
      <c r="D37" s="15" t="s">
        <v>39</v>
      </c>
      <c r="E37" s="15" t="s">
        <v>39</v>
      </c>
      <c r="F37" s="16">
        <v>5153.8</v>
      </c>
      <c r="G37" s="16">
        <v>5153.8</v>
      </c>
      <c r="H37" s="17">
        <f t="shared" si="0"/>
        <v>100</v>
      </c>
    </row>
    <row r="38" spans="3:8" ht="18.75">
      <c r="C38" s="19" t="s">
        <v>44</v>
      </c>
      <c r="D38" s="15" t="s">
        <v>39</v>
      </c>
      <c r="E38" s="15" t="s">
        <v>27</v>
      </c>
      <c r="F38" s="16">
        <v>107344.3</v>
      </c>
      <c r="G38" s="16">
        <v>107343.7</v>
      </c>
      <c r="H38" s="17">
        <f t="shared" si="0"/>
        <v>99.99944105089882</v>
      </c>
    </row>
    <row r="39" spans="3:8" ht="15.75">
      <c r="C39" s="11" t="s">
        <v>45</v>
      </c>
      <c r="D39" s="12" t="s">
        <v>46</v>
      </c>
      <c r="E39" s="12" t="s">
        <v>13</v>
      </c>
      <c r="F39" s="13">
        <f>F40+F41</f>
        <v>40835.9</v>
      </c>
      <c r="G39" s="13">
        <f>G40+G41</f>
        <v>40835.9</v>
      </c>
      <c r="H39" s="13">
        <f t="shared" si="0"/>
        <v>100</v>
      </c>
    </row>
    <row r="40" spans="3:8" ht="18.75">
      <c r="C40" s="19" t="s">
        <v>47</v>
      </c>
      <c r="D40" s="15" t="s">
        <v>46</v>
      </c>
      <c r="E40" s="15" t="s">
        <v>12</v>
      </c>
      <c r="F40" s="16">
        <v>37153</v>
      </c>
      <c r="G40" s="16">
        <v>37153</v>
      </c>
      <c r="H40" s="17">
        <f t="shared" si="0"/>
        <v>100</v>
      </c>
    </row>
    <row r="41" spans="3:8" ht="15.75" customHeight="1">
      <c r="C41" s="19" t="s">
        <v>48</v>
      </c>
      <c r="D41" s="15" t="s">
        <v>46</v>
      </c>
      <c r="E41" s="15" t="s">
        <v>19</v>
      </c>
      <c r="F41" s="16">
        <v>3682.9</v>
      </c>
      <c r="G41" s="16">
        <v>3682.9</v>
      </c>
      <c r="H41" s="17">
        <f t="shared" si="0"/>
        <v>100</v>
      </c>
    </row>
    <row r="42" spans="3:8" ht="15.75">
      <c r="C42" s="11" t="s">
        <v>49</v>
      </c>
      <c r="D42" s="12" t="s">
        <v>27</v>
      </c>
      <c r="E42" s="12" t="s">
        <v>13</v>
      </c>
      <c r="F42" s="13">
        <f>+F43</f>
        <v>133.2</v>
      </c>
      <c r="G42" s="13">
        <f>+G43</f>
        <v>133.2</v>
      </c>
      <c r="H42" s="13">
        <f t="shared" si="0"/>
        <v>100</v>
      </c>
    </row>
    <row r="43" spans="3:8" ht="18.75">
      <c r="C43" s="19" t="s">
        <v>50</v>
      </c>
      <c r="D43" s="15" t="s">
        <v>27</v>
      </c>
      <c r="E43" s="15" t="s">
        <v>27</v>
      </c>
      <c r="F43" s="16">
        <v>133.2</v>
      </c>
      <c r="G43" s="16">
        <v>133.2</v>
      </c>
      <c r="H43" s="17">
        <f t="shared" si="0"/>
        <v>100</v>
      </c>
    </row>
    <row r="44" spans="3:8" ht="15.75">
      <c r="C44" s="11" t="s">
        <v>51</v>
      </c>
      <c r="D44" s="12">
        <v>10</v>
      </c>
      <c r="E44" s="12" t="s">
        <v>13</v>
      </c>
      <c r="F44" s="13">
        <f>F45+F46+F47+F48</f>
        <v>31653.5</v>
      </c>
      <c r="G44" s="13">
        <f>G45+G46+G47+G48</f>
        <v>31653.100000000002</v>
      </c>
      <c r="H44" s="13">
        <f>G44/F44*100</f>
        <v>99.99873631667904</v>
      </c>
    </row>
    <row r="45" spans="3:8" ht="16.5" customHeight="1">
      <c r="C45" s="19" t="s">
        <v>52</v>
      </c>
      <c r="D45" s="15">
        <v>10</v>
      </c>
      <c r="E45" s="15" t="s">
        <v>12</v>
      </c>
      <c r="F45" s="16">
        <v>1676.5</v>
      </c>
      <c r="G45" s="16">
        <v>1676.5</v>
      </c>
      <c r="H45" s="17">
        <f aca="true" t="shared" si="1" ref="H45:H54">G45/F45*100</f>
        <v>100</v>
      </c>
    </row>
    <row r="46" spans="3:8" ht="15.75" customHeight="1">
      <c r="C46" s="19" t="s">
        <v>53</v>
      </c>
      <c r="D46" s="15">
        <v>10</v>
      </c>
      <c r="E46" s="15" t="s">
        <v>17</v>
      </c>
      <c r="F46" s="16">
        <v>25497.3</v>
      </c>
      <c r="G46" s="16">
        <v>25496.9</v>
      </c>
      <c r="H46" s="17">
        <f t="shared" si="1"/>
        <v>99.99843120644147</v>
      </c>
    </row>
    <row r="47" spans="3:8" ht="15" customHeight="1">
      <c r="C47" s="19" t="s">
        <v>54</v>
      </c>
      <c r="D47" s="15">
        <v>10</v>
      </c>
      <c r="E47" s="15" t="s">
        <v>19</v>
      </c>
      <c r="F47" s="16">
        <v>4150</v>
      </c>
      <c r="G47" s="16">
        <v>4150</v>
      </c>
      <c r="H47" s="17">
        <f t="shared" si="1"/>
        <v>100</v>
      </c>
    </row>
    <row r="48" spans="3:8" ht="15" customHeight="1">
      <c r="C48" s="23" t="s">
        <v>55</v>
      </c>
      <c r="D48" s="15" t="s">
        <v>56</v>
      </c>
      <c r="E48" s="15" t="s">
        <v>23</v>
      </c>
      <c r="F48" s="16">
        <v>329.7</v>
      </c>
      <c r="G48" s="16">
        <v>329.7</v>
      </c>
      <c r="H48" s="17">
        <f t="shared" si="1"/>
        <v>100</v>
      </c>
    </row>
    <row r="49" spans="3:8" ht="15.75">
      <c r="C49" s="11" t="s">
        <v>57</v>
      </c>
      <c r="D49" s="12">
        <v>11</v>
      </c>
      <c r="E49" s="12" t="s">
        <v>13</v>
      </c>
      <c r="F49" s="13">
        <f>F50</f>
        <v>6864.9</v>
      </c>
      <c r="G49" s="13">
        <f>G50</f>
        <v>6864.9</v>
      </c>
      <c r="H49" s="13">
        <f t="shared" si="1"/>
        <v>100</v>
      </c>
    </row>
    <row r="50" spans="3:8" ht="18.75">
      <c r="C50" s="19" t="s">
        <v>58</v>
      </c>
      <c r="D50" s="15">
        <v>11</v>
      </c>
      <c r="E50" s="15" t="s">
        <v>15</v>
      </c>
      <c r="F50" s="16">
        <v>6864.9</v>
      </c>
      <c r="G50" s="16">
        <v>6864.9</v>
      </c>
      <c r="H50" s="17">
        <f t="shared" si="1"/>
        <v>100</v>
      </c>
    </row>
    <row r="51" spans="3:8" ht="36" customHeight="1">
      <c r="C51" s="20" t="s">
        <v>59</v>
      </c>
      <c r="D51" s="12">
        <v>14</v>
      </c>
      <c r="E51" s="12" t="s">
        <v>13</v>
      </c>
      <c r="F51" s="13">
        <f>F52+F53</f>
        <v>46944</v>
      </c>
      <c r="G51" s="13">
        <f>SUM(G52:G53)</f>
        <v>46944</v>
      </c>
      <c r="H51" s="13">
        <f t="shared" si="1"/>
        <v>100</v>
      </c>
    </row>
    <row r="52" spans="3:8" ht="33" customHeight="1">
      <c r="C52" s="18" t="s">
        <v>60</v>
      </c>
      <c r="D52" s="15">
        <v>14</v>
      </c>
      <c r="E52" s="15" t="s">
        <v>12</v>
      </c>
      <c r="F52" s="16">
        <v>14908.5</v>
      </c>
      <c r="G52" s="24">
        <v>14908.5</v>
      </c>
      <c r="H52" s="17">
        <f t="shared" si="1"/>
        <v>100</v>
      </c>
    </row>
    <row r="53" spans="3:8" ht="18.75">
      <c r="C53" s="19" t="s">
        <v>61</v>
      </c>
      <c r="D53" s="15">
        <v>14</v>
      </c>
      <c r="E53" s="15" t="s">
        <v>15</v>
      </c>
      <c r="F53" s="16">
        <v>32035.5</v>
      </c>
      <c r="G53" s="24">
        <v>32035.5</v>
      </c>
      <c r="H53" s="17">
        <f t="shared" si="1"/>
        <v>100</v>
      </c>
    </row>
    <row r="54" spans="3:8" ht="18.75">
      <c r="C54" s="35" t="s">
        <v>62</v>
      </c>
      <c r="D54" s="36"/>
      <c r="E54" s="36"/>
      <c r="F54" s="25">
        <f>F13+F20+F23+F27+F31+F33+F39+F42+F44+F49+F51</f>
        <v>792222.2</v>
      </c>
      <c r="G54" s="25">
        <f>G13+G20+G23+G27+G31+G33+G39+G42+G44+G49+G51</f>
        <v>790006.5</v>
      </c>
      <c r="H54" s="25">
        <f t="shared" si="1"/>
        <v>99.72031836522632</v>
      </c>
    </row>
    <row r="56" spans="5:6" ht="12">
      <c r="E56" s="26"/>
      <c r="F56" s="27"/>
    </row>
  </sheetData>
  <sheetProtection/>
  <mergeCells count="5">
    <mergeCell ref="C1:F1"/>
    <mergeCell ref="C8:H8"/>
    <mergeCell ref="C9:F9"/>
    <mergeCell ref="C10:F10"/>
    <mergeCell ref="C54:E5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54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user1407</cp:lastModifiedBy>
  <cp:lastPrinted>2021-01-22T12:27:25Z</cp:lastPrinted>
  <dcterms:created xsi:type="dcterms:W3CDTF">2020-04-16T14:18:19Z</dcterms:created>
  <dcterms:modified xsi:type="dcterms:W3CDTF">2021-01-22T12:27:28Z</dcterms:modified>
  <cp:category/>
  <cp:version/>
  <cp:contentType/>
  <cp:contentStatus/>
</cp:coreProperties>
</file>