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3275" windowHeight="8190" activeTab="0"/>
  </bookViews>
  <sheets>
    <sheet name="по разделам" sheetId="1" r:id="rId1"/>
  </sheets>
  <definedNames>
    <definedName name="_xlnm.Print_Area" localSheetId="0">'по разделам'!$C$1:$H$56</definedName>
  </definedNames>
  <calcPr fullCalcOnLoad="1"/>
</workbook>
</file>

<file path=xl/sharedStrings.xml><?xml version="1.0" encoding="utf-8"?>
<sst xmlns="http://schemas.openxmlformats.org/spreadsheetml/2006/main" count="130" uniqueCount="68">
  <si>
    <t xml:space="preserve">Приложение </t>
  </si>
  <si>
    <t>к решению Представительного Собрания</t>
  </si>
  <si>
    <t>Никольского муниципального района</t>
  </si>
  <si>
    <t>№   от     года</t>
  </si>
  <si>
    <t xml:space="preserve">                                                                                                                                                                       </t>
  </si>
  <si>
    <t xml:space="preserve">      (тыс. рублей)</t>
  </si>
  <si>
    <t>Наименование</t>
  </si>
  <si>
    <t>Раздел</t>
  </si>
  <si>
    <t>Подраздел</t>
  </si>
  <si>
    <t>Утверждено на год</t>
  </si>
  <si>
    <t xml:space="preserve">Процент исполнения к годовому плану 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</si>
  <si>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</si>
  <si>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</si>
  <si>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</si>
  <si>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</si>
  <si>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</si>
  <si>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</si>
  <si>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</si>
  <si>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</si>
  <si>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</si>
  <si>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</si>
  <si>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</si>
  <si>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 </t>
  </si>
  <si>
    <t>06</t>
  </si>
  <si>
    <t>Резервные фонды 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</si>
  <si>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</si>
  <si>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</si>
  <si>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 ситуаций природного и техногенного характера, гражданская оборона</t>
  </si>
  <si>
    <t>09</t>
  </si>
  <si>
    <t>Другие вопросы в области национальной  безопасности и правоохранительной деятельности</t>
  </si>
  <si>
    <t>НАЦИОНАЛЬНАЯ ЭКОНОМИКА 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</si>
  <si>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</si>
  <si>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</si>
  <si>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</si>
  <si>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 </t>
  </si>
  <si>
    <t>Коммунальное хозяйство </t>
  </si>
  <si>
    <t>Благоустройство</t>
  </si>
  <si>
    <t>ОХРАНА ОКРУЖАЮЩЕЙ СРЕДЫ</t>
  </si>
  <si>
    <t>Другие вопросы в области охраны окружающей среды </t>
  </si>
  <si>
    <t>ОБРАЗОВАНИЕ </t>
  </si>
  <si>
    <t>07</t>
  </si>
  <si>
    <t>Дошкольное образование</t>
  </si>
  <si>
    <t>Общее образование </t>
  </si>
  <si>
    <t>Дополнительное образование детей</t>
  </si>
  <si>
    <t xml:space="preserve">Молодежная политика </t>
  </si>
  <si>
    <t>Другие вопросы в области образования</t>
  </si>
  <si>
    <t xml:space="preserve">КУЛЬТУРА, КИНЕМАТОГРАФИЯ </t>
  </si>
  <si>
    <t>08</t>
  </si>
  <si>
    <t>Культура  </t>
  </si>
  <si>
    <t>Другие вопросы в области культуры, кинематографии</t>
  </si>
  <si>
    <t>ЗДРАВООХРАНЕНИЕ </t>
  </si>
  <si>
    <t>Санитарно - эпидемиологическое благополучие</t>
  </si>
  <si>
    <t>Другие вопросы в области здравоохранения</t>
  </si>
  <si>
    <t>СОЦИАЛЬНАЯ ПОЛИТИКА </t>
  </si>
  <si>
    <t>Пенсионное обеспечение</t>
  </si>
  <si>
    <t>Социальное обеспечение населения</t>
  </si>
  <si>
    <t>Охрана семьи и детства </t>
  </si>
  <si>
    <t xml:space="preserve">Другие вопросы в области социальной политики </t>
  </si>
  <si>
    <t>10</t>
  </si>
  <si>
    <t>ФИЗИЧЕСКАЯ КУЛЬТУРА И СПОРТ</t>
  </si>
  <si>
    <t>Массовый спорт </t>
  </si>
  <si>
    <t>МЕЖБЮДЖЕТНЫЕ ТРАНСФЕРТЫ ОБЩЕГО ХАРАКТЕРА БЮДЖЕТАМ СУБЪЕКТОВ РОССИЙСКОЙ ФЕДЕРАЦИИ</t>
  </si>
  <si>
    <t>Дотации на выравнивание бюджетной обеспеченности субъектов Российской Федерации и муниципальных образований  </t>
  </si>
  <si>
    <t>Иные дотации </t>
  </si>
  <si>
    <t>ИТОГО РАСХОДОВ </t>
  </si>
  <si>
    <t>ИНФОРМАЦИЯ ОБ ИСПОЛНЕНИИ РАЙОННОГО БЮДЖЕТА ПО РАСХОДАМ  НА 1 МАЯ 2020 ГОДА</t>
  </si>
  <si>
    <t>Фактически исполнено НА 1.05.2020 года</t>
  </si>
  <si>
    <t>Транспорт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</si>
</sst>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57">
    <font>
      <sz val="10"/>
      <name val="Arial Cyr"/>
      <family val="0"/>
    </font>
    <font>
      <sz val="11"/>
      <color indexed="8"/>
      <name val="Calibri"/>
      <family val="2"/>
    </font>
    <font>
      <b/>
      <i/>
      <sz val="9"/>
      <color indexed="8"/>
      <name val="Arial"/>
      <family val="2"/>
    </font>
    <font>
      <sz val="9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Arial"/>
      <family val="2"/>
    </font>
    <font>
      <b/>
      <sz val="11"/>
      <name val="Arial Cyr"/>
      <family val="0"/>
    </font>
    <font>
      <sz val="9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i/>
      <sz val="8"/>
      <color indexed="23"/>
      <name val="Arial Cyr"/>
      <family val="0"/>
    </font>
    <font>
      <sz val="10"/>
      <name val="Arial"/>
      <family val="2"/>
    </font>
    <font>
      <sz val="10"/>
      <color indexed="6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darkDown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7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49" fontId="0" fillId="29" borderId="3">
      <alignment horizontal="left" vertical="top"/>
      <protection/>
    </xf>
    <xf numFmtId="49" fontId="20" fillId="0" borderId="3">
      <alignment horizontal="left" vertical="top"/>
      <protection/>
    </xf>
    <xf numFmtId="49" fontId="0" fillId="29" borderId="3">
      <alignment horizontal="left" vertical="top"/>
      <protection/>
    </xf>
    <xf numFmtId="49" fontId="0" fillId="29" borderId="3">
      <alignment horizontal="left" vertical="top"/>
      <protection/>
    </xf>
    <xf numFmtId="49" fontId="0" fillId="29" borderId="3">
      <alignment horizontal="left" vertical="top"/>
      <protection/>
    </xf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20" fillId="0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21" fillId="0" borderId="0">
      <alignment horizontal="left" vertical="top"/>
      <protection/>
    </xf>
    <xf numFmtId="0" fontId="48" fillId="0" borderId="7" applyNumberFormat="0" applyFill="0" applyAlignment="0" applyProtection="0"/>
    <xf numFmtId="0" fontId="49" fillId="35" borderId="8" applyNumberFormat="0" applyAlignment="0" applyProtection="0"/>
    <xf numFmtId="0" fontId="50" fillId="0" borderId="0" applyNumberFormat="0" applyFill="0" applyBorder="0" applyAlignment="0" applyProtection="0"/>
    <xf numFmtId="0" fontId="51" fillId="36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40" fillId="0" borderId="0">
      <alignment/>
      <protection/>
    </xf>
    <xf numFmtId="0" fontId="0" fillId="30" borderId="9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52" fillId="37" borderId="0" applyNumberFormat="0" applyBorder="0" applyAlignment="0" applyProtection="0"/>
    <xf numFmtId="0" fontId="53" fillId="0" borderId="0" applyNumberFormat="0" applyFill="0" applyBorder="0" applyAlignment="0" applyProtection="0"/>
    <xf numFmtId="0" fontId="40" fillId="38" borderId="10" applyNumberFormat="0" applyFont="0" applyAlignment="0" applyProtection="0"/>
    <xf numFmtId="9" fontId="40" fillId="0" borderId="0" applyFont="0" applyFill="0" applyBorder="0" applyAlignment="0" applyProtection="0"/>
    <xf numFmtId="49" fontId="23" fillId="39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0" fontId="54" fillId="0" borderId="11" applyNumberFormat="0" applyFill="0" applyAlignment="0" applyProtection="0"/>
    <xf numFmtId="0" fontId="55" fillId="0" borderId="0" applyNumberFormat="0" applyFill="0" applyBorder="0" applyAlignment="0" applyProtection="0"/>
    <xf numFmtId="43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0" fontId="56" fillId="40" borderId="0" applyNumberFormat="0" applyBorder="0" applyAlignment="0" applyProtection="0"/>
    <xf numFmtId="0" fontId="0" fillId="34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34" borderId="3">
      <alignment horizontal="left" vertical="top" wrapText="1"/>
      <protection/>
    </xf>
  </cellStyleXfs>
  <cellXfs count="37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top"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 horizontal="left" vertical="top"/>
    </xf>
    <xf numFmtId="0" fontId="8" fillId="0" borderId="0" xfId="0" applyFont="1" applyAlignment="1">
      <alignment/>
    </xf>
    <xf numFmtId="0" fontId="9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left" vertical="top" wrapText="1"/>
    </xf>
    <xf numFmtId="49" fontId="13" fillId="0" borderId="12" xfId="0" applyNumberFormat="1" applyFont="1" applyFill="1" applyBorder="1" applyAlignment="1">
      <alignment horizontal="center" vertical="center"/>
    </xf>
    <xf numFmtId="164" fontId="13" fillId="0" borderId="12" xfId="0" applyNumberFormat="1" applyFont="1" applyFill="1" applyBorder="1" applyAlignment="1">
      <alignment horizontal="center" vertical="center"/>
    </xf>
    <xf numFmtId="0" fontId="14" fillId="41" borderId="12" xfId="0" applyFont="1" applyFill="1" applyBorder="1" applyAlignment="1">
      <alignment horizontal="left" wrapText="1"/>
    </xf>
    <xf numFmtId="49" fontId="15" fillId="0" borderId="12" xfId="0" applyNumberFormat="1" applyFont="1" applyFill="1" applyBorder="1" applyAlignment="1">
      <alignment horizontal="center" vertical="center"/>
    </xf>
    <xf numFmtId="164" fontId="16" fillId="42" borderId="12" xfId="0" applyNumberFormat="1" applyFont="1" applyFill="1" applyBorder="1" applyAlignment="1">
      <alignment horizontal="center" vertical="center"/>
    </xf>
    <xf numFmtId="164" fontId="15" fillId="0" borderId="12" xfId="0" applyNumberFormat="1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vertical="top" wrapText="1"/>
    </xf>
    <xf numFmtId="0" fontId="15" fillId="0" borderId="12" xfId="0" applyFont="1" applyFill="1" applyBorder="1" applyAlignment="1">
      <alignment horizontal="left" vertical="top" wrapText="1"/>
    </xf>
    <xf numFmtId="0" fontId="13" fillId="0" borderId="12" xfId="0" applyFont="1" applyFill="1" applyBorder="1" applyAlignment="1">
      <alignment vertical="top" wrapText="1"/>
    </xf>
    <xf numFmtId="164" fontId="13" fillId="42" borderId="12" xfId="0" applyNumberFormat="1" applyFont="1" applyFill="1" applyBorder="1" applyAlignment="1">
      <alignment horizontal="center" vertical="center"/>
    </xf>
    <xf numFmtId="164" fontId="17" fillId="42" borderId="12" xfId="0" applyNumberFormat="1" applyFont="1" applyFill="1" applyBorder="1" applyAlignment="1">
      <alignment horizontal="center" vertical="center"/>
    </xf>
    <xf numFmtId="0" fontId="14" fillId="0" borderId="12" xfId="0" applyFont="1" applyBorder="1" applyAlignment="1">
      <alignment/>
    </xf>
    <xf numFmtId="164" fontId="16" fillId="0" borderId="12" xfId="0" applyNumberFormat="1" applyFont="1" applyBorder="1" applyAlignment="1">
      <alignment horizontal="center" vertical="center"/>
    </xf>
    <xf numFmtId="164" fontId="18" fillId="0" borderId="12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wrapText="1"/>
    </xf>
    <xf numFmtId="164" fontId="3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 vertical="top"/>
    </xf>
    <xf numFmtId="0" fontId="13" fillId="0" borderId="0" xfId="97" applyFont="1" applyFill="1" applyBorder="1" applyAlignment="1">
      <alignment horizontal="center" vertical="center"/>
      <protection/>
    </xf>
    <xf numFmtId="0" fontId="5" fillId="0" borderId="0" xfId="0" applyFont="1" applyFill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7" fillId="0" borderId="13" xfId="0" applyFont="1" applyFill="1" applyBorder="1" applyAlignment="1">
      <alignment horizontal="center" vertical="top"/>
    </xf>
    <xf numFmtId="0" fontId="7" fillId="0" borderId="14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18" fillId="0" borderId="12" xfId="0" applyFont="1" applyFill="1" applyBorder="1" applyAlignment="1">
      <alignment horizontal="center" vertical="top" wrapText="1"/>
    </xf>
    <xf numFmtId="0" fontId="19" fillId="0" borderId="12" xfId="0" applyFont="1" applyBorder="1" applyAlignment="1">
      <alignment horizontal="center"/>
    </xf>
  </cellXfs>
  <cellStyles count="13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Данные (редактируемые)" xfId="42"/>
    <cellStyle name="Данные (редактируемые) 2" xfId="43"/>
    <cellStyle name="Данные (редактируемые) 3" xfId="44"/>
    <cellStyle name="Данные (редактируемые) 4" xfId="45"/>
    <cellStyle name="Данные (только для чтения)" xfId="46"/>
    <cellStyle name="Данные (только для чтения) 2" xfId="47"/>
    <cellStyle name="Данные (только для чтения) 3" xfId="48"/>
    <cellStyle name="Данные (только для чтения) 4" xfId="49"/>
    <cellStyle name="Данные для удаления" xfId="50"/>
    <cellStyle name="Данные для удаления 2" xfId="51"/>
    <cellStyle name="Данные для удаления 3" xfId="52"/>
    <cellStyle name="Данные для удаления 4" xfId="53"/>
    <cellStyle name="Currency" xfId="54"/>
    <cellStyle name="Currency [0]" xfId="55"/>
    <cellStyle name="Заголовки полей" xfId="56"/>
    <cellStyle name="Заголовки полей [печать]" xfId="57"/>
    <cellStyle name="Заголовки полей 2" xfId="58"/>
    <cellStyle name="Заголовки полей 3" xfId="59"/>
    <cellStyle name="Заголовки полей 4" xfId="60"/>
    <cellStyle name="Заголовок 1" xfId="61"/>
    <cellStyle name="Заголовок 2" xfId="62"/>
    <cellStyle name="Заголовок 3" xfId="63"/>
    <cellStyle name="Заголовок 4" xfId="64"/>
    <cellStyle name="Заголовок меры" xfId="65"/>
    <cellStyle name="Заголовок меры 2" xfId="66"/>
    <cellStyle name="Заголовок меры 3" xfId="67"/>
    <cellStyle name="Заголовок меры 4" xfId="68"/>
    <cellStyle name="Заголовок показателя [печать]" xfId="69"/>
    <cellStyle name="Заголовок показателя константы" xfId="70"/>
    <cellStyle name="Заголовок показателя константы 2" xfId="71"/>
    <cellStyle name="Заголовок показателя константы 3" xfId="72"/>
    <cellStyle name="Заголовок показателя константы 4" xfId="73"/>
    <cellStyle name="Заголовок результата расчета" xfId="74"/>
    <cellStyle name="Заголовок результата расчета 2" xfId="75"/>
    <cellStyle name="Заголовок результата расчета 3" xfId="76"/>
    <cellStyle name="Заголовок результата расчета 4" xfId="77"/>
    <cellStyle name="Заголовок свободного показателя" xfId="78"/>
    <cellStyle name="Заголовок свободного показателя 2" xfId="79"/>
    <cellStyle name="Заголовок свободного показателя 3" xfId="80"/>
    <cellStyle name="Заголовок свободного показателя 4" xfId="81"/>
    <cellStyle name="Значение фильтра" xfId="82"/>
    <cellStyle name="Значение фильтра [печать]" xfId="83"/>
    <cellStyle name="Значение фильтра [печать] 2" xfId="84"/>
    <cellStyle name="Значение фильтра [печать] 3" xfId="85"/>
    <cellStyle name="Значение фильтра [печать] 4" xfId="86"/>
    <cellStyle name="Значение фильтра 2" xfId="87"/>
    <cellStyle name="Значение фильтра 3" xfId="88"/>
    <cellStyle name="Значение фильтра 4" xfId="89"/>
    <cellStyle name="Информация о задаче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2 3" xfId="97"/>
    <cellStyle name="Обычный 2 4" xfId="98"/>
    <cellStyle name="Обычный 2 5" xfId="99"/>
    <cellStyle name="Обычный 3" xfId="100"/>
    <cellStyle name="Отдельная ячейка" xfId="101"/>
    <cellStyle name="Отдельная ячейка - константа" xfId="102"/>
    <cellStyle name="Отдельная ячейка - константа [печать]" xfId="103"/>
    <cellStyle name="Отдельная ячейка - константа [печать] 2" xfId="104"/>
    <cellStyle name="Отдельная ячейка - константа [печать] 3" xfId="105"/>
    <cellStyle name="Отдельная ячейка - константа [печать] 4" xfId="106"/>
    <cellStyle name="Отдельная ячейка - константа 2" xfId="107"/>
    <cellStyle name="Отдельная ячейка - константа 3" xfId="108"/>
    <cellStyle name="Отдельная ячейка - константа 4" xfId="109"/>
    <cellStyle name="Отдельная ячейка [печать]" xfId="110"/>
    <cellStyle name="Отдельная ячейка [печать] 2" xfId="111"/>
    <cellStyle name="Отдельная ячейка [печать] 3" xfId="112"/>
    <cellStyle name="Отдельная ячейка [печать] 4" xfId="113"/>
    <cellStyle name="Отдельная ячейка 2" xfId="114"/>
    <cellStyle name="Отдельная ячейка 3" xfId="115"/>
    <cellStyle name="Отдельная ячейка 4" xfId="116"/>
    <cellStyle name="Отдельная ячейка-результат" xfId="117"/>
    <cellStyle name="Отдельная ячейка-результат [печать]" xfId="118"/>
    <cellStyle name="Отдельная ячейка-результат [печать] 2" xfId="119"/>
    <cellStyle name="Отдельная ячейка-результат [печать] 3" xfId="120"/>
    <cellStyle name="Отдельная ячейка-результат [печать] 4" xfId="121"/>
    <cellStyle name="Отдельная ячейка-результат 2" xfId="122"/>
    <cellStyle name="Отдельная ячейка-результат 3" xfId="123"/>
    <cellStyle name="Отдельная ячейка-результат 4" xfId="124"/>
    <cellStyle name="Плохой" xfId="125"/>
    <cellStyle name="Пояснение" xfId="126"/>
    <cellStyle name="Примечание" xfId="127"/>
    <cellStyle name="Percent" xfId="128"/>
    <cellStyle name="Свойства элементов измерения" xfId="129"/>
    <cellStyle name="Свойства элементов измерения [печать]" xfId="130"/>
    <cellStyle name="Свойства элементов измерения [печать] 2" xfId="131"/>
    <cellStyle name="Свойства элементов измерения [печать] 3" xfId="132"/>
    <cellStyle name="Свойства элементов измерения [печать] 4" xfId="133"/>
    <cellStyle name="Связанная ячейка" xfId="134"/>
    <cellStyle name="Текст предупреждения" xfId="135"/>
    <cellStyle name="Comma" xfId="136"/>
    <cellStyle name="Comma [0]" xfId="137"/>
    <cellStyle name="Хороший" xfId="138"/>
    <cellStyle name="Элементы осей" xfId="139"/>
    <cellStyle name="Элементы осей [печать]" xfId="140"/>
    <cellStyle name="Элементы осей [печать] 2" xfId="141"/>
    <cellStyle name="Элементы осей [печать] 3" xfId="142"/>
    <cellStyle name="Элементы осей [печать] 4" xfId="143"/>
    <cellStyle name="Элементы осей 2" xfId="144"/>
    <cellStyle name="Элементы осей 3" xfId="145"/>
    <cellStyle name="Элементы осей 4" xfId="14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C1:H58"/>
  <sheetViews>
    <sheetView tabSelected="1" view="pageBreakPreview" zoomScale="70" zoomScaleSheetLayoutView="70" zoomScalePageLayoutView="0" workbookViewId="0" topLeftCell="A41">
      <selection activeCell="C57" sqref="C57"/>
    </sheetView>
  </sheetViews>
  <sheetFormatPr defaultColWidth="9.00390625" defaultRowHeight="12.75"/>
  <cols>
    <col min="1" max="2" width="9.125" style="2" customWidth="1"/>
    <col min="3" max="3" width="71.00390625" style="2" customWidth="1"/>
    <col min="4" max="4" width="11.00390625" style="2" customWidth="1"/>
    <col min="5" max="5" width="10.375" style="2" customWidth="1"/>
    <col min="6" max="6" width="16.00390625" style="2" customWidth="1"/>
    <col min="7" max="7" width="16.75390625" style="2" customWidth="1"/>
    <col min="8" max="8" width="17.75390625" style="2" customWidth="1"/>
    <col min="9" max="16384" width="9.125" style="2" customWidth="1"/>
  </cols>
  <sheetData>
    <row r="1" spans="3:6" ht="4.5" customHeight="1">
      <c r="C1" s="28"/>
      <c r="D1" s="28"/>
      <c r="E1" s="28"/>
      <c r="F1" s="28"/>
    </row>
    <row r="2" spans="3:6" ht="15" hidden="1">
      <c r="C2" s="1"/>
      <c r="D2" s="1"/>
      <c r="E2" s="1"/>
      <c r="F2" s="3" t="s">
        <v>0</v>
      </c>
    </row>
    <row r="3" spans="3:6" ht="15" hidden="1">
      <c r="C3" s="1"/>
      <c r="D3" s="1"/>
      <c r="E3" s="1"/>
      <c r="F3" s="3" t="s">
        <v>1</v>
      </c>
    </row>
    <row r="4" spans="3:6" ht="15" hidden="1">
      <c r="C4" s="1"/>
      <c r="D4" s="1"/>
      <c r="E4" s="1"/>
      <c r="F4" s="3" t="s">
        <v>2</v>
      </c>
    </row>
    <row r="5" spans="3:6" ht="15" hidden="1">
      <c r="C5" s="1"/>
      <c r="D5" s="1"/>
      <c r="E5" s="1"/>
      <c r="F5" s="3" t="s">
        <v>3</v>
      </c>
    </row>
    <row r="6" spans="3:5" ht="16.5" customHeight="1">
      <c r="C6" s="1"/>
      <c r="D6" s="3"/>
      <c r="E6" s="1"/>
    </row>
    <row r="7" spans="3:6" ht="12">
      <c r="C7" s="1"/>
      <c r="D7" s="1"/>
      <c r="E7" s="1"/>
      <c r="F7" s="1"/>
    </row>
    <row r="8" spans="3:8" ht="15.75">
      <c r="C8" s="29" t="s">
        <v>65</v>
      </c>
      <c r="D8" s="29"/>
      <c r="E8" s="29"/>
      <c r="F8" s="29"/>
      <c r="G8" s="29"/>
      <c r="H8" s="29"/>
    </row>
    <row r="9" spans="3:6" ht="15">
      <c r="C9" s="30"/>
      <c r="D9" s="31"/>
      <c r="E9" s="31"/>
      <c r="F9" s="31"/>
    </row>
    <row r="10" spans="3:8" ht="15">
      <c r="C10" s="32" t="s">
        <v>4</v>
      </c>
      <c r="D10" s="33"/>
      <c r="E10" s="33"/>
      <c r="F10" s="34"/>
      <c r="H10" s="4" t="s">
        <v>5</v>
      </c>
    </row>
    <row r="11" spans="3:8" ht="60" customHeight="1">
      <c r="C11" s="5" t="s">
        <v>6</v>
      </c>
      <c r="D11" s="6" t="s">
        <v>7</v>
      </c>
      <c r="E11" s="6" t="s">
        <v>8</v>
      </c>
      <c r="F11" s="5" t="s">
        <v>9</v>
      </c>
      <c r="G11" s="7" t="s">
        <v>66</v>
      </c>
      <c r="H11" s="7" t="s">
        <v>10</v>
      </c>
    </row>
    <row r="12" spans="3:8" ht="12.75">
      <c r="C12" s="8">
        <v>1</v>
      </c>
      <c r="D12" s="9">
        <v>2</v>
      </c>
      <c r="E12" s="9">
        <v>3</v>
      </c>
      <c r="F12" s="8">
        <v>4</v>
      </c>
      <c r="G12" s="10">
        <v>5</v>
      </c>
      <c r="H12" s="10">
        <v>6</v>
      </c>
    </row>
    <row r="13" spans="3:8" ht="15.75">
      <c r="C13" s="11" t="s">
        <v>11</v>
      </c>
      <c r="D13" s="12" t="s">
        <v>12</v>
      </c>
      <c r="E13" s="12" t="s">
        <v>13</v>
      </c>
      <c r="F13" s="13">
        <f>F14+F15+F16+F18+F19+F20+F17</f>
        <v>76032.7</v>
      </c>
      <c r="G13" s="13">
        <f>SUM(G14:G20)</f>
        <v>17295.9</v>
      </c>
      <c r="H13" s="13">
        <f>G13/F13*100</f>
        <v>22.74797554210228</v>
      </c>
    </row>
    <row r="14" spans="3:8" ht="34.5" customHeight="1">
      <c r="C14" s="14" t="s">
        <v>14</v>
      </c>
      <c r="D14" s="15" t="s">
        <v>12</v>
      </c>
      <c r="E14" s="15" t="s">
        <v>15</v>
      </c>
      <c r="F14" s="16">
        <v>1624.5</v>
      </c>
      <c r="G14" s="16">
        <v>418.3</v>
      </c>
      <c r="H14" s="17">
        <f aca="true" t="shared" si="0" ref="H14:H45">G14/F14*100</f>
        <v>25.74946137273007</v>
      </c>
    </row>
    <row r="15" spans="3:8" ht="50.25" customHeight="1">
      <c r="C15" s="18" t="s">
        <v>16</v>
      </c>
      <c r="D15" s="15" t="s">
        <v>12</v>
      </c>
      <c r="E15" s="15" t="s">
        <v>17</v>
      </c>
      <c r="F15" s="16">
        <v>1968.8</v>
      </c>
      <c r="G15" s="16">
        <v>488.4</v>
      </c>
      <c r="H15" s="17">
        <f t="shared" si="0"/>
        <v>24.80698902885006</v>
      </c>
    </row>
    <row r="16" spans="3:8" ht="48.75" customHeight="1">
      <c r="C16" s="18" t="s">
        <v>18</v>
      </c>
      <c r="D16" s="15" t="s">
        <v>12</v>
      </c>
      <c r="E16" s="15" t="s">
        <v>19</v>
      </c>
      <c r="F16" s="16">
        <v>31368.4</v>
      </c>
      <c r="G16" s="16">
        <v>8460.8</v>
      </c>
      <c r="H16" s="17">
        <f t="shared" si="0"/>
        <v>26.972367095548382</v>
      </c>
    </row>
    <row r="17" spans="3:8" ht="18" customHeight="1">
      <c r="C17" s="19" t="s">
        <v>20</v>
      </c>
      <c r="D17" s="15" t="s">
        <v>12</v>
      </c>
      <c r="E17" s="15" t="s">
        <v>21</v>
      </c>
      <c r="F17" s="16">
        <v>10</v>
      </c>
      <c r="G17" s="16">
        <v>0</v>
      </c>
      <c r="H17" s="17">
        <f t="shared" si="0"/>
        <v>0</v>
      </c>
    </row>
    <row r="18" spans="3:8" ht="35.25" customHeight="1">
      <c r="C18" s="18" t="s">
        <v>22</v>
      </c>
      <c r="D18" s="15" t="s">
        <v>12</v>
      </c>
      <c r="E18" s="15" t="s">
        <v>23</v>
      </c>
      <c r="F18" s="16">
        <v>8126.1</v>
      </c>
      <c r="G18" s="16">
        <v>2050.6</v>
      </c>
      <c r="H18" s="17">
        <f t="shared" si="0"/>
        <v>25.234737450929718</v>
      </c>
    </row>
    <row r="19" spans="3:8" ht="17.25" customHeight="1">
      <c r="C19" s="19" t="s">
        <v>24</v>
      </c>
      <c r="D19" s="15" t="s">
        <v>12</v>
      </c>
      <c r="E19" s="15">
        <v>11</v>
      </c>
      <c r="F19" s="16">
        <v>5771.2</v>
      </c>
      <c r="G19" s="16">
        <v>0</v>
      </c>
      <c r="H19" s="17">
        <f t="shared" si="0"/>
        <v>0</v>
      </c>
    </row>
    <row r="20" spans="3:8" ht="18.75" customHeight="1">
      <c r="C20" s="19" t="s">
        <v>25</v>
      </c>
      <c r="D20" s="15" t="s">
        <v>12</v>
      </c>
      <c r="E20" s="15">
        <v>13</v>
      </c>
      <c r="F20" s="16">
        <v>27163.7</v>
      </c>
      <c r="G20" s="16">
        <v>5877.8</v>
      </c>
      <c r="H20" s="17">
        <f t="shared" si="0"/>
        <v>21.638436590007988</v>
      </c>
    </row>
    <row r="21" spans="3:8" ht="31.5">
      <c r="C21" s="20" t="s">
        <v>26</v>
      </c>
      <c r="D21" s="12" t="s">
        <v>17</v>
      </c>
      <c r="E21" s="12" t="s">
        <v>13</v>
      </c>
      <c r="F21" s="13">
        <f>F22+F23</f>
        <v>1903.6000000000001</v>
      </c>
      <c r="G21" s="21">
        <f>G22+G23</f>
        <v>171.10000000000002</v>
      </c>
      <c r="H21" s="13">
        <f t="shared" si="0"/>
        <v>8.988232822021432</v>
      </c>
    </row>
    <row r="22" spans="3:8" ht="33.75" customHeight="1">
      <c r="C22" s="18" t="s">
        <v>27</v>
      </c>
      <c r="D22" s="15" t="s">
        <v>17</v>
      </c>
      <c r="E22" s="15" t="s">
        <v>28</v>
      </c>
      <c r="F22" s="16">
        <v>204.7</v>
      </c>
      <c r="G22" s="16">
        <v>36.7</v>
      </c>
      <c r="H22" s="17">
        <f t="shared" si="0"/>
        <v>17.928676111382515</v>
      </c>
    </row>
    <row r="23" spans="3:8" ht="34.5" customHeight="1">
      <c r="C23" s="18" t="s">
        <v>29</v>
      </c>
      <c r="D23" s="15" t="s">
        <v>17</v>
      </c>
      <c r="E23" s="15">
        <v>14</v>
      </c>
      <c r="F23" s="16">
        <v>1698.9</v>
      </c>
      <c r="G23" s="16">
        <v>134.4</v>
      </c>
      <c r="H23" s="17">
        <f t="shared" si="0"/>
        <v>7.911001236093942</v>
      </c>
    </row>
    <row r="24" spans="3:8" ht="15.75">
      <c r="C24" s="11" t="s">
        <v>30</v>
      </c>
      <c r="D24" s="12" t="s">
        <v>19</v>
      </c>
      <c r="E24" s="12" t="s">
        <v>13</v>
      </c>
      <c r="F24" s="13">
        <f>F26+F27+F25</f>
        <v>26135.3</v>
      </c>
      <c r="G24" s="13">
        <f>G26+G27+G25</f>
        <v>2769.7</v>
      </c>
      <c r="H24" s="13">
        <f>H26+H27</f>
        <v>18.62188534899437</v>
      </c>
    </row>
    <row r="25" spans="3:8" ht="15.75">
      <c r="C25" s="19" t="s">
        <v>67</v>
      </c>
      <c r="D25" s="15" t="s">
        <v>19</v>
      </c>
      <c r="E25" s="15" t="s">
        <v>47</v>
      </c>
      <c r="F25" s="17">
        <v>1113.5</v>
      </c>
      <c r="G25" s="17">
        <v>0</v>
      </c>
      <c r="H25" s="17">
        <f t="shared" si="0"/>
        <v>0</v>
      </c>
    </row>
    <row r="26" spans="3:8" ht="18.75">
      <c r="C26" s="19" t="s">
        <v>31</v>
      </c>
      <c r="D26" s="15" t="s">
        <v>19</v>
      </c>
      <c r="E26" s="15" t="s">
        <v>28</v>
      </c>
      <c r="F26" s="16">
        <v>22810</v>
      </c>
      <c r="G26" s="16">
        <v>2611</v>
      </c>
      <c r="H26" s="17">
        <f t="shared" si="0"/>
        <v>11.446733888645332</v>
      </c>
    </row>
    <row r="27" spans="3:8" ht="18.75" customHeight="1">
      <c r="C27" s="19" t="s">
        <v>32</v>
      </c>
      <c r="D27" s="15" t="s">
        <v>19</v>
      </c>
      <c r="E27" s="15">
        <v>12</v>
      </c>
      <c r="F27" s="16">
        <v>2211.8</v>
      </c>
      <c r="G27" s="16">
        <v>158.7</v>
      </c>
      <c r="H27" s="17">
        <f t="shared" si="0"/>
        <v>7.175151460349036</v>
      </c>
    </row>
    <row r="28" spans="3:8" ht="17.25" customHeight="1">
      <c r="C28" s="11" t="s">
        <v>33</v>
      </c>
      <c r="D28" s="12" t="s">
        <v>21</v>
      </c>
      <c r="E28" s="12" t="s">
        <v>13</v>
      </c>
      <c r="F28" s="13">
        <f>F29+F30+F31</f>
        <v>2414</v>
      </c>
      <c r="G28" s="13">
        <f>G29+G30+G31</f>
        <v>17.7</v>
      </c>
      <c r="H28" s="13">
        <f t="shared" si="0"/>
        <v>0.7332228666114332</v>
      </c>
    </row>
    <row r="29" spans="3:8" ht="18" customHeight="1">
      <c r="C29" s="19" t="s">
        <v>34</v>
      </c>
      <c r="D29" s="15" t="s">
        <v>21</v>
      </c>
      <c r="E29" s="15" t="s">
        <v>12</v>
      </c>
      <c r="F29" s="16">
        <v>66.5</v>
      </c>
      <c r="G29" s="16">
        <v>9</v>
      </c>
      <c r="H29" s="17">
        <f t="shared" si="0"/>
        <v>13.533834586466165</v>
      </c>
    </row>
    <row r="30" spans="3:8" ht="18" customHeight="1">
      <c r="C30" s="19" t="s">
        <v>35</v>
      </c>
      <c r="D30" s="15" t="s">
        <v>21</v>
      </c>
      <c r="E30" s="15" t="s">
        <v>15</v>
      </c>
      <c r="F30" s="16">
        <v>408</v>
      </c>
      <c r="G30" s="16">
        <v>8.7</v>
      </c>
      <c r="H30" s="17">
        <f t="shared" si="0"/>
        <v>2.13235294117647</v>
      </c>
    </row>
    <row r="31" spans="3:8" ht="17.25" customHeight="1">
      <c r="C31" s="19" t="s">
        <v>36</v>
      </c>
      <c r="D31" s="15" t="s">
        <v>21</v>
      </c>
      <c r="E31" s="15" t="s">
        <v>17</v>
      </c>
      <c r="F31" s="16">
        <v>1939.5</v>
      </c>
      <c r="G31" s="16">
        <v>0</v>
      </c>
      <c r="H31" s="17">
        <f t="shared" si="0"/>
        <v>0</v>
      </c>
    </row>
    <row r="32" spans="3:8" ht="15.75">
      <c r="C32" s="20" t="s">
        <v>37</v>
      </c>
      <c r="D32" s="12" t="s">
        <v>23</v>
      </c>
      <c r="E32" s="12" t="s">
        <v>13</v>
      </c>
      <c r="F32" s="13">
        <f>F33</f>
        <v>578.3</v>
      </c>
      <c r="G32" s="21">
        <f>G33</f>
        <v>66.4</v>
      </c>
      <c r="H32" s="13">
        <f t="shared" si="0"/>
        <v>11.481929794224452</v>
      </c>
    </row>
    <row r="33" spans="3:8" ht="16.5" customHeight="1">
      <c r="C33" s="18" t="s">
        <v>38</v>
      </c>
      <c r="D33" s="15" t="s">
        <v>23</v>
      </c>
      <c r="E33" s="15" t="s">
        <v>21</v>
      </c>
      <c r="F33" s="16">
        <v>578.3</v>
      </c>
      <c r="G33" s="16">
        <v>66.4</v>
      </c>
      <c r="H33" s="17">
        <f t="shared" si="0"/>
        <v>11.481929794224452</v>
      </c>
    </row>
    <row r="34" spans="3:8" ht="16.5" customHeight="1">
      <c r="C34" s="11" t="s">
        <v>39</v>
      </c>
      <c r="D34" s="12" t="s">
        <v>40</v>
      </c>
      <c r="E34" s="12" t="s">
        <v>13</v>
      </c>
      <c r="F34" s="13">
        <f>F35+F36+F38+F39+F37</f>
        <v>616715.1000000001</v>
      </c>
      <c r="G34" s="22">
        <f>SUM(G35:G39)</f>
        <v>162177.7</v>
      </c>
      <c r="H34" s="13">
        <f t="shared" si="0"/>
        <v>26.297021104234354</v>
      </c>
    </row>
    <row r="35" spans="3:8" ht="18.75" customHeight="1">
      <c r="C35" s="19" t="s">
        <v>41</v>
      </c>
      <c r="D35" s="15" t="s">
        <v>40</v>
      </c>
      <c r="E35" s="15" t="s">
        <v>12</v>
      </c>
      <c r="F35" s="16">
        <v>143279.7</v>
      </c>
      <c r="G35" s="16">
        <v>51119.8</v>
      </c>
      <c r="H35" s="17">
        <f t="shared" si="0"/>
        <v>35.678327076340885</v>
      </c>
    </row>
    <row r="36" spans="3:8" ht="16.5" customHeight="1">
      <c r="C36" s="19" t="s">
        <v>42</v>
      </c>
      <c r="D36" s="15" t="s">
        <v>40</v>
      </c>
      <c r="E36" s="15" t="s">
        <v>15</v>
      </c>
      <c r="F36" s="16">
        <v>370675.6</v>
      </c>
      <c r="G36" s="16">
        <v>88173.8</v>
      </c>
      <c r="H36" s="17">
        <f t="shared" si="0"/>
        <v>23.787322391870415</v>
      </c>
    </row>
    <row r="37" spans="3:8" ht="18" customHeight="1">
      <c r="C37" s="14" t="s">
        <v>43</v>
      </c>
      <c r="D37" s="15" t="s">
        <v>40</v>
      </c>
      <c r="E37" s="15" t="s">
        <v>17</v>
      </c>
      <c r="F37" s="16">
        <v>25631.8</v>
      </c>
      <c r="G37" s="16">
        <v>7201.2</v>
      </c>
      <c r="H37" s="17">
        <f t="shared" si="0"/>
        <v>28.094788504904066</v>
      </c>
    </row>
    <row r="38" spans="3:8" ht="15.75" customHeight="1">
      <c r="C38" s="19" t="s">
        <v>44</v>
      </c>
      <c r="D38" s="15" t="s">
        <v>40</v>
      </c>
      <c r="E38" s="15" t="s">
        <v>40</v>
      </c>
      <c r="F38" s="16">
        <v>5923.2</v>
      </c>
      <c r="G38" s="16">
        <v>929.8</v>
      </c>
      <c r="H38" s="17">
        <f t="shared" si="0"/>
        <v>15.697595894111291</v>
      </c>
    </row>
    <row r="39" spans="3:8" ht="18.75">
      <c r="C39" s="19" t="s">
        <v>45</v>
      </c>
      <c r="D39" s="15" t="s">
        <v>40</v>
      </c>
      <c r="E39" s="15" t="s">
        <v>28</v>
      </c>
      <c r="F39" s="16">
        <v>71204.8</v>
      </c>
      <c r="G39" s="16">
        <v>14753.1</v>
      </c>
      <c r="H39" s="17">
        <f t="shared" si="0"/>
        <v>20.719249264094554</v>
      </c>
    </row>
    <row r="40" spans="3:8" ht="15.75">
      <c r="C40" s="11" t="s">
        <v>46</v>
      </c>
      <c r="D40" s="12" t="s">
        <v>47</v>
      </c>
      <c r="E40" s="12" t="s">
        <v>13</v>
      </c>
      <c r="F40" s="13">
        <f>F41+F42</f>
        <v>43004.299999999996</v>
      </c>
      <c r="G40" s="13">
        <f>G41+G42</f>
        <v>9833.2</v>
      </c>
      <c r="H40" s="13">
        <f t="shared" si="0"/>
        <v>22.865620414702718</v>
      </c>
    </row>
    <row r="41" spans="3:8" ht="18.75">
      <c r="C41" s="19" t="s">
        <v>48</v>
      </c>
      <c r="D41" s="15" t="s">
        <v>47</v>
      </c>
      <c r="E41" s="15" t="s">
        <v>12</v>
      </c>
      <c r="F41" s="16">
        <v>38949.7</v>
      </c>
      <c r="G41" s="16">
        <v>8713.1</v>
      </c>
      <c r="H41" s="17">
        <f t="shared" si="0"/>
        <v>22.37013378793675</v>
      </c>
    </row>
    <row r="42" spans="3:8" ht="15.75" customHeight="1">
      <c r="C42" s="19" t="s">
        <v>49</v>
      </c>
      <c r="D42" s="15" t="s">
        <v>47</v>
      </c>
      <c r="E42" s="15" t="s">
        <v>19</v>
      </c>
      <c r="F42" s="16">
        <v>4054.6</v>
      </c>
      <c r="G42" s="16">
        <v>1120.1</v>
      </c>
      <c r="H42" s="17">
        <f t="shared" si="0"/>
        <v>27.62541311103438</v>
      </c>
    </row>
    <row r="43" spans="3:8" ht="15.75">
      <c r="C43" s="11" t="s">
        <v>50</v>
      </c>
      <c r="D43" s="12" t="s">
        <v>28</v>
      </c>
      <c r="E43" s="12" t="s">
        <v>13</v>
      </c>
      <c r="F43" s="13">
        <f>F44+F45</f>
        <v>528</v>
      </c>
      <c r="G43" s="13">
        <f>G44+G45</f>
        <v>20</v>
      </c>
      <c r="H43" s="13">
        <f t="shared" si="0"/>
        <v>3.787878787878788</v>
      </c>
    </row>
    <row r="44" spans="3:8" ht="18.75">
      <c r="C44" s="19" t="s">
        <v>51</v>
      </c>
      <c r="D44" s="15" t="s">
        <v>28</v>
      </c>
      <c r="E44" s="15" t="s">
        <v>40</v>
      </c>
      <c r="F44" s="16">
        <v>294</v>
      </c>
      <c r="G44" s="16">
        <v>0</v>
      </c>
      <c r="H44" s="17">
        <f t="shared" si="0"/>
        <v>0</v>
      </c>
    </row>
    <row r="45" spans="3:8" ht="18.75">
      <c r="C45" s="19" t="s">
        <v>52</v>
      </c>
      <c r="D45" s="15" t="s">
        <v>28</v>
      </c>
      <c r="E45" s="15" t="s">
        <v>28</v>
      </c>
      <c r="F45" s="16">
        <v>234</v>
      </c>
      <c r="G45" s="16">
        <v>20</v>
      </c>
      <c r="H45" s="17">
        <f t="shared" si="0"/>
        <v>8.547008547008547</v>
      </c>
    </row>
    <row r="46" spans="3:8" ht="15.75">
      <c r="C46" s="11" t="s">
        <v>53</v>
      </c>
      <c r="D46" s="12">
        <v>10</v>
      </c>
      <c r="E46" s="12" t="s">
        <v>13</v>
      </c>
      <c r="F46" s="13">
        <f>F47+F48+F49+F50</f>
        <v>30978.699999999997</v>
      </c>
      <c r="G46" s="13">
        <f>G47+G48+G49+G50</f>
        <v>16971</v>
      </c>
      <c r="H46" s="13">
        <f>G46/F46*100</f>
        <v>54.78280237711719</v>
      </c>
    </row>
    <row r="47" spans="3:8" ht="16.5" customHeight="1">
      <c r="C47" s="19" t="s">
        <v>54</v>
      </c>
      <c r="D47" s="15">
        <v>10</v>
      </c>
      <c r="E47" s="15" t="s">
        <v>12</v>
      </c>
      <c r="F47" s="16">
        <v>1665</v>
      </c>
      <c r="G47" s="16">
        <v>560.7</v>
      </c>
      <c r="H47" s="17">
        <f aca="true" t="shared" si="1" ref="H47:H56">G47/F47*100</f>
        <v>33.67567567567568</v>
      </c>
    </row>
    <row r="48" spans="3:8" ht="15.75" customHeight="1">
      <c r="C48" s="19" t="s">
        <v>55</v>
      </c>
      <c r="D48" s="15">
        <v>10</v>
      </c>
      <c r="E48" s="15" t="s">
        <v>17</v>
      </c>
      <c r="F48" s="16">
        <v>23883.1</v>
      </c>
      <c r="G48" s="16">
        <v>14329.3</v>
      </c>
      <c r="H48" s="17">
        <f t="shared" si="1"/>
        <v>59.99765524575955</v>
      </c>
    </row>
    <row r="49" spans="3:8" ht="15" customHeight="1">
      <c r="C49" s="19" t="s">
        <v>56</v>
      </c>
      <c r="D49" s="15">
        <v>10</v>
      </c>
      <c r="E49" s="15" t="s">
        <v>19</v>
      </c>
      <c r="F49" s="16">
        <v>5129.1</v>
      </c>
      <c r="G49" s="16">
        <v>1990</v>
      </c>
      <c r="H49" s="17">
        <f t="shared" si="1"/>
        <v>38.79822970891579</v>
      </c>
    </row>
    <row r="50" spans="3:8" ht="15" customHeight="1">
      <c r="C50" s="23" t="s">
        <v>57</v>
      </c>
      <c r="D50" s="15" t="s">
        <v>58</v>
      </c>
      <c r="E50" s="15" t="s">
        <v>23</v>
      </c>
      <c r="F50" s="16">
        <v>301.5</v>
      </c>
      <c r="G50" s="16">
        <v>91</v>
      </c>
      <c r="H50" s="17">
        <f t="shared" si="1"/>
        <v>30.18242122719735</v>
      </c>
    </row>
    <row r="51" spans="3:8" ht="15.75">
      <c r="C51" s="11" t="s">
        <v>59</v>
      </c>
      <c r="D51" s="12">
        <v>11</v>
      </c>
      <c r="E51" s="12" t="s">
        <v>13</v>
      </c>
      <c r="F51" s="13">
        <f>F52</f>
        <v>7600.8</v>
      </c>
      <c r="G51" s="13">
        <f>G52</f>
        <v>2144.7</v>
      </c>
      <c r="H51" s="13">
        <f t="shared" si="1"/>
        <v>28.216766656141456</v>
      </c>
    </row>
    <row r="52" spans="3:8" ht="18.75">
      <c r="C52" s="19" t="s">
        <v>60</v>
      </c>
      <c r="D52" s="15">
        <v>11</v>
      </c>
      <c r="E52" s="15" t="s">
        <v>15</v>
      </c>
      <c r="F52" s="16">
        <v>7600.8</v>
      </c>
      <c r="G52" s="16">
        <v>2144.7</v>
      </c>
      <c r="H52" s="17">
        <f t="shared" si="1"/>
        <v>28.216766656141456</v>
      </c>
    </row>
    <row r="53" spans="3:8" ht="36" customHeight="1">
      <c r="C53" s="20" t="s">
        <v>61</v>
      </c>
      <c r="D53" s="12">
        <v>14</v>
      </c>
      <c r="E53" s="12" t="s">
        <v>13</v>
      </c>
      <c r="F53" s="13">
        <f>F54+F55</f>
        <v>38694</v>
      </c>
      <c r="G53" s="13">
        <f>SUM(G54:G55)</f>
        <v>11185</v>
      </c>
      <c r="H53" s="13">
        <f t="shared" si="1"/>
        <v>28.90629038093761</v>
      </c>
    </row>
    <row r="54" spans="3:8" ht="33" customHeight="1">
      <c r="C54" s="18" t="s">
        <v>62</v>
      </c>
      <c r="D54" s="15">
        <v>14</v>
      </c>
      <c r="E54" s="15" t="s">
        <v>12</v>
      </c>
      <c r="F54" s="16">
        <v>14908.5</v>
      </c>
      <c r="G54" s="24">
        <v>3656.7</v>
      </c>
      <c r="H54" s="17">
        <f t="shared" si="1"/>
        <v>24.52761847268337</v>
      </c>
    </row>
    <row r="55" spans="3:8" ht="18.75">
      <c r="C55" s="19" t="s">
        <v>63</v>
      </c>
      <c r="D55" s="15">
        <v>14</v>
      </c>
      <c r="E55" s="15" t="s">
        <v>15</v>
      </c>
      <c r="F55" s="16">
        <v>23785.5</v>
      </c>
      <c r="G55" s="24">
        <v>7528.3</v>
      </c>
      <c r="H55" s="17">
        <f t="shared" si="1"/>
        <v>31.65079565281369</v>
      </c>
    </row>
    <row r="56" spans="3:8" ht="18.75">
      <c r="C56" s="35" t="s">
        <v>64</v>
      </c>
      <c r="D56" s="36"/>
      <c r="E56" s="36"/>
      <c r="F56" s="25">
        <f>F13+F21+F24+F28+F32+F34+F40+F43+F46+F51+F53</f>
        <v>844584.8000000002</v>
      </c>
      <c r="G56" s="25">
        <f>G13+G21+G24+G28+G32+G34+G40+G43+G46+G51+G53</f>
        <v>222652.40000000002</v>
      </c>
      <c r="H56" s="25">
        <f t="shared" si="1"/>
        <v>26.36234987889907</v>
      </c>
    </row>
    <row r="58" spans="5:6" ht="12">
      <c r="E58" s="26"/>
      <c r="F58" s="27"/>
    </row>
  </sheetData>
  <sheetProtection/>
  <mergeCells count="5">
    <mergeCell ref="C1:F1"/>
    <mergeCell ref="C8:H8"/>
    <mergeCell ref="C9:F9"/>
    <mergeCell ref="C10:F10"/>
    <mergeCell ref="C56:E5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rowBreaks count="1" manualBreakCount="1">
    <brk id="56" min="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Никольского муниципального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Е.Н.Баданина</dc:creator>
  <cp:keywords/>
  <dc:description/>
  <cp:lastModifiedBy>Е.Н.Баданина</cp:lastModifiedBy>
  <dcterms:created xsi:type="dcterms:W3CDTF">2020-04-16T14:18:19Z</dcterms:created>
  <dcterms:modified xsi:type="dcterms:W3CDTF">2020-05-15T12:20:08Z</dcterms:modified>
  <cp:category/>
  <cp:version/>
  <cp:contentType/>
  <cp:contentStatus/>
</cp:coreProperties>
</file>