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<sst xmlns="http://schemas.openxmlformats.org/spreadsheetml/2006/main" count="89" uniqueCount="58">
  <si>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</si>
  <si>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</si>
  <si>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</si>
  <si>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</si>
  <si>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</si>
  <si>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</si>
  <si>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</si>
  <si>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</si>
  <si>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</si>
  <si>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</si>
  <si>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</si>
  <si>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</si>
  <si>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</si>
  <si>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</si>
  <si>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</si>
  <si>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</si>
  <si>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</si>
  <si>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</si>
  <si>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</si>
  <si>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</si>
  <si>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</si>
  <si>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</si>
  <si>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</si>
  <si>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</si>
  <si>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</si>
  <si>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</si>
  <si>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</si>
  <si>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</si>
  <si>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</si>
  <si>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</si>
  <si>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</si>
  <si>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</si>
  <si>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</si>
  <si>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</si>
  <si>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</si>
  <si>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</si>
  <si>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</si>
  <si>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</si>
  <si>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</si>
  <si>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</si>
  <si>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</si>
  <si>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</si>
  <si>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</si>
  <si>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</si>
  <si>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</si>
  <si>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</si>
  <si>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</si>
  <si>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</si>
  <si>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</si>
  <si>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</si>
  <si>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</si>
  <si>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</si>
  <si>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</si>
  <si>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</si>
  <si>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</si>
  <si>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</si>
  <si>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</si>
  <si>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 xml:space="preserve">ХОД  ЗАГОТОВКИ  КОРМОВ  на 11.08.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</si>
</sst>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6" fillId="0" borderId="2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0" sqref="Q10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57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33" t="s">
        <v>27</v>
      </c>
      <c r="O1" s="133"/>
      <c r="P1" s="133"/>
      <c r="Q1" s="133"/>
      <c r="R1" s="133"/>
      <c r="S1" s="133"/>
      <c r="T1" s="9"/>
      <c r="V1" s="13"/>
      <c r="W1" s="13"/>
      <c r="X1" s="13"/>
      <c r="AQ1" s="14"/>
    </row>
    <row r="2" spans="1:53" s="8" customFormat="1" ht="12.75" customHeight="1">
      <c r="A2" s="110" t="s">
        <v>38</v>
      </c>
      <c r="B2" s="113" t="s">
        <v>17</v>
      </c>
      <c r="C2" s="114"/>
      <c r="D2" s="114"/>
      <c r="E2" s="115"/>
      <c r="F2" s="113" t="s">
        <v>16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34" t="s">
        <v>6</v>
      </c>
      <c r="T2" s="137" t="s">
        <v>38</v>
      </c>
      <c r="U2" s="124" t="s">
        <v>24</v>
      </c>
      <c r="V2" s="124" t="s">
        <v>29</v>
      </c>
      <c r="W2" s="124" t="s">
        <v>30</v>
      </c>
      <c r="X2" s="124" t="s">
        <v>31</v>
      </c>
      <c r="Y2" s="127" t="s">
        <v>25</v>
      </c>
      <c r="Z2" s="128"/>
      <c r="AA2" s="128"/>
      <c r="AB2" s="128"/>
      <c r="AC2" s="128"/>
      <c r="AD2" s="128"/>
      <c r="AE2" s="128"/>
      <c r="AF2" s="131" t="s">
        <v>28</v>
      </c>
      <c r="AG2" s="108" t="s">
        <v>1</v>
      </c>
      <c r="AH2" s="109" t="s">
        <v>1</v>
      </c>
      <c r="AI2" s="109" t="s">
        <v>1</v>
      </c>
      <c r="AJ2" s="109" t="s">
        <v>1</v>
      </c>
      <c r="AK2" s="109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11"/>
      <c r="B3" s="116"/>
      <c r="C3" s="117"/>
      <c r="D3" s="117"/>
      <c r="E3" s="118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35"/>
      <c r="T3" s="138"/>
      <c r="U3" s="125"/>
      <c r="V3" s="125"/>
      <c r="W3" s="125"/>
      <c r="X3" s="125"/>
      <c r="Y3" s="129"/>
      <c r="Z3" s="130"/>
      <c r="AA3" s="130"/>
      <c r="AB3" s="130"/>
      <c r="AC3" s="130"/>
      <c r="AD3" s="130"/>
      <c r="AE3" s="130"/>
      <c r="AF3" s="132"/>
      <c r="AG3" s="108"/>
      <c r="AH3" s="109"/>
      <c r="AI3" s="109"/>
      <c r="AJ3" s="109"/>
      <c r="AK3" s="109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12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36"/>
      <c r="T4" s="138"/>
      <c r="U4" s="126"/>
      <c r="V4" s="126"/>
      <c r="W4" s="126"/>
      <c r="X4" s="126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32"/>
      <c r="AG4" s="108"/>
      <c r="AH4" s="109"/>
      <c r="AI4" s="109"/>
      <c r="AJ4" s="109"/>
      <c r="AK4" s="109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13600</v>
      </c>
      <c r="K5" s="77">
        <f>J5/AA5*100</f>
        <v>73.51351351351352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2580.8</v>
      </c>
      <c r="R5" s="77">
        <f aca="true" t="shared" si="4" ref="R5:R20">Q5/AE5*100</f>
        <v>81.80031695721078</v>
      </c>
      <c r="S5" s="97">
        <f aca="true" t="shared" si="5" ref="S5:S20">Q5/AF5*10</f>
        <v>15.380214541120383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200</v>
      </c>
      <c r="C6" s="74">
        <f t="shared" si="1"/>
        <v>80</v>
      </c>
      <c r="D6" s="105">
        <v>200</v>
      </c>
      <c r="E6" s="74">
        <f aca="true" t="shared" si="6" ref="E6:E24">D6/V6*100</f>
        <v>80</v>
      </c>
      <c r="F6" s="75">
        <v>190</v>
      </c>
      <c r="G6" s="74">
        <f t="shared" si="2"/>
        <v>63.33333333333333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85.5</v>
      </c>
      <c r="R6" s="77">
        <f t="shared" si="4"/>
        <v>63.33333333333333</v>
      </c>
      <c r="S6" s="97">
        <f t="shared" si="5"/>
        <v>20.853658536585368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06" t="s">
        <v>18</v>
      </c>
      <c r="AN6" s="107"/>
      <c r="AO6" s="107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95</v>
      </c>
      <c r="C7" s="74">
        <f t="shared" si="1"/>
        <v>79.16666666666666</v>
      </c>
      <c r="D7" s="105">
        <v>95</v>
      </c>
      <c r="E7" s="74">
        <f t="shared" si="6"/>
        <v>79.16666666666666</v>
      </c>
      <c r="F7" s="75">
        <v>62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/>
      <c r="Q7" s="77">
        <f t="shared" si="10"/>
        <v>27.900000000000002</v>
      </c>
      <c r="R7" s="77">
        <f t="shared" si="4"/>
        <v>51.66666666666667</v>
      </c>
      <c r="S7" s="97">
        <f t="shared" si="5"/>
        <v>39.85714285714286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30</v>
      </c>
      <c r="C8" s="74">
        <f t="shared" si="1"/>
        <v>23.076923076923077</v>
      </c>
      <c r="D8" s="75">
        <v>30</v>
      </c>
      <c r="E8" s="74">
        <f t="shared" si="6"/>
        <v>23.076923076923077</v>
      </c>
      <c r="F8" s="75">
        <v>20</v>
      </c>
      <c r="G8" s="74">
        <f t="shared" si="2"/>
        <v>20.833333333333336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9</v>
      </c>
      <c r="R8" s="77">
        <f t="shared" si="4"/>
        <v>20.930232558139537</v>
      </c>
      <c r="S8" s="97">
        <f t="shared" si="5"/>
        <v>3.9130434782608696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762</v>
      </c>
      <c r="C9" s="74">
        <f t="shared" si="1"/>
        <v>46.92118226600985</v>
      </c>
      <c r="D9" s="75">
        <v>762</v>
      </c>
      <c r="E9" s="74">
        <f t="shared" si="6"/>
        <v>46.92118226600985</v>
      </c>
      <c r="F9" s="75">
        <v>486</v>
      </c>
      <c r="G9" s="74">
        <f t="shared" si="2"/>
        <v>48.6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255</v>
      </c>
      <c r="O9" s="77">
        <f>N9/AB9*100</f>
        <v>42.5</v>
      </c>
      <c r="P9" s="74">
        <v>264</v>
      </c>
      <c r="Q9" s="77">
        <f t="shared" si="10"/>
        <v>392.7</v>
      </c>
      <c r="R9" s="77">
        <f t="shared" si="4"/>
        <v>61.16822429906542</v>
      </c>
      <c r="S9" s="97">
        <f t="shared" si="5"/>
        <v>24.0920245398773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240</v>
      </c>
      <c r="C10" s="74">
        <f t="shared" si="1"/>
        <v>43.63636363636363</v>
      </c>
      <c r="D10" s="75">
        <v>240</v>
      </c>
      <c r="E10" s="74">
        <f t="shared" si="6"/>
        <v>43.63636363636363</v>
      </c>
      <c r="F10" s="75">
        <v>160</v>
      </c>
      <c r="G10" s="74">
        <f t="shared" si="2"/>
        <v>33.33333333333333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72</v>
      </c>
      <c r="R10" s="77">
        <f t="shared" si="4"/>
        <v>33.33333333333333</v>
      </c>
      <c r="S10" s="97">
        <f t="shared" si="5"/>
        <v>11.428571428571427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180</v>
      </c>
      <c r="G11" s="74">
        <f t="shared" si="2"/>
        <v>90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81</v>
      </c>
      <c r="R11" s="77">
        <f t="shared" si="4"/>
        <v>90</v>
      </c>
      <c r="S11" s="97">
        <f t="shared" si="5"/>
        <v>31.153846153846153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115</v>
      </c>
      <c r="C12" s="74">
        <f t="shared" si="1"/>
        <v>76.66666666666667</v>
      </c>
      <c r="D12" s="75">
        <v>115</v>
      </c>
      <c r="E12" s="77">
        <f t="shared" si="6"/>
        <v>76.66666666666667</v>
      </c>
      <c r="F12" s="75">
        <v>92</v>
      </c>
      <c r="G12" s="74">
        <f t="shared" si="2"/>
        <v>46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41.4</v>
      </c>
      <c r="R12" s="77">
        <f t="shared" si="4"/>
        <v>46</v>
      </c>
      <c r="S12" s="97">
        <f t="shared" si="5"/>
        <v>14.275862068965516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143</v>
      </c>
      <c r="G13" s="74">
        <f t="shared" si="2"/>
        <v>71.5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64.35000000000001</v>
      </c>
      <c r="R13" s="77">
        <f t="shared" si="4"/>
        <v>71.50000000000001</v>
      </c>
      <c r="S13" s="97">
        <f t="shared" si="5"/>
        <v>16.087500000000002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60</v>
      </c>
      <c r="C14" s="74">
        <f t="shared" si="1"/>
        <v>50</v>
      </c>
      <c r="D14" s="75">
        <v>60</v>
      </c>
      <c r="E14" s="74">
        <f t="shared" si="6"/>
        <v>50</v>
      </c>
      <c r="F14" s="76">
        <v>35</v>
      </c>
      <c r="G14" s="74">
        <f t="shared" si="2"/>
        <v>23.333333333333332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15.75</v>
      </c>
      <c r="R14" s="77">
        <f t="shared" si="4"/>
        <v>23.161764705882355</v>
      </c>
      <c r="S14" s="97">
        <f t="shared" si="5"/>
        <v>5.25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95</v>
      </c>
      <c r="C15" s="74">
        <f t="shared" si="1"/>
        <v>86.36363636363636</v>
      </c>
      <c r="D15" s="75">
        <v>95</v>
      </c>
      <c r="E15" s="74">
        <f t="shared" si="6"/>
        <v>86.36363636363636</v>
      </c>
      <c r="F15" s="75">
        <v>83</v>
      </c>
      <c r="G15" s="74">
        <f t="shared" si="2"/>
        <v>69.16666666666667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37.35</v>
      </c>
      <c r="R15" s="77">
        <f t="shared" si="4"/>
        <v>69.16666666666667</v>
      </c>
      <c r="S15" s="97">
        <f t="shared" si="5"/>
        <v>31.125000000000004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130</v>
      </c>
      <c r="C16" s="74">
        <f t="shared" si="1"/>
        <v>130</v>
      </c>
      <c r="D16" s="75">
        <v>130</v>
      </c>
      <c r="E16" s="74">
        <f t="shared" si="6"/>
        <v>130</v>
      </c>
      <c r="F16" s="75">
        <v>71</v>
      </c>
      <c r="G16" s="74">
        <f t="shared" si="2"/>
        <v>71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/>
      <c r="Q16" s="77">
        <f t="shared" si="10"/>
        <v>31.95</v>
      </c>
      <c r="R16" s="77">
        <f t="shared" si="4"/>
        <v>71</v>
      </c>
      <c r="S16" s="97">
        <f t="shared" si="5"/>
        <v>13.891304347826086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18</v>
      </c>
      <c r="C18" s="74">
        <f t="shared" si="1"/>
        <v>90</v>
      </c>
      <c r="D18" s="75">
        <v>18</v>
      </c>
      <c r="E18" s="74">
        <f t="shared" si="6"/>
        <v>90</v>
      </c>
      <c r="F18" s="75">
        <v>13</v>
      </c>
      <c r="G18" s="74">
        <f t="shared" si="2"/>
        <v>65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5.8500000000000005</v>
      </c>
      <c r="R18" s="77">
        <f t="shared" si="4"/>
        <v>65</v>
      </c>
      <c r="S18" s="97">
        <f t="shared" si="5"/>
        <v>9.75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13</v>
      </c>
      <c r="C20" s="74">
        <f t="shared" si="1"/>
        <v>100</v>
      </c>
      <c r="D20" s="75">
        <v>13</v>
      </c>
      <c r="E20" s="74">
        <f t="shared" si="6"/>
        <v>100</v>
      </c>
      <c r="F20" s="75">
        <v>12</v>
      </c>
      <c r="G20" s="74">
        <f t="shared" si="2"/>
        <v>92.3076923076923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5.4</v>
      </c>
      <c r="R20" s="77">
        <f t="shared" si="4"/>
        <v>90</v>
      </c>
      <c r="S20" s="97">
        <f t="shared" si="5"/>
        <v>54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/>
      <c r="B21" s="75">
        <f t="shared" si="0"/>
        <v>0</v>
      </c>
      <c r="C21" s="74" t="e">
        <f t="shared" si="1"/>
        <v>#DIV/0!</v>
      </c>
      <c r="D21" s="75"/>
      <c r="E21" s="74" t="e">
        <f t="shared" si="6"/>
        <v>#DIV/0!</v>
      </c>
      <c r="F21" s="75"/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0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4548</v>
      </c>
      <c r="C24" s="79">
        <f t="shared" si="1"/>
        <v>75.96458994488057</v>
      </c>
      <c r="D24" s="78">
        <f>SUM(D5:D23)</f>
        <v>4548</v>
      </c>
      <c r="E24" s="79">
        <f t="shared" si="6"/>
        <v>75.96458994488057</v>
      </c>
      <c r="F24" s="78">
        <f>SUM(F5:F23)</f>
        <v>1572</v>
      </c>
      <c r="G24" s="79">
        <f t="shared" si="2"/>
        <v>51.761606848864005</v>
      </c>
      <c r="H24" s="78">
        <f>SUM(H5:H23)</f>
        <v>0</v>
      </c>
      <c r="I24" s="74" t="e">
        <f t="shared" si="13"/>
        <v>#DIV/0!</v>
      </c>
      <c r="J24" s="78">
        <f>SUM(J5:J23)</f>
        <v>13600</v>
      </c>
      <c r="K24" s="102">
        <f>J24/AA24*100</f>
        <v>73.51351351351352</v>
      </c>
      <c r="L24" s="78">
        <f>SUM(L5:L23)</f>
        <v>0</v>
      </c>
      <c r="M24" s="74">
        <f>L24/AD24*100</f>
        <v>0</v>
      </c>
      <c r="N24" s="78">
        <f>SUM(N5:N23)</f>
        <v>2795</v>
      </c>
      <c r="O24" s="102">
        <f>N24/AB24*100</f>
        <v>107.5</v>
      </c>
      <c r="P24" s="78">
        <f>SUM(P5:P23)</f>
        <v>264</v>
      </c>
      <c r="Q24" s="102">
        <f t="shared" si="10"/>
        <v>3462.2000000000003</v>
      </c>
      <c r="R24" s="102">
        <f>Q24/AE24*100</f>
        <v>73.44505727619857</v>
      </c>
      <c r="S24" s="103">
        <f>Q24/AF24*10</f>
        <v>16.125756870051234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4315</v>
      </c>
      <c r="C25" s="76">
        <v>72</v>
      </c>
      <c r="D25" s="75">
        <v>4315</v>
      </c>
      <c r="E25" s="75">
        <v>72</v>
      </c>
      <c r="F25" s="75">
        <v>797</v>
      </c>
      <c r="G25" s="75">
        <v>25</v>
      </c>
      <c r="H25" s="75"/>
      <c r="I25" s="75"/>
      <c r="J25" s="75">
        <v>13000</v>
      </c>
      <c r="K25" s="75">
        <v>70</v>
      </c>
      <c r="L25" s="75">
        <v>0</v>
      </c>
      <c r="M25" s="75">
        <v>0</v>
      </c>
      <c r="N25" s="75">
        <v>2838</v>
      </c>
      <c r="O25" s="75">
        <v>97</v>
      </c>
      <c r="P25" s="80"/>
      <c r="Q25" s="78">
        <v>2957</v>
      </c>
      <c r="R25" s="75">
        <v>61</v>
      </c>
      <c r="S25" s="99">
        <v>14.4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233</v>
      </c>
      <c r="C26" s="74"/>
      <c r="D26" s="74">
        <f aca="true" t="shared" si="15" ref="D26:S26">D24-D25</f>
        <v>233</v>
      </c>
      <c r="E26" s="74"/>
      <c r="F26" s="74">
        <f t="shared" si="15"/>
        <v>775</v>
      </c>
      <c r="G26" s="74">
        <f t="shared" si="15"/>
        <v>26.761606848864005</v>
      </c>
      <c r="H26" s="74">
        <f t="shared" si="15"/>
        <v>0</v>
      </c>
      <c r="I26" s="74"/>
      <c r="J26" s="74">
        <f t="shared" si="15"/>
        <v>600</v>
      </c>
      <c r="K26" s="74"/>
      <c r="L26" s="74"/>
      <c r="M26" s="74"/>
      <c r="N26" s="74">
        <f t="shared" si="15"/>
        <v>-43</v>
      </c>
      <c r="O26" s="74"/>
      <c r="P26" s="74">
        <f t="shared" si="15"/>
        <v>264</v>
      </c>
      <c r="Q26" s="74">
        <f t="shared" si="15"/>
        <v>505.2000000000003</v>
      </c>
      <c r="R26" s="74"/>
      <c r="S26" s="98">
        <f t="shared" si="15"/>
        <v>1.7257568700512333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105.3997682502897</v>
      </c>
      <c r="C27" s="74"/>
      <c r="D27" s="74">
        <f>D24/D25*100</f>
        <v>105.3997682502897</v>
      </c>
      <c r="E27" s="74" t="s">
        <v>56</v>
      </c>
      <c r="F27" s="74">
        <f>F24/F25*100</f>
        <v>197.23964868255962</v>
      </c>
      <c r="G27" s="74"/>
      <c r="H27" s="74" t="e">
        <f>H24/H25*100</f>
        <v>#DIV/0!</v>
      </c>
      <c r="I27" s="74"/>
      <c r="J27" s="81">
        <f>J24/J25*100</f>
        <v>104.61538461538463</v>
      </c>
      <c r="K27" s="81"/>
      <c r="L27" s="81" t="e">
        <f>L24/L25*100</f>
        <v>#DIV/0!</v>
      </c>
      <c r="M27" s="74"/>
      <c r="N27" s="74">
        <f>N24/N25*100</f>
        <v>98.48484848484848</v>
      </c>
      <c r="O27" s="74"/>
      <c r="P27" s="74" t="e">
        <f>P24/P25*100</f>
        <v>#DIV/0!</v>
      </c>
      <c r="Q27" s="74">
        <f>Q24/Q25*100</f>
        <v>117.084883327697</v>
      </c>
      <c r="R27" s="74"/>
      <c r="S27" s="81">
        <f>S24/S25*100</f>
        <v>111.98442270868911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2020-08-06T06:37:39Z</cp:lastPrinted>
  <dcterms:created xsi:type="dcterms:W3CDTF">2005-11-24T07:11:57Z</dcterms:created>
  <dcterms:modified xsi:type="dcterms:W3CDTF">2020-08-11T06:08:26Z</dcterms:modified>
  <cp:category/>
  <cp:version/>
  <cp:contentType/>
  <cp:contentStatus/>
</cp:coreProperties>
</file>